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<sst xmlns="http://schemas.openxmlformats.org/spreadsheetml/2006/main" count="17014" uniqueCount="1793">
  <si>
    <t>File opened</t>
  </si>
  <si>
    <t>2025-09-27 09:26:28</t>
  </si>
  <si>
    <t>Console s/n</t>
  </si>
  <si>
    <t>68C-901352</t>
  </si>
  <si>
    <t>Console ver</t>
  </si>
  <si>
    <t>Bluestem v.2.1.11</t>
  </si>
  <si>
    <t>Scripts ver</t>
  </si>
  <si>
    <t>2023.02  2.1.11, Jun 2023</t>
  </si>
  <si>
    <t>Head s/n</t>
  </si>
  <si>
    <t>68H-581348</t>
  </si>
  <si>
    <t>Head ver</t>
  </si>
  <si>
    <t>1.4.23</t>
  </si>
  <si>
    <t>Head cal</t>
  </si>
  <si>
    <t>{"oxygen": "21", "chamberpressurezero": "2.57718", "h2oaspan1": "0.998365", "co2aspan2b": "0.298816", "co2aspan2a": "0.301852", "ssb_ref": "33484.6", "co2bspan2a": "0.0920224", "tazero": "0.243513", "flowbzero": "0.21929", "co2aspan2": "-0.0361282", "co2aspanconc2": "301.4", "h2oaspan2a": "0.0644972", "h2obspan1": "0.99412", "h2obspan2a": "0.064441", "h2obspanconc1": "11.69", "co2bspanconc2": "301.4", "h2obspan2b": "0.0640621", "co2azero": "0.889706", "tbzero": "0.197208", "h2oaspanconc2": "0", "co2bspanconc1": "394.6", "h2obspan2": "0", "co2aspanconc1": "2473", "co2bspan1": "1.0003", "co2bspan2b": "0.0918352", "h2obspanconc2": "0", "flowmeterzero": "2.48435", "co2aspan1": "1.00085", "h2oaspan2": "0", "h2oazero": "1.05632", "co2bspan2": "-0.0345572", "h2oaspan2b": "0.0643918", "flowazero": "0.20627", "ssa_ref": "34683.2", "h2oaspanconc1": "11.69", "h2obzero": "1.07561", "co2bzero": "0.968552"}</t>
  </si>
  <si>
    <t>Factory cal date</t>
  </si>
  <si>
    <t>01 Sep 2023</t>
  </si>
  <si>
    <t>CO2 rangematch</t>
  </si>
  <si>
    <t>Fri Sep 26 08:47</t>
  </si>
  <si>
    <t>H2O rangematch</t>
  </si>
  <si>
    <t>Fri Sep 26 08:53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</si>
  <si>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</si>
  <si>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</si>
  <si>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</si>
  <si>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</si>
  <si>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</si>
  <si>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</si>
  <si>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</si>
  <si>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</si>
  <si>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</si>
  <si>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09:26:28</t>
  </si>
  <si>
    <t>Stability Definition:	ΔCO2 (Meas2): Slp&lt;0.5 Per=20	ΔH2O (Meas2): Slp&lt;0.1 Per=20	F (FlrLS):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</si>
  <si>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</si>
  <si>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</si>
  <si>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</si>
  <si>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</si>
  <si>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</si>
  <si>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</si>
  <si>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</si>
  <si>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</si>
  <si>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</si>
  <si>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</si>
  <si>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</si>
  <si>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</si>
  <si>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</si>
  <si>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</si>
  <si>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</si>
  <si>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</si>
  <si>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</si>
  <si>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</si>
  <si>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</si>
  <si>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</si>
  <si>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</si>
  <si>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</si>
  <si>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</si>
  <si>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</si>
  <si>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</si>
  <si>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</si>
  <si>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</si>
  <si>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</si>
  <si>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</si>
  <si>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</si>
  <si>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</si>
  <si>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</si>
  <si>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</si>
  <si>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</si>
  <si>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</si>
  <si>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</si>
  <si>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</si>
  <si>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</si>
  <si>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</si>
  <si>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</si>
  <si>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</si>
  <si>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</si>
  <si>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</si>
  <si>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</si>
  <si>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</si>
  <si>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</si>
  <si>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</si>
  <si>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</si>
  <si>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</si>
  <si>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</si>
  <si>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</si>
  <si>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5.8233 222.655 397.902 692.391 898.429 1102 1289.17 1419.78</t>
  </si>
  <si>
    <t>Fs_true</t>
  </si>
  <si>
    <t>-0.904205 216.978 380.484 620.807 799.433 1007.27 1201.09 1401.22</t>
  </si>
  <si>
    <t>leak_wt</t>
  </si>
  <si>
    <t>SysObs</t>
  </si>
  <si>
    <t>UserDefCon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</si>
  <si>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</si>
  <si>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</si>
  <si>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</si>
  <si>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</si>
  <si>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</si>
  <si>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</si>
  <si>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</si>
  <si>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</si>
  <si>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</si>
  <si>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</si>
  <si>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</si>
  <si>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</si>
  <si>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</si>
  <si>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</si>
  <si>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</si>
  <si>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</si>
  <si>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</si>
  <si>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</si>
  <si>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</si>
  <si>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</si>
  <si>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</si>
  <si>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</si>
  <si>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</si>
  <si>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</si>
  <si>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</si>
  <si>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</si>
  <si>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</si>
  <si>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</si>
  <si>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</si>
  <si>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</si>
  <si>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</si>
  <si>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</si>
  <si>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</si>
  <si>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</si>
  <si>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</si>
  <si>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</si>
  <si>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</si>
  <si>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</si>
  <si>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</si>
  <si>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</si>
  <si>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</si>
  <si>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</si>
  <si>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</si>
  <si>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</si>
  <si>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</si>
  <si>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</si>
  <si>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</si>
  <si>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</si>
  <si>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</si>
  <si>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</si>
  <si>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</si>
  <si>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</si>
  <si>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</si>
  <si>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</si>
  <si>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</si>
  <si>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</si>
  <si>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</si>
  <si>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</si>
  <si>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</si>
  <si>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</si>
  <si>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</si>
  <si>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</si>
  <si>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</si>
  <si>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</si>
  <si>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</si>
  <si>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</si>
  <si>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</si>
  <si>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</si>
  <si>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</si>
  <si>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</si>
  <si>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</si>
  <si>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</si>
  <si>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</si>
  <si>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</si>
  <si>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</si>
  <si>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</si>
  <si>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</si>
  <si>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</si>
  <si>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</si>
  <si>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</si>
  <si>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</si>
  <si>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</si>
  <si>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</si>
  <si>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</si>
  <si>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</si>
  <si>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</si>
  <si>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</si>
  <si>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</si>
  <si>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</si>
  <si>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</si>
  <si>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</si>
  <si>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</si>
  <si>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</si>
  <si>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</si>
  <si>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</si>
  <si>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</si>
  <si>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</si>
  <si>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</si>
  <si>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</si>
  <si>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</si>
  <si>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</si>
  <si>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</si>
  <si>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</si>
  <si>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</si>
  <si>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</si>
  <si>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</si>
  <si>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</si>
  <si>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</si>
  <si>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</si>
  <si>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</si>
  <si>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</si>
  <si>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</si>
  <si>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</si>
  <si>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</si>
  <si>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</si>
  <si>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</si>
  <si>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</si>
  <si>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</si>
  <si>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</si>
  <si>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</si>
  <si>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</si>
  <si>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</si>
  <si>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</si>
  <si>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</si>
  <si>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</si>
  <si>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</si>
  <si>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</si>
  <si>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</si>
  <si>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</si>
  <si>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</si>
  <si>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</si>
  <si>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</si>
  <si>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</si>
  <si>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</si>
  <si>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</si>
  <si>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</si>
  <si>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</si>
  <si>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</si>
  <si>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</si>
  <si>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</si>
  <si>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</si>
  <si>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</si>
  <si>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</si>
  <si>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</si>
  <si>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</si>
  <si>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</si>
  <si>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</si>
  <si>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</si>
  <si>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</si>
  <si>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</si>
  <si>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</si>
  <si>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</si>
  <si>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</si>
  <si>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</si>
  <si>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</si>
  <si>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</si>
  <si>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</si>
  <si>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</si>
  <si>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</si>
  <si>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</si>
  <si>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</si>
  <si>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</si>
  <si>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</si>
  <si>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</si>
  <si>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</si>
  <si>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</si>
  <si>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</si>
  <si>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</si>
  <si>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</si>
  <si>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</si>
  <si>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</si>
  <si>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</si>
  <si>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</si>
  <si>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</si>
  <si>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</si>
  <si>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</si>
  <si>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</si>
  <si>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</si>
  <si>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</si>
  <si>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</si>
  <si>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</si>
  <si>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</si>
  <si>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</si>
  <si>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</si>
  <si>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</si>
  <si>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</si>
  <si>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</si>
  <si>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</si>
  <si>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</si>
  <si>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</si>
  <si>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</si>
  <si>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</si>
  <si>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</si>
  <si>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</si>
  <si>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</si>
  <si>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</si>
  <si>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</si>
  <si>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</si>
  <si>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</si>
  <si>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</si>
  <si>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</si>
  <si>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</si>
  <si>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</si>
  <si>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</si>
  <si>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</si>
  <si>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</si>
  <si>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</si>
  <si>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</si>
  <si>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</si>
  <si>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</si>
  <si>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</si>
  <si>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</si>
  <si>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</si>
  <si>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</si>
  <si>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</si>
  <si>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</si>
  <si>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</si>
  <si>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</si>
  <si>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</si>
  <si>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</si>
  <si>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</si>
  <si>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</si>
  <si>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</si>
  <si>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</si>
  <si>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</si>
  <si>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</si>
  <si>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</si>
  <si>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</si>
  <si>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</si>
  <si>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</si>
  <si>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</si>
  <si>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</si>
  <si>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</si>
  <si>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</si>
  <si>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</si>
  <si>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</si>
  <si>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</si>
  <si>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</si>
  <si>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</si>
  <si>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</si>
  <si>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</si>
  <si>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</si>
  <si>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</si>
  <si>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</si>
  <si>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</si>
  <si>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</si>
  <si>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CO2_hrs</t>
  </si>
  <si>
    <t>AccCO2_soda</t>
  </si>
  <si>
    <t>AccH2O_hum</t>
  </si>
  <si>
    <t>AccH2O_des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</si>
  <si>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</si>
  <si>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</si>
  <si>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</si>
  <si>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</si>
  <si>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</si>
  <si>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</si>
  <si>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</si>
  <si>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</si>
  <si>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</si>
  <si>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</si>
  <si>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</si>
  <si>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</si>
  <si>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</si>
  <si>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</si>
  <si>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</si>
  <si>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</si>
  <si>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</si>
  <si>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</si>
  <si>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</si>
  <si>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</si>
  <si>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</si>
  <si>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</si>
  <si>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</si>
  <si>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</si>
  <si>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</si>
  <si>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</si>
  <si>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</si>
  <si>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</si>
  <si>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</si>
  <si>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</si>
  <si>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</si>
  <si>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</si>
  <si>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</si>
  <si>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</si>
  <si>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</si>
  <si>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</si>
  <si>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</si>
  <si>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</si>
  <si>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</si>
  <si>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</si>
  <si>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</si>
  <si>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</si>
  <si>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</si>
  <si>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</si>
  <si>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</si>
  <si>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</si>
  <si>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</si>
  <si>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</si>
  <si>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</si>
  <si>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</si>
  <si>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</si>
  <si>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</si>
  <si>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</si>
  <si>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</si>
  <si>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</si>
  <si>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</si>
  <si>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</si>
  <si>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</si>
  <si>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</si>
  <si>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</si>
  <si>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</si>
  <si>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</si>
  <si>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</si>
  <si>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</si>
  <si>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</si>
  <si>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</si>
  <si>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</si>
  <si>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</si>
  <si>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</si>
  <si>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</si>
  <si>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</si>
  <si>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</si>
  <si>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</si>
  <si>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</si>
  <si>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</si>
  <si>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</si>
  <si>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</si>
  <si>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</si>
  <si>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</si>
  <si>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</si>
  <si>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</si>
  <si>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</si>
  <si>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</si>
  <si>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</si>
  <si>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</si>
  <si>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</si>
  <si>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</si>
  <si>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</si>
  <si>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</si>
  <si>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</si>
  <si>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</si>
  <si>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</si>
  <si>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hrs</t>
  </si>
  <si>
    <t>mg</t>
  </si>
  <si>
    <t>min</t>
  </si>
  <si>
    <t>20250927 10:35:47</t>
  </si>
  <si>
    <t>10:35:47</t>
  </si>
  <si>
    <t>161</t>
  </si>
  <si>
    <t>gibson</t>
  </si>
  <si>
    <t>-</t>
  </si>
  <si>
    <t>0: Broadleaf</t>
  </si>
  <si>
    <t>--:--:--</t>
  </si>
  <si>
    <t>2/2</t>
  </si>
  <si>
    <t>11111111</t>
  </si>
  <si>
    <t>oooooooo</t>
  </si>
  <si>
    <t>off</t>
  </si>
  <si>
    <t>20250927 10:35:52</t>
  </si>
  <si>
    <t>10:35:52</t>
  </si>
  <si>
    <t>1/2</t>
  </si>
  <si>
    <t>20250927 10:35:57</t>
  </si>
  <si>
    <t>10:35:57</t>
  </si>
  <si>
    <t>20250927 10:36:02</t>
  </si>
  <si>
    <t>10:36:02</t>
  </si>
  <si>
    <t>20250927 10:36:07</t>
  </si>
  <si>
    <t>10:36:07</t>
  </si>
  <si>
    <t>20250927 10:36:12</t>
  </si>
  <si>
    <t>10:36:12</t>
  </si>
  <si>
    <t>20250927 10:36:17</t>
  </si>
  <si>
    <t>10:36:17</t>
  </si>
  <si>
    <t>0/2</t>
  </si>
  <si>
    <t>20250927 10:36:22</t>
  </si>
  <si>
    <t>10:36:22</t>
  </si>
  <si>
    <t>20250927 10:36:27</t>
  </si>
  <si>
    <t>10:36:27</t>
  </si>
  <si>
    <t>20250927 10:36:31</t>
  </si>
  <si>
    <t>10:36:31</t>
  </si>
  <si>
    <t>20250927 10:36:37</t>
  </si>
  <si>
    <t>10:36:37</t>
  </si>
  <si>
    <t>20250927 10:36:42</t>
  </si>
  <si>
    <t>10:36:42</t>
  </si>
  <si>
    <t>20250927 10:36:47</t>
  </si>
  <si>
    <t>10:36:47</t>
  </si>
  <si>
    <t>20250927 10:36:52</t>
  </si>
  <si>
    <t>10:36:52</t>
  </si>
  <si>
    <t>20250927 10:36:57</t>
  </si>
  <si>
    <t>10:36:57</t>
  </si>
  <si>
    <t>20250927 10:37:02</t>
  </si>
  <si>
    <t>10:37:02</t>
  </si>
  <si>
    <t>20250927 10:37:07</t>
  </si>
  <si>
    <t>10:37:07</t>
  </si>
  <si>
    <t>20250927 10:37:12</t>
  </si>
  <si>
    <t>10:37:12</t>
  </si>
  <si>
    <t>20250927 10:37:17</t>
  </si>
  <si>
    <t>10:37:17</t>
  </si>
  <si>
    <t>20250927 10:37:22</t>
  </si>
  <si>
    <t>10:37:22</t>
  </si>
  <si>
    <t>20250927 10:37:27</t>
  </si>
  <si>
    <t>10:37:27</t>
  </si>
  <si>
    <t>20250927 10:37:32</t>
  </si>
  <si>
    <t>10:37:32</t>
  </si>
  <si>
    <t>20250927 10:37:37</t>
  </si>
  <si>
    <t>10:37:37</t>
  </si>
  <si>
    <t>20250927 10:37:42</t>
  </si>
  <si>
    <t>10:37:42</t>
  </si>
  <si>
    <t>20250927 10:39:19</t>
  </si>
  <si>
    <t>10:39:19</t>
  </si>
  <si>
    <t>20250927 10:39:24</t>
  </si>
  <si>
    <t>10:39:24</t>
  </si>
  <si>
    <t>20250927 10:39:29</t>
  </si>
  <si>
    <t>10:39:29</t>
  </si>
  <si>
    <t>20250927 10:39:34</t>
  </si>
  <si>
    <t>10:39:34</t>
  </si>
  <si>
    <t>20250927 10:39:39</t>
  </si>
  <si>
    <t>10:39:39</t>
  </si>
  <si>
    <t>20250927 10:39:44</t>
  </si>
  <si>
    <t>10:39:44</t>
  </si>
  <si>
    <t>20250927 10:39:49</t>
  </si>
  <si>
    <t>10:39:49</t>
  </si>
  <si>
    <t>20250927 10:39:54</t>
  </si>
  <si>
    <t>10:39:54</t>
  </si>
  <si>
    <t>20250927 10:39:59</t>
  </si>
  <si>
    <t>10:39:59</t>
  </si>
  <si>
    <t>20250927 10:40:04</t>
  </si>
  <si>
    <t>10:40:04</t>
  </si>
  <si>
    <t>20250927 10:40:09</t>
  </si>
  <si>
    <t>10:40:09</t>
  </si>
  <si>
    <t>20250927 10:40:14</t>
  </si>
  <si>
    <t>10:40:14</t>
  </si>
  <si>
    <t>20250927 10:40:19</t>
  </si>
  <si>
    <t>10:40:19</t>
  </si>
  <si>
    <t>20250927 10:40:24</t>
  </si>
  <si>
    <t>10:40:24</t>
  </si>
  <si>
    <t>20250927 10:40:29</t>
  </si>
  <si>
    <t>10:40:29</t>
  </si>
  <si>
    <t>20250927 10:40:34</t>
  </si>
  <si>
    <t>10:40:34</t>
  </si>
  <si>
    <t>20250927 10:40:39</t>
  </si>
  <si>
    <t>10:40:39</t>
  </si>
  <si>
    <t>20250927 10:40:44</t>
  </si>
  <si>
    <t>10:40:44</t>
  </si>
  <si>
    <t>20250927 10:40:49</t>
  </si>
  <si>
    <t>10:40:49</t>
  </si>
  <si>
    <t>20250927 10:40:54</t>
  </si>
  <si>
    <t>10:40:54</t>
  </si>
  <si>
    <t>20250927 10:40:59</t>
  </si>
  <si>
    <t>10:40:59</t>
  </si>
  <si>
    <t>20250927 10:41:04</t>
  </si>
  <si>
    <t>10:41:04</t>
  </si>
  <si>
    <t>20250927 10:41:09</t>
  </si>
  <si>
    <t>10:41:09</t>
  </si>
  <si>
    <t>20250927 10:41:13</t>
  </si>
  <si>
    <t>10:41:13</t>
  </si>
  <si>
    <t>20250927 10:41:19</t>
  </si>
  <si>
    <t>10:41:19</t>
  </si>
  <si>
    <t>20250927 10:41:24</t>
  </si>
  <si>
    <t>10:41:24</t>
  </si>
  <si>
    <t>20250927 10:41:29</t>
  </si>
  <si>
    <t>10:41:29</t>
  </si>
  <si>
    <t>20250927 10:41:34</t>
  </si>
  <si>
    <t>10:41:34</t>
  </si>
  <si>
    <t>20250927 10:41:39</t>
  </si>
  <si>
    <t>10:41:39</t>
  </si>
  <si>
    <t>20250927 10:41:44</t>
  </si>
  <si>
    <t>10:41:44</t>
  </si>
  <si>
    <t>20250927 10:41:49</t>
  </si>
  <si>
    <t>10:41:49</t>
  </si>
  <si>
    <t>20250927 10:41:54</t>
  </si>
  <si>
    <t>10:41:54</t>
  </si>
  <si>
    <t>20250927 10:41:59</t>
  </si>
  <si>
    <t>10:41:59</t>
  </si>
  <si>
    <t>20250927 10:42:04</t>
  </si>
  <si>
    <t>10:42:04</t>
  </si>
  <si>
    <t>20250927 10:42:09</t>
  </si>
  <si>
    <t>10:42:09</t>
  </si>
  <si>
    <t>20250927 10:42:14</t>
  </si>
  <si>
    <t>10:42:14</t>
  </si>
  <si>
    <t>20250927 10:42:19</t>
  </si>
  <si>
    <t>10:42:19</t>
  </si>
  <si>
    <t>20250927 10:42:24</t>
  </si>
  <si>
    <t>10:42:24</t>
  </si>
  <si>
    <t>20250927 10:42:29</t>
  </si>
  <si>
    <t>10:42:29</t>
  </si>
  <si>
    <t>20250927 10:42:34</t>
  </si>
  <si>
    <t>10:42:34</t>
  </si>
  <si>
    <t>20250927 10:42:39</t>
  </si>
  <si>
    <t>10:42:39</t>
  </si>
  <si>
    <t>20250927 10:42:44</t>
  </si>
  <si>
    <t>10:42:44</t>
  </si>
  <si>
    <t>20250927 10:42:49</t>
  </si>
  <si>
    <t>10:42:49</t>
  </si>
  <si>
    <t>20250927 10:42:54</t>
  </si>
  <si>
    <t>10:42:54</t>
  </si>
  <si>
    <t>20250927 10:42:59</t>
  </si>
  <si>
    <t>10:42:59</t>
  </si>
  <si>
    <t>20250927 10:43:04</t>
  </si>
  <si>
    <t>10:43:04</t>
  </si>
  <si>
    <t>20250927 10:43:09</t>
  </si>
  <si>
    <t>10:43:09</t>
  </si>
  <si>
    <t>20250927 10:43:14</t>
  </si>
  <si>
    <t>10:43:14</t>
  </si>
  <si>
    <t>20250927 10:43:19</t>
  </si>
  <si>
    <t>10:43:19</t>
  </si>
  <si>
    <t>20250927 10:43:24</t>
  </si>
  <si>
    <t>10:43:24</t>
  </si>
  <si>
    <t>20250927 10:43:29</t>
  </si>
  <si>
    <t>10:43:29</t>
  </si>
  <si>
    <t>20250927 10:43:34</t>
  </si>
  <si>
    <t>10:43:34</t>
  </si>
  <si>
    <t>20250927 10:43:39</t>
  </si>
  <si>
    <t>10:43:39</t>
  </si>
  <si>
    <t>20250927 10:43:44</t>
  </si>
  <si>
    <t>10:43:44</t>
  </si>
  <si>
    <t>20250927 10:43:49</t>
  </si>
  <si>
    <t>10:43:49</t>
  </si>
  <si>
    <t>20250927 10:43:54</t>
  </si>
  <si>
    <t>10:43:54</t>
  </si>
  <si>
    <t>20250927 10:43:59</t>
  </si>
  <si>
    <t>10:43:59</t>
  </si>
  <si>
    <t>20250927 10:44:04</t>
  </si>
  <si>
    <t>10:44:04</t>
  </si>
  <si>
    <t>20250927 10:44:09</t>
  </si>
  <si>
    <t>10:44:09</t>
  </si>
  <si>
    <t>20250927 10:44:14</t>
  </si>
  <si>
    <t>10:44:14</t>
  </si>
  <si>
    <t>20250927 10:44:19</t>
  </si>
  <si>
    <t>10:44:19</t>
  </si>
  <si>
    <t>20250927 10:44:24</t>
  </si>
  <si>
    <t>10:44:24</t>
  </si>
  <si>
    <t>20250927 10:44:29</t>
  </si>
  <si>
    <t>10:44:29</t>
  </si>
  <si>
    <t>20250927 10:44:34</t>
  </si>
  <si>
    <t>10:44:34</t>
  </si>
  <si>
    <t>20250927 10:44:39</t>
  </si>
  <si>
    <t>10:44:39</t>
  </si>
  <si>
    <t>20250927 10:44:44</t>
  </si>
  <si>
    <t>10:44:44</t>
  </si>
  <si>
    <t>20250927 10:44:49</t>
  </si>
  <si>
    <t>10:44:49</t>
  </si>
  <si>
    <t>20250927 10:44:54</t>
  </si>
  <si>
    <t>10:44:54</t>
  </si>
  <si>
    <t>20250927 10:44:59</t>
  </si>
  <si>
    <t>10:44:59</t>
  </si>
  <si>
    <t>20250927 10:45:04</t>
  </si>
  <si>
    <t>10:45:04</t>
  </si>
  <si>
    <t>20250927 10:45:09</t>
  </si>
  <si>
    <t>10:45:09</t>
  </si>
  <si>
    <t>20250927 10:45:14</t>
  </si>
  <si>
    <t>10:45:14</t>
  </si>
  <si>
    <t>20250927 11:18:14</t>
  </si>
  <si>
    <t>11:18:14</t>
  </si>
  <si>
    <t>182</t>
  </si>
  <si>
    <t>20250927 11:18:19</t>
  </si>
  <si>
    <t>11:18:19</t>
  </si>
  <si>
    <t>20250927 11:18:24</t>
  </si>
  <si>
    <t>11:18:24</t>
  </si>
  <si>
    <t>20250927 11:18:29</t>
  </si>
  <si>
    <t>11:18:29</t>
  </si>
  <si>
    <t>20250927 11:18:34</t>
  </si>
  <si>
    <t>11:18:34</t>
  </si>
  <si>
    <t>20250927 11:18:39</t>
  </si>
  <si>
    <t>11:18:39</t>
  </si>
  <si>
    <t>20250927 11:18:44</t>
  </si>
  <si>
    <t>11:18:44</t>
  </si>
  <si>
    <t>20250927 11:18:49</t>
  </si>
  <si>
    <t>11:18:49</t>
  </si>
  <si>
    <t>20250927 11:18:54</t>
  </si>
  <si>
    <t>11:18:54</t>
  </si>
  <si>
    <t>20250927 11:18:59</t>
  </si>
  <si>
    <t>11:18:59</t>
  </si>
  <si>
    <t>20250927 11:19:04</t>
  </si>
  <si>
    <t>11:19:04</t>
  </si>
  <si>
    <t>20250927 11:19:09</t>
  </si>
  <si>
    <t>11:19:09</t>
  </si>
  <si>
    <t>20250927 11:19:14</t>
  </si>
  <si>
    <t>11:19:14</t>
  </si>
  <si>
    <t>20250927 11:19:19</t>
  </si>
  <si>
    <t>11:19:19</t>
  </si>
  <si>
    <t>20250927 11:19:24</t>
  </si>
  <si>
    <t>11:19:24</t>
  </si>
  <si>
    <t>20250927 11:19:29</t>
  </si>
  <si>
    <t>11:19:29</t>
  </si>
  <si>
    <t>20250927 11:19:34</t>
  </si>
  <si>
    <t>11:19:34</t>
  </si>
  <si>
    <t>20250927 11:19:39</t>
  </si>
  <si>
    <t>11:19:39</t>
  </si>
  <si>
    <t>20250927 11:19:44</t>
  </si>
  <si>
    <t>11:19:44</t>
  </si>
  <si>
    <t>20250927 11:19:49</t>
  </si>
  <si>
    <t>11:19:49</t>
  </si>
  <si>
    <t>20250927 11:19:54</t>
  </si>
  <si>
    <t>11:19:54</t>
  </si>
  <si>
    <t>20250927 11:19:59</t>
  </si>
  <si>
    <t>11:19:59</t>
  </si>
  <si>
    <t>20250927 11:20:04</t>
  </si>
  <si>
    <t>11:20:04</t>
  </si>
  <si>
    <t>20250927 11:20:09</t>
  </si>
  <si>
    <t>11:20:09</t>
  </si>
  <si>
    <t>20250927 11:21:46</t>
  </si>
  <si>
    <t>11:21:46</t>
  </si>
  <si>
    <t>20250927 11:21:51</t>
  </si>
  <si>
    <t>11:21:51</t>
  </si>
  <si>
    <t>20250927 11:21:56</t>
  </si>
  <si>
    <t>11:21:56</t>
  </si>
  <si>
    <t>20250927 11:22:01</t>
  </si>
  <si>
    <t>11:22:01</t>
  </si>
  <si>
    <t>20250927 11:22:06</t>
  </si>
  <si>
    <t>11:22:06</t>
  </si>
  <si>
    <t>20250927 11:22:11</t>
  </si>
  <si>
    <t>11:22:11</t>
  </si>
  <si>
    <t>20250927 11:22:16</t>
  </si>
  <si>
    <t>11:22:16</t>
  </si>
  <si>
    <t>20250927 11:22:21</t>
  </si>
  <si>
    <t>11:22:21</t>
  </si>
  <si>
    <t>20250927 11:22:26</t>
  </si>
  <si>
    <t>11:22:26</t>
  </si>
  <si>
    <t>20250927 11:22:31</t>
  </si>
  <si>
    <t>11:22:31</t>
  </si>
  <si>
    <t>20250927 11:22:36</t>
  </si>
  <si>
    <t>11:22:36</t>
  </si>
  <si>
    <t>20250927 11:22:41</t>
  </si>
  <si>
    <t>11:22:41</t>
  </si>
  <si>
    <t>20250927 11:22:46</t>
  </si>
  <si>
    <t>11:22:46</t>
  </si>
  <si>
    <t>20250927 11:22:51</t>
  </si>
  <si>
    <t>11:22:51</t>
  </si>
  <si>
    <t>20250927 11:22:56</t>
  </si>
  <si>
    <t>11:22:56</t>
  </si>
  <si>
    <t>20250927 11:23:01</t>
  </si>
  <si>
    <t>11:23:01</t>
  </si>
  <si>
    <t>20250927 11:23:06</t>
  </si>
  <si>
    <t>11:23:06</t>
  </si>
  <si>
    <t>20250927 11:23:11</t>
  </si>
  <si>
    <t>11:23:11</t>
  </si>
  <si>
    <t>20250927 11:23:16</t>
  </si>
  <si>
    <t>11:23:16</t>
  </si>
  <si>
    <t>20250927 11:23:21</t>
  </si>
  <si>
    <t>11:23:21</t>
  </si>
  <si>
    <t>20250927 11:23:26</t>
  </si>
  <si>
    <t>11:23:26</t>
  </si>
  <si>
    <t>20250927 11:23:31</t>
  </si>
  <si>
    <t>11:23:31</t>
  </si>
  <si>
    <t>20250927 11:23:36</t>
  </si>
  <si>
    <t>11:23:36</t>
  </si>
  <si>
    <t>20250927 11:23:41</t>
  </si>
  <si>
    <t>11:23:41</t>
  </si>
  <si>
    <t>20250927 11:23:46</t>
  </si>
  <si>
    <t>11:23:46</t>
  </si>
  <si>
    <t>20250927 11:23:51</t>
  </si>
  <si>
    <t>11:23:51</t>
  </si>
  <si>
    <t>20250927 11:23:56</t>
  </si>
  <si>
    <t>11:23:56</t>
  </si>
  <si>
    <t>20250927 11:24:01</t>
  </si>
  <si>
    <t>11:24:01</t>
  </si>
  <si>
    <t>20250927 11:24:06</t>
  </si>
  <si>
    <t>11:24:06</t>
  </si>
  <si>
    <t>20250927 11:24:11</t>
  </si>
  <si>
    <t>11:24:11</t>
  </si>
  <si>
    <t>20250927 11:24:16</t>
  </si>
  <si>
    <t>11:24:16</t>
  </si>
  <si>
    <t>20250927 11:24:21</t>
  </si>
  <si>
    <t>11:24:21</t>
  </si>
  <si>
    <t>20250927 11:24:26</t>
  </si>
  <si>
    <t>11:24:26</t>
  </si>
  <si>
    <t>20250927 11:24:31</t>
  </si>
  <si>
    <t>11:24:31</t>
  </si>
  <si>
    <t>20250927 11:24:36</t>
  </si>
  <si>
    <t>11:24:36</t>
  </si>
  <si>
    <t>20250927 11:24:41</t>
  </si>
  <si>
    <t>11:24:41</t>
  </si>
  <si>
    <t>20250927 11:24:46</t>
  </si>
  <si>
    <t>11:24:46</t>
  </si>
  <si>
    <t>20250927 11:24:51</t>
  </si>
  <si>
    <t>11:24:51</t>
  </si>
  <si>
    <t>20250927 11:24:56</t>
  </si>
  <si>
    <t>11:24:56</t>
  </si>
  <si>
    <t>20250927 11:25:01</t>
  </si>
  <si>
    <t>11:25:01</t>
  </si>
  <si>
    <t>20250927 11:25:06</t>
  </si>
  <si>
    <t>11:25:06</t>
  </si>
  <si>
    <t>20250927 11:25:11</t>
  </si>
  <si>
    <t>11:25:11</t>
  </si>
  <si>
    <t>20250927 11:25:16</t>
  </si>
  <si>
    <t>11:25:16</t>
  </si>
  <si>
    <t>20250927 11:25:21</t>
  </si>
  <si>
    <t>11:25:21</t>
  </si>
  <si>
    <t>20250927 11:25:26</t>
  </si>
  <si>
    <t>11:25:26</t>
  </si>
  <si>
    <t>20250927 11:25:31</t>
  </si>
  <si>
    <t>11:25:31</t>
  </si>
  <si>
    <t>20250927 11:25:36</t>
  </si>
  <si>
    <t>11:25:36</t>
  </si>
  <si>
    <t>20250927 11:25:41</t>
  </si>
  <si>
    <t>11:25:41</t>
  </si>
  <si>
    <t>20250927 11:25:46</t>
  </si>
  <si>
    <t>11:25:46</t>
  </si>
  <si>
    <t>20250927 11:25:51</t>
  </si>
  <si>
    <t>11:25:51</t>
  </si>
  <si>
    <t>20250927 11:25:56</t>
  </si>
  <si>
    <t>11:25:56</t>
  </si>
  <si>
    <t>20250927 11:26:01</t>
  </si>
  <si>
    <t>11:26:01</t>
  </si>
  <si>
    <t>20250927 11:26:06</t>
  </si>
  <si>
    <t>11:26:06</t>
  </si>
  <si>
    <t>20250927 11:26:11</t>
  </si>
  <si>
    <t>11:26:11</t>
  </si>
  <si>
    <t>20250927 11:26:16</t>
  </si>
  <si>
    <t>11:26:16</t>
  </si>
  <si>
    <t>20250927 11:26:21</t>
  </si>
  <si>
    <t>11:26:21</t>
  </si>
  <si>
    <t>20250927 11:26:26</t>
  </si>
  <si>
    <t>11:26:26</t>
  </si>
  <si>
    <t>20250927 11:26:31</t>
  </si>
  <si>
    <t>11:26:31</t>
  </si>
  <si>
    <t>20250927 11:26:36</t>
  </si>
  <si>
    <t>11:26:36</t>
  </si>
  <si>
    <t>20250927 11:26:41</t>
  </si>
  <si>
    <t>11:26:41</t>
  </si>
  <si>
    <t>20250927 11:26:46</t>
  </si>
  <si>
    <t>11:26:46</t>
  </si>
  <si>
    <t>20250927 11:26:51</t>
  </si>
  <si>
    <t>11:26:51</t>
  </si>
  <si>
    <t>20250927 11:26:56</t>
  </si>
  <si>
    <t>11:26:56</t>
  </si>
  <si>
    <t>20250927 11:27:01</t>
  </si>
  <si>
    <t>11:27:01</t>
  </si>
  <si>
    <t>20250927 11:27:06</t>
  </si>
  <si>
    <t>11:27:06</t>
  </si>
  <si>
    <t>20250927 11:27:11</t>
  </si>
  <si>
    <t>11:27:11</t>
  </si>
  <si>
    <t>20250927 11:27:16</t>
  </si>
  <si>
    <t>11:27:16</t>
  </si>
  <si>
    <t>20250927 11:27:21</t>
  </si>
  <si>
    <t>11:27:21</t>
  </si>
  <si>
    <t>20250927 11:27:26</t>
  </si>
  <si>
    <t>11:27:26</t>
  </si>
  <si>
    <t>20250927 11:27:31</t>
  </si>
  <si>
    <t>11:27:31</t>
  </si>
  <si>
    <t>20250927 11:27:36</t>
  </si>
  <si>
    <t>11:27:36</t>
  </si>
  <si>
    <t>20250927 11:27:41</t>
  </si>
  <si>
    <t>11:27:41</t>
  </si>
  <si>
    <t>20250927 12:10:59</t>
  </si>
  <si>
    <t>12:10:59</t>
  </si>
  <si>
    <t>141</t>
  </si>
  <si>
    <t>20250927 12:11:04</t>
  </si>
  <si>
    <t>12:11:04</t>
  </si>
  <si>
    <t>20250927 12:11:09</t>
  </si>
  <si>
    <t>12:11:09</t>
  </si>
  <si>
    <t>20250927 12:11:14</t>
  </si>
  <si>
    <t>12:11:14</t>
  </si>
  <si>
    <t>20250927 12:11:19</t>
  </si>
  <si>
    <t>12:11:19</t>
  </si>
  <si>
    <t>20250927 12:11:24</t>
  </si>
  <si>
    <t>12:11:24</t>
  </si>
  <si>
    <t>20250927 12:11:29</t>
  </si>
  <si>
    <t>12:11:29</t>
  </si>
  <si>
    <t>20250927 12:11:34</t>
  </si>
  <si>
    <t>12:11:34</t>
  </si>
  <si>
    <t>20250927 12:11:39</t>
  </si>
  <si>
    <t>12:11:39</t>
  </si>
  <si>
    <t>20250927 12:11:44</t>
  </si>
  <si>
    <t>12:11:44</t>
  </si>
  <si>
    <t>20250927 12:11:49</t>
  </si>
  <si>
    <t>12:11:49</t>
  </si>
  <si>
    <t>20250927 12:11:54</t>
  </si>
  <si>
    <t>12:11:54</t>
  </si>
  <si>
    <t>20250927 12:11:59</t>
  </si>
  <si>
    <t>12:11:59</t>
  </si>
  <si>
    <t>20250927 12:12:04</t>
  </si>
  <si>
    <t>12:12:04</t>
  </si>
  <si>
    <t>20250927 12:12:09</t>
  </si>
  <si>
    <t>12:12:09</t>
  </si>
  <si>
    <t>20250927 12:12:14</t>
  </si>
  <si>
    <t>12:12:14</t>
  </si>
  <si>
    <t>20250927 12:12:19</t>
  </si>
  <si>
    <t>12:12:19</t>
  </si>
  <si>
    <t>20250927 12:12:24</t>
  </si>
  <si>
    <t>12:12:24</t>
  </si>
  <si>
    <t>20250927 12:12:29</t>
  </si>
  <si>
    <t>12:12:29</t>
  </si>
  <si>
    <t>20250927 12:12:34</t>
  </si>
  <si>
    <t>12:12:34</t>
  </si>
  <si>
    <t>20250927 12:12:39</t>
  </si>
  <si>
    <t>12:12:39</t>
  </si>
  <si>
    <t>20250927 12:12:44</t>
  </si>
  <si>
    <t>12:12:44</t>
  </si>
  <si>
    <t>20250927 12:12:49</t>
  </si>
  <si>
    <t>12:12:49</t>
  </si>
  <si>
    <t>20250927 12:12:54</t>
  </si>
  <si>
    <t>12:12:54</t>
  </si>
  <si>
    <t>20250927 12:14:31</t>
  </si>
  <si>
    <t>12:14:31</t>
  </si>
  <si>
    <t>20250927 12:14:36</t>
  </si>
  <si>
    <t>12:14:36</t>
  </si>
  <si>
    <t>20250927 12:14:41</t>
  </si>
  <si>
    <t>12:14:41</t>
  </si>
  <si>
    <t>20250927 12:14:46</t>
  </si>
  <si>
    <t>12:14:46</t>
  </si>
  <si>
    <t>20250927 12:14:51</t>
  </si>
  <si>
    <t>12:14:51</t>
  </si>
  <si>
    <t>20250927 12:14:56</t>
  </si>
  <si>
    <t>12:14:56</t>
  </si>
  <si>
    <t>20250927 12:15:01</t>
  </si>
  <si>
    <t>12:15:01</t>
  </si>
  <si>
    <t>20250927 12:15:06</t>
  </si>
  <si>
    <t>12:15:06</t>
  </si>
  <si>
    <t>20250927 12:15:11</t>
  </si>
  <si>
    <t>12:15:11</t>
  </si>
  <si>
    <t>20250927 12:15:16</t>
  </si>
  <si>
    <t>12:15:16</t>
  </si>
  <si>
    <t>20250927 12:15:21</t>
  </si>
  <si>
    <t>12:15:21</t>
  </si>
  <si>
    <t>20250927 12:15:26</t>
  </si>
  <si>
    <t>12:15:26</t>
  </si>
  <si>
    <t>20250927 12:15:31</t>
  </si>
  <si>
    <t>12:15:31</t>
  </si>
  <si>
    <t>20250927 12:15:36</t>
  </si>
  <si>
    <t>12:15:36</t>
  </si>
  <si>
    <t>20250927 12:15:41</t>
  </si>
  <si>
    <t>12:15:41</t>
  </si>
  <si>
    <t>20250927 12:15:46</t>
  </si>
  <si>
    <t>12:15:46</t>
  </si>
  <si>
    <t>20250927 12:15:51</t>
  </si>
  <si>
    <t>12:15:51</t>
  </si>
  <si>
    <t>20250927 12:15:56</t>
  </si>
  <si>
    <t>12:15:56</t>
  </si>
  <si>
    <t>20250927 12:16:01</t>
  </si>
  <si>
    <t>12:16:01</t>
  </si>
  <si>
    <t>20250927 12:16:06</t>
  </si>
  <si>
    <t>12:16:06</t>
  </si>
  <si>
    <t>20250927 12:16:11</t>
  </si>
  <si>
    <t>12:16:11</t>
  </si>
  <si>
    <t>20250927 12:16:16</t>
  </si>
  <si>
    <t>12:16:16</t>
  </si>
  <si>
    <t>20250927 12:16:21</t>
  </si>
  <si>
    <t>12:16:21</t>
  </si>
  <si>
    <t>20250927 12:16:26</t>
  </si>
  <si>
    <t>12:16:26</t>
  </si>
  <si>
    <t>20250927 12:16:31</t>
  </si>
  <si>
    <t>12:16:31</t>
  </si>
  <si>
    <t>20250927 12:16:36</t>
  </si>
  <si>
    <t>12:16:36</t>
  </si>
  <si>
    <t>20250927 12:16:41</t>
  </si>
  <si>
    <t>12:16:41</t>
  </si>
  <si>
    <t>20250927 12:16:46</t>
  </si>
  <si>
    <t>12:16:46</t>
  </si>
  <si>
    <t>20250927 12:16:51</t>
  </si>
  <si>
    <t>12:16:51</t>
  </si>
  <si>
    <t>20250927 12:16:56</t>
  </si>
  <si>
    <t>12:16:56</t>
  </si>
  <si>
    <t>20250927 12:17:01</t>
  </si>
  <si>
    <t>12:17:01</t>
  </si>
  <si>
    <t>20250927 12:17:06</t>
  </si>
  <si>
    <t>12:17:06</t>
  </si>
  <si>
    <t>20250927 12:17:11</t>
  </si>
  <si>
    <t>12:17:11</t>
  </si>
  <si>
    <t>20250927 12:17:16</t>
  </si>
  <si>
    <t>12:17:16</t>
  </si>
  <si>
    <t>20250927 12:17:21</t>
  </si>
  <si>
    <t>12:17:21</t>
  </si>
  <si>
    <t>20250927 12:17:26</t>
  </si>
  <si>
    <t>12:17:26</t>
  </si>
  <si>
    <t>20250927 12:17:31</t>
  </si>
  <si>
    <t>12:17:31</t>
  </si>
  <si>
    <t>20250927 12:17:36</t>
  </si>
  <si>
    <t>12:17:36</t>
  </si>
  <si>
    <t>20250927 12:17:41</t>
  </si>
  <si>
    <t>12:17:41</t>
  </si>
  <si>
    <t>20250927 12:17:46</t>
  </si>
  <si>
    <t>12:17:46</t>
  </si>
  <si>
    <t>20250927 12:17:51</t>
  </si>
  <si>
    <t>12:17:51</t>
  </si>
  <si>
    <t>20250927 12:17:56</t>
  </si>
  <si>
    <t>12:17:56</t>
  </si>
  <si>
    <t>20250927 12:18:01</t>
  </si>
  <si>
    <t>12:18:01</t>
  </si>
  <si>
    <t>20250927 12:18:06</t>
  </si>
  <si>
    <t>12:18:06</t>
  </si>
  <si>
    <t>20250927 12:18:11</t>
  </si>
  <si>
    <t>12:18:11</t>
  </si>
  <si>
    <t>20250927 12:18:16</t>
  </si>
  <si>
    <t>12:18:16</t>
  </si>
  <si>
    <t>20250927 12:18:21</t>
  </si>
  <si>
    <t>12:18:21</t>
  </si>
  <si>
    <t>20250927 12:18:26</t>
  </si>
  <si>
    <t>12:18:26</t>
  </si>
  <si>
    <t>20250927 12:18:31</t>
  </si>
  <si>
    <t>12:18:31</t>
  </si>
  <si>
    <t>20250927 12:18:36</t>
  </si>
  <si>
    <t>12:18:36</t>
  </si>
  <si>
    <t>20250927 12:18:41</t>
  </si>
  <si>
    <t>12:18:41</t>
  </si>
  <si>
    <t>20250927 12:18:46</t>
  </si>
  <si>
    <t>12:18:46</t>
  </si>
  <si>
    <t>20250927 12:18:51</t>
  </si>
  <si>
    <t>12:18:51</t>
  </si>
  <si>
    <t>20250927 12:18:56</t>
  </si>
  <si>
    <t>12:18:56</t>
  </si>
  <si>
    <t>20250927 12:19:01</t>
  </si>
  <si>
    <t>12:19:01</t>
  </si>
  <si>
    <t>20250927 12:19:06</t>
  </si>
  <si>
    <t>12:19:06</t>
  </si>
  <si>
    <t>20250927 12:19:11</t>
  </si>
  <si>
    <t>12:19:11</t>
  </si>
  <si>
    <t>20250927 12:19:16</t>
  </si>
  <si>
    <t>12:19:16</t>
  </si>
  <si>
    <t>20250927 12:19:21</t>
  </si>
  <si>
    <t>12:19:21</t>
  </si>
  <si>
    <t>20250927 12:19:26</t>
  </si>
  <si>
    <t>12:19:26</t>
  </si>
  <si>
    <t>20250927 12:19:31</t>
  </si>
  <si>
    <t>12:19:31</t>
  </si>
  <si>
    <t>20250927 12:19:36</t>
  </si>
  <si>
    <t>12:19:36</t>
  </si>
  <si>
    <t>20250927 12:19:41</t>
  </si>
  <si>
    <t>12:19:41</t>
  </si>
  <si>
    <t>20250927 12:19:46</t>
  </si>
  <si>
    <t>12:19:46</t>
  </si>
  <si>
    <t>20250927 12:19:51</t>
  </si>
  <si>
    <t>12:19:51</t>
  </si>
  <si>
    <t>20250927 12:19:56</t>
  </si>
  <si>
    <t>12:19:56</t>
  </si>
  <si>
    <t>20250927 12:20:01</t>
  </si>
  <si>
    <t>12:20:01</t>
  </si>
  <si>
    <t>20250927 12:20:06</t>
  </si>
  <si>
    <t>12:20:06</t>
  </si>
  <si>
    <t>20250927 12:20:11</t>
  </si>
  <si>
    <t>12:20:11</t>
  </si>
  <si>
    <t>20250927 12:20:16</t>
  </si>
  <si>
    <t>12:20:16</t>
  </si>
  <si>
    <t>20250927 12:20:21</t>
  </si>
  <si>
    <t>12:20:21</t>
  </si>
  <si>
    <t>20250927 12:20:26</t>
  </si>
  <si>
    <t>12:20:26</t>
  </si>
  <si>
    <t>20250927 13:10:06</t>
  </si>
  <si>
    <t>13:10:06</t>
  </si>
  <si>
    <t>133</t>
  </si>
  <si>
    <t>20250927 13:10:11</t>
  </si>
  <si>
    <t>13:10:11</t>
  </si>
  <si>
    <t>20250927 13:10:16</t>
  </si>
  <si>
    <t>13:10:16</t>
  </si>
  <si>
    <t>20250927 13:10:21</t>
  </si>
  <si>
    <t>13:10:21</t>
  </si>
  <si>
    <t>20250927 13:10:26</t>
  </si>
  <si>
    <t>13:10:26</t>
  </si>
  <si>
    <t>20250927 13:10:31</t>
  </si>
  <si>
    <t>13:10:31</t>
  </si>
  <si>
    <t>20250927 13:10:36</t>
  </si>
  <si>
    <t>13:10:36</t>
  </si>
  <si>
    <t>20250927 13:10:41</t>
  </si>
  <si>
    <t>13:10:41</t>
  </si>
  <si>
    <t>20250927 13:10:46</t>
  </si>
  <si>
    <t>13:10:46</t>
  </si>
  <si>
    <t>20250927 13:10:51</t>
  </si>
  <si>
    <t>13:10:51</t>
  </si>
  <si>
    <t>20250927 13:10:56</t>
  </si>
  <si>
    <t>13:10:56</t>
  </si>
  <si>
    <t>20250927 13:11:01</t>
  </si>
  <si>
    <t>13:11:01</t>
  </si>
  <si>
    <t>20250927 13:11:06</t>
  </si>
  <si>
    <t>13:11:06</t>
  </si>
  <si>
    <t>20250927 13:11:11</t>
  </si>
  <si>
    <t>13:11:11</t>
  </si>
  <si>
    <t>20250927 13:11:16</t>
  </si>
  <si>
    <t>13:11:16</t>
  </si>
  <si>
    <t>20250927 13:11:21</t>
  </si>
  <si>
    <t>13:11:21</t>
  </si>
  <si>
    <t>20250927 13:11:26</t>
  </si>
  <si>
    <t>13:11:26</t>
  </si>
  <si>
    <t>20250927 13:11:31</t>
  </si>
  <si>
    <t>13:11:31</t>
  </si>
  <si>
    <t>20250927 13:11:36</t>
  </si>
  <si>
    <t>13:11:36</t>
  </si>
  <si>
    <t>20250927 13:11:41</t>
  </si>
  <si>
    <t>13:11:41</t>
  </si>
  <si>
    <t>20250927 13:11:46</t>
  </si>
  <si>
    <t>13:11:46</t>
  </si>
  <si>
    <t>20250927 13:11:51</t>
  </si>
  <si>
    <t>13:11:51</t>
  </si>
  <si>
    <t>20250927 13:11:56</t>
  </si>
  <si>
    <t>13:11:56</t>
  </si>
  <si>
    <t>20250927 13:12:01</t>
  </si>
  <si>
    <t>13:12:01</t>
  </si>
  <si>
    <t>20250927 13:13:38</t>
  </si>
  <si>
    <t>13:13:38</t>
  </si>
  <si>
    <t>20250927 13:13:43</t>
  </si>
  <si>
    <t>13:13:43</t>
  </si>
  <si>
    <t>20250927 13:13:48</t>
  </si>
  <si>
    <t>13:13:48</t>
  </si>
  <si>
    <t>20250927 13:13:53</t>
  </si>
  <si>
    <t>13:13:53</t>
  </si>
  <si>
    <t>20250927 13:13:58</t>
  </si>
  <si>
    <t>13:13:58</t>
  </si>
  <si>
    <t>20250927 13:14:03</t>
  </si>
  <si>
    <t>13:14:03</t>
  </si>
  <si>
    <t>20250927 13:14:08</t>
  </si>
  <si>
    <t>13:14:08</t>
  </si>
  <si>
    <t>20250927 13:14:13</t>
  </si>
  <si>
    <t>13:14:13</t>
  </si>
  <si>
    <t>20250927 13:14:18</t>
  </si>
  <si>
    <t>13:14:18</t>
  </si>
  <si>
    <t>20250927 13:14:23</t>
  </si>
  <si>
    <t>13:14:23</t>
  </si>
  <si>
    <t>20250927 13:14:28</t>
  </si>
  <si>
    <t>13:14:28</t>
  </si>
  <si>
    <t>20250927 13:14:33</t>
  </si>
  <si>
    <t>13:14:33</t>
  </si>
  <si>
    <t>20250927 13:14:38</t>
  </si>
  <si>
    <t>13:14:38</t>
  </si>
  <si>
    <t>20250927 13:14:43</t>
  </si>
  <si>
    <t>13:14:43</t>
  </si>
  <si>
    <t>20250927 13:14:48</t>
  </si>
  <si>
    <t>13:14:48</t>
  </si>
  <si>
    <t>20250927 13:14:53</t>
  </si>
  <si>
    <t>13:14:53</t>
  </si>
  <si>
    <t>20250927 13:14:58</t>
  </si>
  <si>
    <t>13:14:58</t>
  </si>
  <si>
    <t>20250927 13:15:03</t>
  </si>
  <si>
    <t>13:15:03</t>
  </si>
  <si>
    <t>20250927 13:15:08</t>
  </si>
  <si>
    <t>13:15:08</t>
  </si>
  <si>
    <t>20250927 13:15:13</t>
  </si>
  <si>
    <t>13:15:13</t>
  </si>
  <si>
    <t>20250927 13:15:18</t>
  </si>
  <si>
    <t>13:15:18</t>
  </si>
  <si>
    <t>20250927 13:15:23</t>
  </si>
  <si>
    <t>13:15:23</t>
  </si>
  <si>
    <t>20250927 13:15:28</t>
  </si>
  <si>
    <t>13:15:28</t>
  </si>
  <si>
    <t>20250927 13:15:33</t>
  </si>
  <si>
    <t>13:15:33</t>
  </si>
  <si>
    <t>20250927 13:15:38</t>
  </si>
  <si>
    <t>13:15:38</t>
  </si>
  <si>
    <t>20250927 13:15:43</t>
  </si>
  <si>
    <t>13:15:43</t>
  </si>
  <si>
    <t>20250927 13:15:48</t>
  </si>
  <si>
    <t>13:15:48</t>
  </si>
  <si>
    <t>20250927 13:15:53</t>
  </si>
  <si>
    <t>13:15:53</t>
  </si>
  <si>
    <t>20250927 13:15:58</t>
  </si>
  <si>
    <t>13:15:58</t>
  </si>
  <si>
    <t>20250927 13:16:03</t>
  </si>
  <si>
    <t>13:16:03</t>
  </si>
  <si>
    <t>20250927 13:16:08</t>
  </si>
  <si>
    <t>13:16:08</t>
  </si>
  <si>
    <t>20250927 13:16:13</t>
  </si>
  <si>
    <t>13:16:13</t>
  </si>
  <si>
    <t>20250927 13:16:18</t>
  </si>
  <si>
    <t>13:16:18</t>
  </si>
  <si>
    <t>20250927 13:16:23</t>
  </si>
  <si>
    <t>13:16:23</t>
  </si>
  <si>
    <t>20250927 13:16:28</t>
  </si>
  <si>
    <t>13:16:28</t>
  </si>
  <si>
    <t>20250927 13:16:33</t>
  </si>
  <si>
    <t>13:16:33</t>
  </si>
  <si>
    <t>20250927 13:16:38</t>
  </si>
  <si>
    <t>13:16:38</t>
  </si>
  <si>
    <t>20250927 13:16:43</t>
  </si>
  <si>
    <t>13:16:43</t>
  </si>
  <si>
    <t>20250927 13:16:48</t>
  </si>
  <si>
    <t>13:16:48</t>
  </si>
  <si>
    <t>20250927 13:16:53</t>
  </si>
  <si>
    <t>13:16:53</t>
  </si>
  <si>
    <t>20250927 13:16:58</t>
  </si>
  <si>
    <t>13:16:58</t>
  </si>
  <si>
    <t>20250927 13:17:03</t>
  </si>
  <si>
    <t>13:17:03</t>
  </si>
  <si>
    <t>20250927 13:17:08</t>
  </si>
  <si>
    <t>13:17:08</t>
  </si>
  <si>
    <t>20250927 13:17:13</t>
  </si>
  <si>
    <t>13:17:13</t>
  </si>
  <si>
    <t>20250927 13:17:18</t>
  </si>
  <si>
    <t>13:17:18</t>
  </si>
  <si>
    <t>20250927 13:17:23</t>
  </si>
  <si>
    <t>13:17:23</t>
  </si>
  <si>
    <t>20250927 13:17:28</t>
  </si>
  <si>
    <t>13:17:28</t>
  </si>
  <si>
    <t>20250927 13:17:33</t>
  </si>
  <si>
    <t>13:17:33</t>
  </si>
  <si>
    <t>20250927 13:17:38</t>
  </si>
  <si>
    <t>13:17:38</t>
  </si>
  <si>
    <t>20250927 13:17:43</t>
  </si>
  <si>
    <t>13:17:43</t>
  </si>
  <si>
    <t>20250927 13:17:48</t>
  </si>
  <si>
    <t>13:17:48</t>
  </si>
  <si>
    <t>20250927 13:17:53</t>
  </si>
  <si>
    <t>13:17:53</t>
  </si>
  <si>
    <t>20250927 13:17:58</t>
  </si>
  <si>
    <t>13:17:58</t>
  </si>
  <si>
    <t>20250927 13:18:03</t>
  </si>
  <si>
    <t>13:18:03</t>
  </si>
  <si>
    <t>20250927 13:18:08</t>
  </si>
  <si>
    <t>13:18:08</t>
  </si>
  <si>
    <t>20250927 13:18:13</t>
  </si>
  <si>
    <t>13:18:13</t>
  </si>
  <si>
    <t>20250927 13:18:18</t>
  </si>
  <si>
    <t>13:18:18</t>
  </si>
  <si>
    <t>20250927 13:18:23</t>
  </si>
  <si>
    <t>13:18:23</t>
  </si>
  <si>
    <t>20250927 13:18:28</t>
  </si>
  <si>
    <t>13:18:28</t>
  </si>
  <si>
    <t>20250927 13:18:33</t>
  </si>
  <si>
    <t>13:18:33</t>
  </si>
  <si>
    <t>20250927 13:18:38</t>
  </si>
  <si>
    <t>13:18:38</t>
  </si>
  <si>
    <t>20250927 13:18:43</t>
  </si>
  <si>
    <t>13:18:43</t>
  </si>
  <si>
    <t>20250927 13:18:48</t>
  </si>
  <si>
    <t>13:18:48</t>
  </si>
  <si>
    <t>20250927 13:18:53</t>
  </si>
  <si>
    <t>13:18:53</t>
  </si>
  <si>
    <t>20250927 13:18:58</t>
  </si>
  <si>
    <t>13:18:58</t>
  </si>
  <si>
    <t>20250927 13:19:03</t>
  </si>
  <si>
    <t>13:19:03</t>
  </si>
  <si>
    <t>20250927 13:19:08</t>
  </si>
  <si>
    <t>13:19:08</t>
  </si>
  <si>
    <t>20250927 13:19:13</t>
  </si>
  <si>
    <t>13:19:13</t>
  </si>
  <si>
    <t>20250927 13:19:18</t>
  </si>
  <si>
    <t>13:19:18</t>
  </si>
  <si>
    <t>20250927 13:19:23</t>
  </si>
  <si>
    <t>13:19:23</t>
  </si>
  <si>
    <t>20250927 13:19:28</t>
  </si>
  <si>
    <t>13:19:28</t>
  </si>
  <si>
    <t>20250927 13:19:33</t>
  </si>
  <si>
    <t>13:19:33</t>
  </si>
  <si>
    <t>20250927 14:13:10</t>
  </si>
  <si>
    <t>14:13:10</t>
  </si>
  <si>
    <t>129</t>
  </si>
  <si>
    <t>20250927 14:13:15</t>
  </si>
  <si>
    <t>14:13:15</t>
  </si>
  <si>
    <t>20250927 14:13:20</t>
  </si>
  <si>
    <t>14:13:20</t>
  </si>
  <si>
    <t>20250927 14:13:25</t>
  </si>
  <si>
    <t>14:13:25</t>
  </si>
  <si>
    <t>20250927 14:13:30</t>
  </si>
  <si>
    <t>14:13:30</t>
  </si>
  <si>
    <t>20250927 14:13:35</t>
  </si>
  <si>
    <t>14:13:35</t>
  </si>
  <si>
    <t>20250927 14:13:40</t>
  </si>
  <si>
    <t>14:13:40</t>
  </si>
  <si>
    <t>20250927 14:13:45</t>
  </si>
  <si>
    <t>14:13:45</t>
  </si>
  <si>
    <t>20250927 14:13:50</t>
  </si>
  <si>
    <t>14:13:50</t>
  </si>
  <si>
    <t>20250927 14:13:55</t>
  </si>
  <si>
    <t>14:13:55</t>
  </si>
  <si>
    <t>20250927 14:14:00</t>
  </si>
  <si>
    <t>14:14:00</t>
  </si>
  <si>
    <t>20250927 14:14:05</t>
  </si>
  <si>
    <t>14:14:05</t>
  </si>
  <si>
    <t>20250927 14:14:10</t>
  </si>
  <si>
    <t>14:14:10</t>
  </si>
  <si>
    <t>20250927 14:14:15</t>
  </si>
  <si>
    <t>14:14:15</t>
  </si>
  <si>
    <t>20250927 14:14:20</t>
  </si>
  <si>
    <t>14:14:20</t>
  </si>
  <si>
    <t>20250927 14:14:25</t>
  </si>
  <si>
    <t>14:14:25</t>
  </si>
  <si>
    <t>20250927 14:14:30</t>
  </si>
  <si>
    <t>14:14:30</t>
  </si>
  <si>
    <t>20250927 14:14:35</t>
  </si>
  <si>
    <t>14:14:35</t>
  </si>
  <si>
    <t>20250927 14:14:40</t>
  </si>
  <si>
    <t>14:14:40</t>
  </si>
  <si>
    <t>20250927 14:14:45</t>
  </si>
  <si>
    <t>14:14:45</t>
  </si>
  <si>
    <t>20250927 14:14:50</t>
  </si>
  <si>
    <t>14:14:50</t>
  </si>
  <si>
    <t>20250927 14:14:55</t>
  </si>
  <si>
    <t>14:14:55</t>
  </si>
  <si>
    <t>20250927 14:15:00</t>
  </si>
  <si>
    <t>14:15:00</t>
  </si>
  <si>
    <t>20250927 14:15:05</t>
  </si>
  <si>
    <t>14:15:05</t>
  </si>
  <si>
    <t>20250927 14:16:42</t>
  </si>
  <si>
    <t>14:16:42</t>
  </si>
  <si>
    <t>20250927 14:16:47</t>
  </si>
  <si>
    <t>14:16:47</t>
  </si>
  <si>
    <t>20250927 14:16:52</t>
  </si>
  <si>
    <t>14:16:52</t>
  </si>
  <si>
    <t>20250927 14:16:57</t>
  </si>
  <si>
    <t>14:16:57</t>
  </si>
  <si>
    <t>20250927 14:17:02</t>
  </si>
  <si>
    <t>14:17:02</t>
  </si>
  <si>
    <t>20250927 14:17:07</t>
  </si>
  <si>
    <t>14:17:07</t>
  </si>
  <si>
    <t>20250927 14:17:12</t>
  </si>
  <si>
    <t>14:17:12</t>
  </si>
  <si>
    <t>20250927 14:17:17</t>
  </si>
  <si>
    <t>14:17:17</t>
  </si>
  <si>
    <t>20250927 14:17:22</t>
  </si>
  <si>
    <t>14:17:22</t>
  </si>
  <si>
    <t>20250927 14:17:27</t>
  </si>
  <si>
    <t>14:17:27</t>
  </si>
  <si>
    <t>20250927 14:17:32</t>
  </si>
  <si>
    <t>14:17:32</t>
  </si>
  <si>
    <t>20250927 14:17:37</t>
  </si>
  <si>
    <t>14:17:37</t>
  </si>
  <si>
    <t>20250927 14:17:42</t>
  </si>
  <si>
    <t>14:17:42</t>
  </si>
  <si>
    <t>20250927 14:17:47</t>
  </si>
  <si>
    <t>14:17:47</t>
  </si>
  <si>
    <t>20250927 14:17:52</t>
  </si>
  <si>
    <t>14:17:52</t>
  </si>
  <si>
    <t>20250927 14:17:57</t>
  </si>
  <si>
    <t>14:17:57</t>
  </si>
  <si>
    <t>20250927 14:18:02</t>
  </si>
  <si>
    <t>14:18:02</t>
  </si>
  <si>
    <t>20250927 14:18:07</t>
  </si>
  <si>
    <t>14:18:07</t>
  </si>
  <si>
    <t>20250927 14:18:12</t>
  </si>
  <si>
    <t>14:18:12</t>
  </si>
  <si>
    <t>20250927 14:18:17</t>
  </si>
  <si>
    <t>14:18:17</t>
  </si>
  <si>
    <t>20250927 14:18:22</t>
  </si>
  <si>
    <t>14:18:22</t>
  </si>
  <si>
    <t>20250927 14:18:27</t>
  </si>
  <si>
    <t>14:18:27</t>
  </si>
  <si>
    <t>20250927 14:18:32</t>
  </si>
  <si>
    <t>14:18:32</t>
  </si>
  <si>
    <t>20250927 14:18:37</t>
  </si>
  <si>
    <t>14:18:37</t>
  </si>
  <si>
    <t>20250927 14:18:42</t>
  </si>
  <si>
    <t>14:18:42</t>
  </si>
  <si>
    <t>20250927 14:18:47</t>
  </si>
  <si>
    <t>14:18:47</t>
  </si>
  <si>
    <t>20250927 14:18:52</t>
  </si>
  <si>
    <t>14:18:52</t>
  </si>
  <si>
    <t>20250927 14:18:57</t>
  </si>
  <si>
    <t>14:18:57</t>
  </si>
  <si>
    <t>20250927 14:19:02</t>
  </si>
  <si>
    <t>14:19:02</t>
  </si>
  <si>
    <t>20250927 14:19:07</t>
  </si>
  <si>
    <t>14:19:07</t>
  </si>
  <si>
    <t>20250927 14:19:12</t>
  </si>
  <si>
    <t>14:19:12</t>
  </si>
  <si>
    <t>20250927 14:19:17</t>
  </si>
  <si>
    <t>14:19:17</t>
  </si>
  <si>
    <t>20250927 14:19:22</t>
  </si>
  <si>
    <t>14:19:22</t>
  </si>
  <si>
    <t>20250927 14:19:27</t>
  </si>
  <si>
    <t>14:19:27</t>
  </si>
  <si>
    <t>20250927 14:19:32</t>
  </si>
  <si>
    <t>14:19:32</t>
  </si>
  <si>
    <t>20250927 14:19:37</t>
  </si>
  <si>
    <t>14:19:37</t>
  </si>
  <si>
    <t>20250927 14:19:42</t>
  </si>
  <si>
    <t>14:19:42</t>
  </si>
  <si>
    <t>20250927 14:19:47</t>
  </si>
  <si>
    <t>14:19:47</t>
  </si>
  <si>
    <t>20250927 14:19:52</t>
  </si>
  <si>
    <t>14:19:52</t>
  </si>
  <si>
    <t>20250927 14:19:57</t>
  </si>
  <si>
    <t>14:19:57</t>
  </si>
  <si>
    <t>20250927 14:20:02</t>
  </si>
  <si>
    <t>14:20:02</t>
  </si>
  <si>
    <t>20250927 14:20:07</t>
  </si>
  <si>
    <t>14:20:07</t>
  </si>
  <si>
    <t>20250927 14:20:12</t>
  </si>
  <si>
    <t>14:20:12</t>
  </si>
  <si>
    <t>20250927 14:20:17</t>
  </si>
  <si>
    <t>14:20:17</t>
  </si>
  <si>
    <t>20250927 14:20:22</t>
  </si>
  <si>
    <t>14:20:22</t>
  </si>
  <si>
    <t>20250927 14:20:27</t>
  </si>
  <si>
    <t>14:20:27</t>
  </si>
  <si>
    <t>20250927 14:20:32</t>
  </si>
  <si>
    <t>14:20:32</t>
  </si>
  <si>
    <t>20250927 14:20:37</t>
  </si>
  <si>
    <t>14:20:37</t>
  </si>
  <si>
    <t>20250927 14:20:42</t>
  </si>
  <si>
    <t>14:20:42</t>
  </si>
  <si>
    <t>20250927 14:20:47</t>
  </si>
  <si>
    <t>14:20:47</t>
  </si>
  <si>
    <t>20250927 14:20:52</t>
  </si>
  <si>
    <t>14:20:52</t>
  </si>
  <si>
    <t>20250927 14:20:57</t>
  </si>
  <si>
    <t>14:20:57</t>
  </si>
  <si>
    <t>20250927 14:21:02</t>
  </si>
  <si>
    <t>14:21:02</t>
  </si>
  <si>
    <t>20250927 14:21:07</t>
  </si>
  <si>
    <t>14:21:07</t>
  </si>
  <si>
    <t>20250927 14:21:12</t>
  </si>
  <si>
    <t>14:21:12</t>
  </si>
  <si>
    <t>20250927 14:21:17</t>
  </si>
  <si>
    <t>14:21:17</t>
  </si>
  <si>
    <t>20250927 14:21:22</t>
  </si>
  <si>
    <t>14:21:22</t>
  </si>
  <si>
    <t>20250927 14:21:27</t>
  </si>
  <si>
    <t>14:21:27</t>
  </si>
  <si>
    <t>20250927 14:21:32</t>
  </si>
  <si>
    <t>14:21:32</t>
  </si>
  <si>
    <t>20250927 14:21:37</t>
  </si>
  <si>
    <t>14:21:37</t>
  </si>
  <si>
    <t>20250927 14:21:42</t>
  </si>
  <si>
    <t>14:21:42</t>
  </si>
  <si>
    <t>20250927 14:21:47</t>
  </si>
  <si>
    <t>14:21:47</t>
  </si>
  <si>
    <t>20250927 14:21:52</t>
  </si>
  <si>
    <t>14:21:52</t>
  </si>
  <si>
    <t>20250927 14:21:57</t>
  </si>
  <si>
    <t>14:21:57</t>
  </si>
  <si>
    <t>20250927 14:22:02</t>
  </si>
  <si>
    <t>14:22:02</t>
  </si>
  <si>
    <t>20250927 14:22:07</t>
  </si>
  <si>
    <t>14:22:07</t>
  </si>
  <si>
    <t>20250927 14:22:12</t>
  </si>
  <si>
    <t>14:22:12</t>
  </si>
  <si>
    <t>20250927 14:22:17</t>
  </si>
  <si>
    <t>14:22:17</t>
  </si>
  <si>
    <t>20250927 14:22:22</t>
  </si>
  <si>
    <t>14:22:22</t>
  </si>
  <si>
    <t>20250927 14:22:27</t>
  </si>
  <si>
    <t>14:22:27</t>
  </si>
  <si>
    <t>20250927 14:22:32</t>
  </si>
  <si>
    <t>14:22:32</t>
  </si>
  <si>
    <t>20250927 14:22:37</t>
  </si>
  <si>
    <t>14:22:37</t>
  </si>
  <si>
    <t>20250927 15:08:23</t>
  </si>
  <si>
    <t>15:08:23</t>
  </si>
  <si>
    <t>20250927 15:08:28</t>
  </si>
  <si>
    <t>15:08:28</t>
  </si>
  <si>
    <t>20250927 15:08:33</t>
  </si>
  <si>
    <t>15:08:33</t>
  </si>
  <si>
    <t>20250927 15:08:38</t>
  </si>
  <si>
    <t>15:08:38</t>
  </si>
  <si>
    <t>20250927 15:08:43</t>
  </si>
  <si>
    <t>15:08:43</t>
  </si>
  <si>
    <t>20250927 15:08:48</t>
  </si>
  <si>
    <t>15:08:48</t>
  </si>
  <si>
    <t>20250927 15:08:53</t>
  </si>
  <si>
    <t>15:08:53</t>
  </si>
  <si>
    <t>20250927 15:08:58</t>
  </si>
  <si>
    <t>15:08:58</t>
  </si>
  <si>
    <t>20250927 15:09:03</t>
  </si>
  <si>
    <t>15:09:03</t>
  </si>
  <si>
    <t>20250927 15:09:08</t>
  </si>
  <si>
    <t>15:09:08</t>
  </si>
  <si>
    <t>20250927 15:09:13</t>
  </si>
  <si>
    <t>15:09:13</t>
  </si>
  <si>
    <t>20250927 15:09:18</t>
  </si>
  <si>
    <t>15:09:18</t>
  </si>
  <si>
    <t>20250927 15:09:23</t>
  </si>
  <si>
    <t>15:09:23</t>
  </si>
  <si>
    <t>20250927 15:09:28</t>
  </si>
  <si>
    <t>15:09:28</t>
  </si>
  <si>
    <t>20250927 15:09:33</t>
  </si>
  <si>
    <t>15:09:33</t>
  </si>
  <si>
    <t>20250927 15:09:38</t>
  </si>
  <si>
    <t>15:09:38</t>
  </si>
  <si>
    <t>20250927 15:09:43</t>
  </si>
  <si>
    <t>15:09:43</t>
  </si>
  <si>
    <t>20250927 15:09:48</t>
  </si>
  <si>
    <t>15:09:48</t>
  </si>
  <si>
    <t>20250927 15:09:53</t>
  </si>
  <si>
    <t>15:09:53</t>
  </si>
  <si>
    <t>20250927 15:09:58</t>
  </si>
  <si>
    <t>15:09:58</t>
  </si>
  <si>
    <t>20250927 15:10:03</t>
  </si>
  <si>
    <t>15:10:03</t>
  </si>
  <si>
    <t>20250927 15:10:08</t>
  </si>
  <si>
    <t>15:10:08</t>
  </si>
  <si>
    <t>20250927 15:10:13</t>
  </si>
  <si>
    <t>15:10:13</t>
  </si>
  <si>
    <t>20250927 15:10:18</t>
  </si>
  <si>
    <t>15:10:18</t>
  </si>
  <si>
    <t>20250927 15:11:55</t>
  </si>
  <si>
    <t>15:11:55</t>
  </si>
  <si>
    <t>20250927 15:12:00</t>
  </si>
  <si>
    <t>15:12:00</t>
  </si>
  <si>
    <t>20250927 15:12:05</t>
  </si>
  <si>
    <t>15:12:05</t>
  </si>
  <si>
    <t>20250927 15:12:10</t>
  </si>
  <si>
    <t>15:12:10</t>
  </si>
  <si>
    <t>20250927 15:12:15</t>
  </si>
  <si>
    <t>15:12:15</t>
  </si>
  <si>
    <t>20250927 15:12:20</t>
  </si>
  <si>
    <t>15:12:20</t>
  </si>
  <si>
    <t>20250927 15:12:25</t>
  </si>
  <si>
    <t>15:12:25</t>
  </si>
  <si>
    <t>20250927 15:12:30</t>
  </si>
  <si>
    <t>15:12:30</t>
  </si>
  <si>
    <t>20250927 15:12:35</t>
  </si>
  <si>
    <t>15:12:35</t>
  </si>
  <si>
    <t>20250927 15:12:40</t>
  </si>
  <si>
    <t>15:12:40</t>
  </si>
  <si>
    <t>20250927 15:12:45</t>
  </si>
  <si>
    <t>15:12:45</t>
  </si>
  <si>
    <t>20250927 15:12:50</t>
  </si>
  <si>
    <t>15:12:50</t>
  </si>
  <si>
    <t>20250927 15:12:55</t>
  </si>
  <si>
    <t>15:12:55</t>
  </si>
  <si>
    <t>20250927 15:13:00</t>
  </si>
  <si>
    <t>15:13:00</t>
  </si>
  <si>
    <t>20250927 15:13:05</t>
  </si>
  <si>
    <t>15:13:05</t>
  </si>
  <si>
    <t>20250927 15:13:10</t>
  </si>
  <si>
    <t>15:13:10</t>
  </si>
  <si>
    <t>20250927 15:13:15</t>
  </si>
  <si>
    <t>15:13:15</t>
  </si>
  <si>
    <t>20250927 15:13:20</t>
  </si>
  <si>
    <t>15:13:20</t>
  </si>
  <si>
    <t>20250927 15:13:25</t>
  </si>
  <si>
    <t>15:13:25</t>
  </si>
  <si>
    <t>20250927 15:13:30</t>
  </si>
  <si>
    <t>15:13:30</t>
  </si>
  <si>
    <t>20250927 15:13:35</t>
  </si>
  <si>
    <t>15:13:35</t>
  </si>
  <si>
    <t>20250927 15:13:40</t>
  </si>
  <si>
    <t>15:13:40</t>
  </si>
  <si>
    <t>20250927 15:13:45</t>
  </si>
  <si>
    <t>15:13:45</t>
  </si>
  <si>
    <t>20250927 15:13:50</t>
  </si>
  <si>
    <t>15:13:50</t>
  </si>
  <si>
    <t>20250927 15:13:55</t>
  </si>
  <si>
    <t>15:13:55</t>
  </si>
  <si>
    <t>20250927 15:14:00</t>
  </si>
  <si>
    <t>15:14:00</t>
  </si>
  <si>
    <t>20250927 15:14:05</t>
  </si>
  <si>
    <t>15:14:05</t>
  </si>
  <si>
    <t>20250927 15:14:10</t>
  </si>
  <si>
    <t>15:14:10</t>
  </si>
  <si>
    <t>20250927 15:14:15</t>
  </si>
  <si>
    <t>15:14:15</t>
  </si>
  <si>
    <t>20250927 15:14:20</t>
  </si>
  <si>
    <t>15:14:20</t>
  </si>
  <si>
    <t>20250927 15:14:25</t>
  </si>
  <si>
    <t>15:14:25</t>
  </si>
  <si>
    <t>20250927 15:14:30</t>
  </si>
  <si>
    <t>15:14:30</t>
  </si>
  <si>
    <t>20250927 15:14:35</t>
  </si>
  <si>
    <t>15:14:35</t>
  </si>
  <si>
    <t>20250927 15:14:40</t>
  </si>
  <si>
    <t>15:14:40</t>
  </si>
  <si>
    <t>20250927 15:14:45</t>
  </si>
  <si>
    <t>15:14:45</t>
  </si>
  <si>
    <t>20250927 15:14:50</t>
  </si>
  <si>
    <t>15:14:50</t>
  </si>
  <si>
    <t>20250927 15:14:55</t>
  </si>
  <si>
    <t>15:14:55</t>
  </si>
  <si>
    <t>20250927 15:15:00</t>
  </si>
  <si>
    <t>15:15:00</t>
  </si>
  <si>
    <t>20250927 15:15:05</t>
  </si>
  <si>
    <t>15:15:05</t>
  </si>
  <si>
    <t>20250927 15:15:10</t>
  </si>
  <si>
    <t>15:15:10</t>
  </si>
  <si>
    <t>20250927 15:15:15</t>
  </si>
  <si>
    <t>15:15:15</t>
  </si>
  <si>
    <t>20250927 15:15:20</t>
  </si>
  <si>
    <t>15:15:20</t>
  </si>
  <si>
    <t>20250927 15:15:25</t>
  </si>
  <si>
    <t>15:15:25</t>
  </si>
  <si>
    <t>20250927 15:15:30</t>
  </si>
  <si>
    <t>15:15:30</t>
  </si>
  <si>
    <t>20250927 15:15:35</t>
  </si>
  <si>
    <t>15:15:35</t>
  </si>
  <si>
    <t>20250927 15:15:40</t>
  </si>
  <si>
    <t>15:15:40</t>
  </si>
  <si>
    <t>20250927 15:15:45</t>
  </si>
  <si>
    <t>15:15:45</t>
  </si>
  <si>
    <t>20250927 15:15:50</t>
  </si>
  <si>
    <t>15:15:50</t>
  </si>
  <si>
    <t>20250927 15:15:55</t>
  </si>
  <si>
    <t>15:15:55</t>
  </si>
  <si>
    <t>20250927 15:16:00</t>
  </si>
  <si>
    <t>15:16:00</t>
  </si>
  <si>
    <t>20250927 15:16:05</t>
  </si>
  <si>
    <t>15:16:05</t>
  </si>
  <si>
    <t>20250927 15:16:10</t>
  </si>
  <si>
    <t>15:16:10</t>
  </si>
  <si>
    <t>20250927 15:16:15</t>
  </si>
  <si>
    <t>15:16:15</t>
  </si>
  <si>
    <t>20250927 15:16:20</t>
  </si>
  <si>
    <t>15:16:20</t>
  </si>
  <si>
    <t>20250927 15:16:25</t>
  </si>
  <si>
    <t>15:16:25</t>
  </si>
  <si>
    <t>20250927 15:16:30</t>
  </si>
  <si>
    <t>15:16:30</t>
  </si>
  <si>
    <t>20250927 15:16:35</t>
  </si>
  <si>
    <t>15:16:35</t>
  </si>
  <si>
    <t>20250927 15:16:40</t>
  </si>
  <si>
    <t>15:16:40</t>
  </si>
  <si>
    <t>20250927 15:16:45</t>
  </si>
  <si>
    <t>15:16:45</t>
  </si>
  <si>
    <t>20250927 15:16:50</t>
  </si>
  <si>
    <t>15:16:50</t>
  </si>
  <si>
    <t>20250927 15:16:55</t>
  </si>
  <si>
    <t>15:16:55</t>
  </si>
  <si>
    <t>20250927 15:17:00</t>
  </si>
  <si>
    <t>15:17:00</t>
  </si>
  <si>
    <t>20250927 15:17:05</t>
  </si>
  <si>
    <t>15:17:05</t>
  </si>
  <si>
    <t>20250927 15:17:10</t>
  </si>
  <si>
    <t>15:17:10</t>
  </si>
  <si>
    <t>20250927 15:17:15</t>
  </si>
  <si>
    <t>15:17:15</t>
  </si>
  <si>
    <t>20250927 15:17:20</t>
  </si>
  <si>
    <t>15:17:20</t>
  </si>
  <si>
    <t>20250927 15:17:25</t>
  </si>
  <si>
    <t>15:17:25</t>
  </si>
  <si>
    <t>20250927 15:17:30</t>
  </si>
  <si>
    <t>15:17:30</t>
  </si>
  <si>
    <t>20250927 15:17:35</t>
  </si>
  <si>
    <t>15:17:35</t>
  </si>
  <si>
    <t>20250927 15:17:40</t>
  </si>
  <si>
    <t>15:17:40</t>
  </si>
  <si>
    <t>20250927 15:17:45</t>
  </si>
  <si>
    <t>15:17:45</t>
  </si>
  <si>
    <t>20250927 15:17:50</t>
  </si>
  <si>
    <t>15:17:50</t>
  </si>
  <si>
    <t>20250927 16:06:11</t>
  </si>
  <si>
    <t>16:06:11</t>
  </si>
  <si>
    <t>170</t>
  </si>
  <si>
    <t>20250927 16:06:16</t>
  </si>
  <si>
    <t>16:06:16</t>
  </si>
  <si>
    <t>20250927 16:06:21</t>
  </si>
  <si>
    <t>16:06:21</t>
  </si>
  <si>
    <t>20250927 16:06:26</t>
  </si>
  <si>
    <t>16:06:26</t>
  </si>
  <si>
    <t>20250927 16:06:31</t>
  </si>
  <si>
    <t>16:06:31</t>
  </si>
  <si>
    <t>20250927 16:06:36</t>
  </si>
  <si>
    <t>16:06:36</t>
  </si>
  <si>
    <t>20250927 16:06:41</t>
  </si>
  <si>
    <t>16:06:41</t>
  </si>
  <si>
    <t>20250927 16:06:46</t>
  </si>
  <si>
    <t>16:06:46</t>
  </si>
  <si>
    <t>20250927 16:06:51</t>
  </si>
  <si>
    <t>16:06:51</t>
  </si>
  <si>
    <t>20250927 16:06:56</t>
  </si>
  <si>
    <t>16:06:56</t>
  </si>
  <si>
    <t>20250927 16:07:01</t>
  </si>
  <si>
    <t>16:07:01</t>
  </si>
  <si>
    <t>20250927 16:07:06</t>
  </si>
  <si>
    <t>16:07:06</t>
  </si>
  <si>
    <t>20250927 16:07:11</t>
  </si>
  <si>
    <t>16:07:11</t>
  </si>
  <si>
    <t>20250927 16:07:16</t>
  </si>
  <si>
    <t>16:07:16</t>
  </si>
  <si>
    <t>20250927 16:07:21</t>
  </si>
  <si>
    <t>16:07:21</t>
  </si>
  <si>
    <t>20250927 16:07:26</t>
  </si>
  <si>
    <t>16:07:26</t>
  </si>
  <si>
    <t>20250927 16:07:31</t>
  </si>
  <si>
    <t>16:07:31</t>
  </si>
  <si>
    <t>20250927 16:07:36</t>
  </si>
  <si>
    <t>16:07:36</t>
  </si>
  <si>
    <t>20250927 16:07:41</t>
  </si>
  <si>
    <t>16:07:41</t>
  </si>
  <si>
    <t>20250927 16:07:46</t>
  </si>
  <si>
    <t>16:07:46</t>
  </si>
  <si>
    <t>20250927 16:07:51</t>
  </si>
  <si>
    <t>16:07:51</t>
  </si>
  <si>
    <t>20250927 16:07:56</t>
  </si>
  <si>
    <t>16:07:56</t>
  </si>
  <si>
    <t>20250927 16:08:01</t>
  </si>
  <si>
    <t>16:08:01</t>
  </si>
  <si>
    <t>20250927 16:08:06</t>
  </si>
  <si>
    <t>16:08:06</t>
  </si>
  <si>
    <t>20250927 16:09:43</t>
  </si>
  <si>
    <t>16:09:43</t>
  </si>
  <si>
    <t>20250927 16:09:48</t>
  </si>
  <si>
    <t>16:09:48</t>
  </si>
  <si>
    <t>20250927 16:09:53</t>
  </si>
  <si>
    <t>16:09:53</t>
  </si>
  <si>
    <t>20250927 16:09:58</t>
  </si>
  <si>
    <t>16:09:58</t>
  </si>
  <si>
    <t>20250927 16:10:03</t>
  </si>
  <si>
    <t>16:10:03</t>
  </si>
  <si>
    <t>20250927 16:10:08</t>
  </si>
  <si>
    <t>16:10:08</t>
  </si>
  <si>
    <t>20250927 16:10:13</t>
  </si>
  <si>
    <t>16:10:13</t>
  </si>
  <si>
    <t>20250927 16:10:18</t>
  </si>
  <si>
    <t>16:10:18</t>
  </si>
  <si>
    <t>20250927 16:10:23</t>
  </si>
  <si>
    <t>16:10:23</t>
  </si>
  <si>
    <t>20250927 16:10:28</t>
  </si>
  <si>
    <t>16:10:28</t>
  </si>
  <si>
    <t>20250927 16:10:33</t>
  </si>
  <si>
    <t>16:10:33</t>
  </si>
  <si>
    <t>20250927 16:10:38</t>
  </si>
  <si>
    <t>16:10:38</t>
  </si>
  <si>
    <t>20250927 16:10:43</t>
  </si>
  <si>
    <t>16:10:43</t>
  </si>
  <si>
    <t>20250927 16:10:48</t>
  </si>
  <si>
    <t>16:10:48</t>
  </si>
  <si>
    <t>20250927 16:10:53</t>
  </si>
  <si>
    <t>16:10:53</t>
  </si>
  <si>
    <t>20250927 16:10:58</t>
  </si>
  <si>
    <t>16:10:58</t>
  </si>
  <si>
    <t>20250927 16:11:03</t>
  </si>
  <si>
    <t>16:11:03</t>
  </si>
  <si>
    <t>20250927 16:11:08</t>
  </si>
  <si>
    <t>16:11:08</t>
  </si>
  <si>
    <t>20250927 16:11:13</t>
  </si>
  <si>
    <t>16:11:13</t>
  </si>
  <si>
    <t>20250927 16:11:18</t>
  </si>
  <si>
    <t>16:11:18</t>
  </si>
  <si>
    <t>20250927 16:11:23</t>
  </si>
  <si>
    <t>16:11:23</t>
  </si>
  <si>
    <t>20250927 16:11:28</t>
  </si>
  <si>
    <t>16:11:28</t>
  </si>
  <si>
    <t>20250927 16:11:33</t>
  </si>
  <si>
    <t>16:11:33</t>
  </si>
  <si>
    <t>20250927 16:11:38</t>
  </si>
  <si>
    <t>16:11:38</t>
  </si>
  <si>
    <t>20250927 16:11:43</t>
  </si>
  <si>
    <t>16:11:43</t>
  </si>
  <si>
    <t>20250927 16:11:48</t>
  </si>
  <si>
    <t>16:11:48</t>
  </si>
  <si>
    <t>20250927 16:11:53</t>
  </si>
  <si>
    <t>16:11:53</t>
  </si>
  <si>
    <t>20250927 16:11:58</t>
  </si>
  <si>
    <t>16:11:58</t>
  </si>
  <si>
    <t>20250927 16:12:03</t>
  </si>
  <si>
    <t>16:12:03</t>
  </si>
  <si>
    <t>20250927 16:12:08</t>
  </si>
  <si>
    <t>16:12:08</t>
  </si>
  <si>
    <t>20250927 16:12:13</t>
  </si>
  <si>
    <t>16:12:13</t>
  </si>
  <si>
    <t>20250927 16:12:18</t>
  </si>
  <si>
    <t>16:12:18</t>
  </si>
  <si>
    <t>20250927 16:12:23</t>
  </si>
  <si>
    <t>16:12:23</t>
  </si>
  <si>
    <t>20250927 16:12:28</t>
  </si>
  <si>
    <t>16:12:28</t>
  </si>
  <si>
    <t>20250927 16:12:33</t>
  </si>
  <si>
    <t>16:12:33</t>
  </si>
  <si>
    <t>20250927 16:12:38</t>
  </si>
  <si>
    <t>16:12:38</t>
  </si>
  <si>
    <t>20250927 16:12:43</t>
  </si>
  <si>
    <t>16:12:43</t>
  </si>
  <si>
    <t>20250927 16:12:48</t>
  </si>
  <si>
    <t>16:12:48</t>
  </si>
  <si>
    <t>20250927 16:12:53</t>
  </si>
  <si>
    <t>16:12:53</t>
  </si>
  <si>
    <t>20250927 16:12:58</t>
  </si>
  <si>
    <t>16:12:58</t>
  </si>
  <si>
    <t>20250927 16:13:03</t>
  </si>
  <si>
    <t>16:13:03</t>
  </si>
  <si>
    <t>20250927 16:13:08</t>
  </si>
  <si>
    <t>16:13:08</t>
  </si>
  <si>
    <t>20250927 16:13:13</t>
  </si>
  <si>
    <t>16:13:13</t>
  </si>
  <si>
    <t>20250927 16:13:18</t>
  </si>
  <si>
    <t>16:13:18</t>
  </si>
  <si>
    <t>20250927 16:13:23</t>
  </si>
  <si>
    <t>16:13:23</t>
  </si>
  <si>
    <t>20250927 16:13:28</t>
  </si>
  <si>
    <t>16:13:28</t>
  </si>
  <si>
    <t>20250927 16:13:33</t>
  </si>
  <si>
    <t>16:13:33</t>
  </si>
  <si>
    <t>20250927 16:13:38</t>
  </si>
  <si>
    <t>16:13:38</t>
  </si>
  <si>
    <t>20250927 16:13:43</t>
  </si>
  <si>
    <t>16:13:43</t>
  </si>
  <si>
    <t>20250927 16:13:48</t>
  </si>
  <si>
    <t>16:13:48</t>
  </si>
  <si>
    <t>20250927 16:13:53</t>
  </si>
  <si>
    <t>16:13:53</t>
  </si>
  <si>
    <t>20250927 16:13:58</t>
  </si>
  <si>
    <t>16:13:58</t>
  </si>
  <si>
    <t>20250927 16:14:03</t>
  </si>
  <si>
    <t>16:14:03</t>
  </si>
  <si>
    <t>20250927 16:14:08</t>
  </si>
  <si>
    <t>16:14:08</t>
  </si>
  <si>
    <t>20250927 16:14:13</t>
  </si>
  <si>
    <t>16:14:13</t>
  </si>
  <si>
    <t>20250927 16:14:18</t>
  </si>
  <si>
    <t>16:14:18</t>
  </si>
  <si>
    <t>20250927 16:14:23</t>
  </si>
  <si>
    <t>16:14:23</t>
  </si>
  <si>
    <t>20250927 16:14:28</t>
  </si>
  <si>
    <t>16:14:28</t>
  </si>
  <si>
    <t>20250927 16:14:33</t>
  </si>
  <si>
    <t>16:14:33</t>
  </si>
  <si>
    <t>20250927 16:14:38</t>
  </si>
  <si>
    <t>16:14:38</t>
  </si>
  <si>
    <t>20250927 16:14:43</t>
  </si>
  <si>
    <t>16:14:43</t>
  </si>
  <si>
    <t>20250927 16:14:48</t>
  </si>
  <si>
    <t>16:14:48</t>
  </si>
  <si>
    <t>20250927 16:14:53</t>
  </si>
  <si>
    <t>16:14:53</t>
  </si>
  <si>
    <t>20250927 16:14:58</t>
  </si>
  <si>
    <t>16:14:58</t>
  </si>
  <si>
    <t>20250927 16:15:03</t>
  </si>
  <si>
    <t>16:15:03</t>
  </si>
  <si>
    <t>20250927 16:15:08</t>
  </si>
  <si>
    <t>16:15:08</t>
  </si>
  <si>
    <t>20250927 16:15:13</t>
  </si>
  <si>
    <t>16:15:13</t>
  </si>
  <si>
    <t>20250927 16:15:18</t>
  </si>
  <si>
    <t>16:15:18</t>
  </si>
  <si>
    <t>20250927 16:15:23</t>
  </si>
  <si>
    <t>16:15:23</t>
  </si>
  <si>
    <t>20250927 16:15:28</t>
  </si>
  <si>
    <t>16:15:28</t>
  </si>
  <si>
    <t>20250927 16:15:33</t>
  </si>
  <si>
    <t>16:15:33</t>
  </si>
  <si>
    <t>20250927 16:15:38</t>
  </si>
  <si>
    <t>16:15:38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</si>
</sst>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688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97">
      <c r="A6" t="s">
        <v>46</v>
      </c>
      <c r="B6" t="s">
        <v>47</v>
      </c>
      <c r="C6" t="s">
        <v>48</v>
      </c>
      <c r="D6" t="s">
        <v>49</v>
      </c>
      <c r="E6" t="s">
        <v>50</v>
      </c>
    </row>
    <row r="7" spans="1:297">
      <c r="B7">
        <v>0</v>
      </c>
      <c r="C7">
        <v>0</v>
      </c>
      <c r="D7">
        <v>0</v>
      </c>
      <c r="E7">
        <v>1</v>
      </c>
    </row>
    <row r="8" spans="1:297">
      <c r="A8" t="s">
        <v>51</v>
      </c>
      <c r="B8" t="s">
        <v>52</v>
      </c>
      <c r="C8" t="s">
        <v>54</v>
      </c>
      <c r="D8" t="s">
        <v>56</v>
      </c>
      <c r="E8" t="s">
        <v>57</v>
      </c>
      <c r="F8" t="s">
        <v>58</v>
      </c>
      <c r="G8" t="s">
        <v>59</v>
      </c>
      <c r="H8" t="s">
        <v>60</v>
      </c>
      <c r="I8" t="s">
        <v>61</v>
      </c>
      <c r="J8" t="s">
        <v>62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</row>
    <row r="9" spans="1:297">
      <c r="B9" t="s">
        <v>53</v>
      </c>
      <c r="C9" t="s">
        <v>55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97">
      <c r="A10" t="s">
        <v>70</v>
      </c>
      <c r="B10" t="s">
        <v>71</v>
      </c>
      <c r="C10" t="s">
        <v>72</v>
      </c>
      <c r="D10" t="s">
        <v>73</v>
      </c>
      <c r="E10" t="s">
        <v>74</v>
      </c>
      <c r="F10" t="s">
        <v>75</v>
      </c>
    </row>
    <row r="11" spans="1:297">
      <c r="B11">
        <v>0</v>
      </c>
      <c r="C11">
        <v>0</v>
      </c>
      <c r="D11">
        <v>0</v>
      </c>
      <c r="E11">
        <v>0</v>
      </c>
      <c r="F11">
        <v>1</v>
      </c>
    </row>
    <row r="12" spans="1:297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 t="s">
        <v>81</v>
      </c>
      <c r="G12" t="s">
        <v>83</v>
      </c>
      <c r="H12" t="s">
        <v>85</v>
      </c>
    </row>
    <row r="13" spans="1:297">
      <c r="B13">
        <v>-6276</v>
      </c>
      <c r="C13">
        <v>6.6</v>
      </c>
      <c r="D13">
        <v>1.709e-05</v>
      </c>
      <c r="E13">
        <v>3.11</v>
      </c>
      <c r="F13" t="s">
        <v>82</v>
      </c>
      <c r="G13" t="s">
        <v>84</v>
      </c>
      <c r="H13">
        <v>0</v>
      </c>
    </row>
    <row r="14" spans="1:297">
      <c r="A14" t="s">
        <v>86</v>
      </c>
      <c r="B14" t="s">
        <v>86</v>
      </c>
      <c r="C14" t="s">
        <v>86</v>
      </c>
      <c r="D14" t="s">
        <v>86</v>
      </c>
      <c r="E14" t="s">
        <v>86</v>
      </c>
      <c r="F14" t="s">
        <v>86</v>
      </c>
      <c r="G14" t="s">
        <v>87</v>
      </c>
      <c r="H14" t="s">
        <v>87</v>
      </c>
      <c r="I14" t="s">
        <v>88</v>
      </c>
      <c r="J14" t="s">
        <v>88</v>
      </c>
      <c r="K14" t="s">
        <v>88</v>
      </c>
      <c r="L14" t="s">
        <v>88</v>
      </c>
      <c r="M14" t="s">
        <v>88</v>
      </c>
      <c r="N14" t="s">
        <v>88</v>
      </c>
      <c r="O14" t="s">
        <v>88</v>
      </c>
      <c r="P14" t="s">
        <v>88</v>
      </c>
      <c r="Q14" t="s">
        <v>88</v>
      </c>
      <c r="R14" t="s">
        <v>88</v>
      </c>
      <c r="S14" t="s">
        <v>88</v>
      </c>
      <c r="T14" t="s">
        <v>88</v>
      </c>
      <c r="U14" t="s">
        <v>88</v>
      </c>
      <c r="V14" t="s">
        <v>88</v>
      </c>
      <c r="W14" t="s">
        <v>88</v>
      </c>
      <c r="X14" t="s">
        <v>88</v>
      </c>
      <c r="Y14" t="s">
        <v>88</v>
      </c>
      <c r="Z14" t="s">
        <v>88</v>
      </c>
      <c r="AA14" t="s">
        <v>88</v>
      </c>
      <c r="AB14" t="s">
        <v>88</v>
      </c>
      <c r="AC14" t="s">
        <v>88</v>
      </c>
      <c r="AD14" t="s">
        <v>88</v>
      </c>
      <c r="AE14" t="s">
        <v>88</v>
      </c>
      <c r="AF14" t="s">
        <v>88</v>
      </c>
      <c r="AG14" t="s">
        <v>88</v>
      </c>
      <c r="AH14" t="s">
        <v>88</v>
      </c>
      <c r="AI14" t="s">
        <v>89</v>
      </c>
      <c r="AJ14" t="s">
        <v>89</v>
      </c>
      <c r="AK14" t="s">
        <v>89</v>
      </c>
      <c r="AL14" t="s">
        <v>89</v>
      </c>
      <c r="AM14" t="s">
        <v>89</v>
      </c>
      <c r="AN14" t="s">
        <v>89</v>
      </c>
      <c r="AO14" t="s">
        <v>89</v>
      </c>
      <c r="AP14" t="s">
        <v>89</v>
      </c>
      <c r="AQ14" t="s">
        <v>89</v>
      </c>
      <c r="AR14" t="s">
        <v>89</v>
      </c>
      <c r="AS14" t="s">
        <v>90</v>
      </c>
      <c r="AT14" t="s">
        <v>90</v>
      </c>
      <c r="AU14" t="s">
        <v>90</v>
      </c>
      <c r="AV14" t="s">
        <v>90</v>
      </c>
      <c r="AW14" t="s">
        <v>90</v>
      </c>
      <c r="AX14" t="s">
        <v>91</v>
      </c>
      <c r="AY14" t="s">
        <v>91</v>
      </c>
      <c r="AZ14" t="s">
        <v>91</v>
      </c>
      <c r="BA14" t="s">
        <v>91</v>
      </c>
      <c r="BB14" t="s">
        <v>91</v>
      </c>
      <c r="BC14" t="s">
        <v>91</v>
      </c>
      <c r="BD14" t="s">
        <v>91</v>
      </c>
      <c r="BE14" t="s">
        <v>91</v>
      </c>
      <c r="BF14" t="s">
        <v>91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92</v>
      </c>
      <c r="CO14" t="s">
        <v>92</v>
      </c>
      <c r="CP14" t="s">
        <v>92</v>
      </c>
      <c r="CQ14" t="s">
        <v>92</v>
      </c>
      <c r="CR14" t="s">
        <v>92</v>
      </c>
      <c r="CS14" t="s">
        <v>92</v>
      </c>
      <c r="CT14" t="s">
        <v>92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93</v>
      </c>
      <c r="DG14" t="s">
        <v>93</v>
      </c>
      <c r="DH14" t="s">
        <v>94</v>
      </c>
      <c r="DI14" t="s">
        <v>94</v>
      </c>
      <c r="DJ14" t="s">
        <v>94</v>
      </c>
      <c r="DK14" t="s">
        <v>94</v>
      </c>
      <c r="DL14" t="s">
        <v>95</v>
      </c>
      <c r="DM14" t="s">
        <v>95</v>
      </c>
      <c r="DN14" t="s">
        <v>95</v>
      </c>
      <c r="DO14" t="s">
        <v>95</v>
      </c>
      <c r="DP14" t="s">
        <v>95</v>
      </c>
      <c r="DQ14" t="s">
        <v>96</v>
      </c>
      <c r="DR14" t="s">
        <v>96</v>
      </c>
      <c r="DS14" t="s">
        <v>96</v>
      </c>
      <c r="DT14" t="s">
        <v>96</v>
      </c>
      <c r="DU14" t="s">
        <v>96</v>
      </c>
      <c r="DV14" t="s">
        <v>96</v>
      </c>
      <c r="DW14" t="s">
        <v>96</v>
      </c>
      <c r="DX14" t="s">
        <v>96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97</v>
      </c>
      <c r="EJ14" t="s">
        <v>97</v>
      </c>
      <c r="EK14" t="s">
        <v>97</v>
      </c>
      <c r="EL14" t="s">
        <v>97</v>
      </c>
      <c r="EM14" t="s">
        <v>97</v>
      </c>
      <c r="EN14" t="s">
        <v>97</v>
      </c>
      <c r="EO14" t="s">
        <v>97</v>
      </c>
      <c r="EP14" t="s">
        <v>97</v>
      </c>
      <c r="EQ14" t="s">
        <v>97</v>
      </c>
      <c r="ER14" t="s">
        <v>97</v>
      </c>
      <c r="ES14" t="s">
        <v>98</v>
      </c>
      <c r="ET14" t="s">
        <v>98</v>
      </c>
      <c r="EU14" t="s">
        <v>98</v>
      </c>
      <c r="EV14" t="s">
        <v>98</v>
      </c>
      <c r="EW14" t="s">
        <v>98</v>
      </c>
      <c r="EX14" t="s">
        <v>98</v>
      </c>
      <c r="EY14" t="s">
        <v>98</v>
      </c>
      <c r="EZ14" t="s">
        <v>98</v>
      </c>
      <c r="FA14" t="s">
        <v>98</v>
      </c>
      <c r="FB14" t="s">
        <v>98</v>
      </c>
      <c r="FC14" t="s">
        <v>98</v>
      </c>
      <c r="FD14" t="s">
        <v>98</v>
      </c>
      <c r="FE14" t="s">
        <v>98</v>
      </c>
      <c r="FF14" t="s">
        <v>98</v>
      </c>
      <c r="FG14" t="s">
        <v>98</v>
      </c>
      <c r="FH14" t="s">
        <v>98</v>
      </c>
      <c r="FI14" t="s">
        <v>98</v>
      </c>
      <c r="FJ14" t="s">
        <v>98</v>
      </c>
      <c r="FK14" t="s">
        <v>99</v>
      </c>
      <c r="FL14" t="s">
        <v>99</v>
      </c>
      <c r="FM14" t="s">
        <v>99</v>
      </c>
      <c r="FN14" t="s">
        <v>99</v>
      </c>
      <c r="FO14" t="s">
        <v>99</v>
      </c>
      <c r="FP14" t="s">
        <v>100</v>
      </c>
      <c r="FQ14" t="s">
        <v>100</v>
      </c>
      <c r="FR14" t="s">
        <v>100</v>
      </c>
      <c r="FS14" t="s">
        <v>100</v>
      </c>
      <c r="FT14" t="s">
        <v>100</v>
      </c>
      <c r="FU14" t="s">
        <v>100</v>
      </c>
      <c r="FV14" t="s">
        <v>100</v>
      </c>
      <c r="FW14" t="s">
        <v>100</v>
      </c>
      <c r="FX14" t="s">
        <v>100</v>
      </c>
      <c r="FY14" t="s">
        <v>100</v>
      </c>
      <c r="FZ14" t="s">
        <v>100</v>
      </c>
      <c r="GA14" t="s">
        <v>100</v>
      </c>
      <c r="GB14" t="s">
        <v>100</v>
      </c>
      <c r="GC14" t="s">
        <v>101</v>
      </c>
      <c r="GD14" t="s">
        <v>101</v>
      </c>
      <c r="GE14" t="s">
        <v>101</v>
      </c>
      <c r="GF14" t="s">
        <v>101</v>
      </c>
      <c r="GG14" t="s">
        <v>101</v>
      </c>
      <c r="GH14" t="s">
        <v>101</v>
      </c>
      <c r="GI14" t="s">
        <v>101</v>
      </c>
      <c r="GJ14" t="s">
        <v>101</v>
      </c>
      <c r="GK14" t="s">
        <v>101</v>
      </c>
      <c r="GL14" t="s">
        <v>101</v>
      </c>
      <c r="GM14" t="s">
        <v>101</v>
      </c>
      <c r="GN14" t="s">
        <v>101</v>
      </c>
      <c r="GO14" t="s">
        <v>101</v>
      </c>
      <c r="GP14" t="s">
        <v>101</v>
      </c>
      <c r="GQ14" t="s">
        <v>101</v>
      </c>
      <c r="GR14" t="s">
        <v>102</v>
      </c>
      <c r="GS14" t="s">
        <v>102</v>
      </c>
      <c r="GT14" t="s">
        <v>102</v>
      </c>
      <c r="GU14" t="s">
        <v>102</v>
      </c>
      <c r="GV14" t="s">
        <v>102</v>
      </c>
      <c r="GW14" t="s">
        <v>102</v>
      </c>
      <c r="GX14" t="s">
        <v>102</v>
      </c>
      <c r="GY14" t="s">
        <v>102</v>
      </c>
      <c r="GZ14" t="s">
        <v>102</v>
      </c>
      <c r="HA14" t="s">
        <v>102</v>
      </c>
      <c r="HB14" t="s">
        <v>102</v>
      </c>
      <c r="HC14" t="s">
        <v>102</v>
      </c>
      <c r="HD14" t="s">
        <v>102</v>
      </c>
      <c r="HE14" t="s">
        <v>102</v>
      </c>
      <c r="HF14" t="s">
        <v>102</v>
      </c>
      <c r="HG14" t="s">
        <v>102</v>
      </c>
      <c r="HH14" t="s">
        <v>102</v>
      </c>
      <c r="HI14" t="s">
        <v>102</v>
      </c>
      <c r="HJ14" t="s">
        <v>103</v>
      </c>
      <c r="HK14" t="s">
        <v>103</v>
      </c>
      <c r="HL14" t="s">
        <v>103</v>
      </c>
      <c r="HM14" t="s">
        <v>103</v>
      </c>
      <c r="HN14" t="s">
        <v>103</v>
      </c>
      <c r="HO14" t="s">
        <v>103</v>
      </c>
      <c r="HP14" t="s">
        <v>103</v>
      </c>
      <c r="HQ14" t="s">
        <v>103</v>
      </c>
      <c r="HR14" t="s">
        <v>103</v>
      </c>
      <c r="HS14" t="s">
        <v>103</v>
      </c>
      <c r="HT14" t="s">
        <v>103</v>
      </c>
      <c r="HU14" t="s">
        <v>103</v>
      </c>
      <c r="HV14" t="s">
        <v>103</v>
      </c>
      <c r="HW14" t="s">
        <v>103</v>
      </c>
      <c r="HX14" t="s">
        <v>103</v>
      </c>
      <c r="HY14" t="s">
        <v>103</v>
      </c>
      <c r="HZ14" t="s">
        <v>103</v>
      </c>
      <c r="IA14" t="s">
        <v>103</v>
      </c>
      <c r="IB14" t="s">
        <v>103</v>
      </c>
      <c r="IC14" t="s">
        <v>104</v>
      </c>
      <c r="ID14" t="s">
        <v>104</v>
      </c>
      <c r="IE14" t="s">
        <v>104</v>
      </c>
      <c r="IF14" t="s">
        <v>104</v>
      </c>
      <c r="IG14" t="s">
        <v>104</v>
      </c>
      <c r="IH14" t="s">
        <v>104</v>
      </c>
      <c r="II14" t="s">
        <v>104</v>
      </c>
      <c r="IJ14" t="s">
        <v>104</v>
      </c>
      <c r="IK14" t="s">
        <v>104</v>
      </c>
      <c r="IL14" t="s">
        <v>104</v>
      </c>
      <c r="IM14" t="s">
        <v>104</v>
      </c>
      <c r="IN14" t="s">
        <v>104</v>
      </c>
      <c r="IO14" t="s">
        <v>104</v>
      </c>
      <c r="IP14" t="s">
        <v>104</v>
      </c>
      <c r="IQ14" t="s">
        <v>104</v>
      </c>
      <c r="IR14" t="s">
        <v>104</v>
      </c>
      <c r="IS14" t="s">
        <v>104</v>
      </c>
      <c r="IT14" t="s">
        <v>104</v>
      </c>
      <c r="IU14" t="s">
        <v>104</v>
      </c>
      <c r="IV14" t="s">
        <v>105</v>
      </c>
      <c r="IW14" t="s">
        <v>105</v>
      </c>
      <c r="IX14" t="s">
        <v>105</v>
      </c>
      <c r="IY14" t="s">
        <v>105</v>
      </c>
      <c r="IZ14" t="s">
        <v>105</v>
      </c>
      <c r="JA14" t="s">
        <v>105</v>
      </c>
      <c r="JB14" t="s">
        <v>105</v>
      </c>
      <c r="JC14" t="s">
        <v>105</v>
      </c>
      <c r="JD14" t="s">
        <v>105</v>
      </c>
      <c r="JE14" t="s">
        <v>105</v>
      </c>
      <c r="JF14" t="s">
        <v>105</v>
      </c>
      <c r="JG14" t="s">
        <v>105</v>
      </c>
      <c r="JH14" t="s">
        <v>105</v>
      </c>
      <c r="JI14" t="s">
        <v>105</v>
      </c>
      <c r="JJ14" t="s">
        <v>105</v>
      </c>
      <c r="JK14" t="s">
        <v>105</v>
      </c>
      <c r="JL14" t="s">
        <v>105</v>
      </c>
      <c r="JM14" t="s">
        <v>105</v>
      </c>
      <c r="JN14" t="s">
        <v>106</v>
      </c>
      <c r="JO14" t="s">
        <v>106</v>
      </c>
      <c r="JP14" t="s">
        <v>106</v>
      </c>
      <c r="JQ14" t="s">
        <v>106</v>
      </c>
      <c r="JR14" t="s">
        <v>106</v>
      </c>
      <c r="JS14" t="s">
        <v>106</v>
      </c>
      <c r="JT14" t="s">
        <v>106</v>
      </c>
      <c r="JU14" t="s">
        <v>106</v>
      </c>
      <c r="JV14" t="s">
        <v>107</v>
      </c>
      <c r="JW14" t="s">
        <v>107</v>
      </c>
      <c r="JX14" t="s">
        <v>107</v>
      </c>
      <c r="JY14" t="s">
        <v>107</v>
      </c>
      <c r="JZ14" t="s">
        <v>107</v>
      </c>
      <c r="KA14" t="s">
        <v>107</v>
      </c>
      <c r="KB14" t="s">
        <v>107</v>
      </c>
      <c r="KC14" t="s">
        <v>107</v>
      </c>
      <c r="KD14" t="s">
        <v>107</v>
      </c>
      <c r="KE14" t="s">
        <v>107</v>
      </c>
      <c r="KF14" t="s">
        <v>107</v>
      </c>
      <c r="KG14" t="s">
        <v>107</v>
      </c>
      <c r="KH14" t="s">
        <v>107</v>
      </c>
      <c r="KI14" t="s">
        <v>107</v>
      </c>
      <c r="KJ14" t="s">
        <v>107</v>
      </c>
      <c r="KK14" t="s">
        <v>107</v>
      </c>
    </row>
    <row r="15" spans="1:297">
      <c r="A15" t="s">
        <v>108</v>
      </c>
      <c r="B15" t="s">
        <v>109</v>
      </c>
      <c r="C15" t="s">
        <v>110</v>
      </c>
      <c r="D15" t="s">
        <v>111</v>
      </c>
      <c r="E15" t="s">
        <v>112</v>
      </c>
      <c r="F15" t="s">
        <v>113</v>
      </c>
      <c r="G15" t="s">
        <v>114</v>
      </c>
      <c r="H15" t="s">
        <v>115</v>
      </c>
      <c r="I15" t="s">
        <v>116</v>
      </c>
      <c r="J15" t="s">
        <v>117</v>
      </c>
      <c r="K15" t="s">
        <v>118</v>
      </c>
      <c r="L15" t="s">
        <v>119</v>
      </c>
      <c r="M15" t="s">
        <v>120</v>
      </c>
      <c r="N15" t="s">
        <v>121</v>
      </c>
      <c r="O15" t="s">
        <v>122</v>
      </c>
      <c r="P15" t="s">
        <v>123</v>
      </c>
      <c r="Q15" t="s">
        <v>124</v>
      </c>
      <c r="R15" t="s">
        <v>125</v>
      </c>
      <c r="S15" t="s">
        <v>126</v>
      </c>
      <c r="T15" t="s">
        <v>127</v>
      </c>
      <c r="U15" t="s">
        <v>128</v>
      </c>
      <c r="V15" t="s">
        <v>129</v>
      </c>
      <c r="W15" t="s">
        <v>130</v>
      </c>
      <c r="X15" t="s">
        <v>131</v>
      </c>
      <c r="Y15" t="s">
        <v>132</v>
      </c>
      <c r="Z15" t="s">
        <v>133</v>
      </c>
      <c r="AA15" t="s">
        <v>134</v>
      </c>
      <c r="AB15" t="s">
        <v>135</v>
      </c>
      <c r="AC15" t="s">
        <v>136</v>
      </c>
      <c r="AD15" t="s">
        <v>137</v>
      </c>
      <c r="AE15" t="s">
        <v>138</v>
      </c>
      <c r="AF15" t="s">
        <v>139</v>
      </c>
      <c r="AG15" t="s">
        <v>140</v>
      </c>
      <c r="AH15" t="s">
        <v>141</v>
      </c>
      <c r="AI15" t="s">
        <v>142</v>
      </c>
      <c r="AJ15" t="s">
        <v>143</v>
      </c>
      <c r="AK15" t="s">
        <v>144</v>
      </c>
      <c r="AL15" t="s">
        <v>145</v>
      </c>
      <c r="AM15" t="s">
        <v>146</v>
      </c>
      <c r="AN15" t="s">
        <v>147</v>
      </c>
      <c r="AO15" t="s">
        <v>148</v>
      </c>
      <c r="AP15" t="s">
        <v>149</v>
      </c>
      <c r="AQ15" t="s">
        <v>150</v>
      </c>
      <c r="AR15" t="s">
        <v>151</v>
      </c>
      <c r="AS15" t="s">
        <v>90</v>
      </c>
      <c r="AT15" t="s">
        <v>152</v>
      </c>
      <c r="AU15" t="s">
        <v>153</v>
      </c>
      <c r="AV15" t="s">
        <v>154</v>
      </c>
      <c r="AW15" t="s">
        <v>155</v>
      </c>
      <c r="AX15" t="s">
        <v>156</v>
      </c>
      <c r="AY15" t="s">
        <v>157</v>
      </c>
      <c r="AZ15" t="s">
        <v>158</v>
      </c>
      <c r="BA15" t="s">
        <v>159</v>
      </c>
      <c r="BB15" t="s">
        <v>160</v>
      </c>
      <c r="BC15" t="s">
        <v>161</v>
      </c>
      <c r="BD15" t="s">
        <v>162</v>
      </c>
      <c r="BE15" t="s">
        <v>163</v>
      </c>
      <c r="BF15" t="s">
        <v>164</v>
      </c>
      <c r="BG15" t="s">
        <v>165</v>
      </c>
      <c r="BH15" t="s">
        <v>166</v>
      </c>
      <c r="BI15" t="s">
        <v>167</v>
      </c>
      <c r="BJ15" t="s">
        <v>168</v>
      </c>
      <c r="BK15" t="s">
        <v>169</v>
      </c>
      <c r="BL15" t="s">
        <v>170</v>
      </c>
      <c r="BM15" t="s">
        <v>171</v>
      </c>
      <c r="BN15" t="s">
        <v>172</v>
      </c>
      <c r="BO15" t="s">
        <v>173</v>
      </c>
      <c r="BP15" t="s">
        <v>174</v>
      </c>
      <c r="BQ15" t="s">
        <v>175</v>
      </c>
      <c r="BR15" t="s">
        <v>176</v>
      </c>
      <c r="BS15" t="s">
        <v>177</v>
      </c>
      <c r="BT15" t="s">
        <v>178</v>
      </c>
      <c r="BU15" t="s">
        <v>179</v>
      </c>
      <c r="BV15" t="s">
        <v>180</v>
      </c>
      <c r="BW15" t="s">
        <v>181</v>
      </c>
      <c r="BX15" t="s">
        <v>182</v>
      </c>
      <c r="BY15" t="s">
        <v>183</v>
      </c>
      <c r="BZ15" t="s">
        <v>184</v>
      </c>
      <c r="CA15" t="s">
        <v>185</v>
      </c>
      <c r="CB15" t="s">
        <v>186</v>
      </c>
      <c r="CC15" t="s">
        <v>187</v>
      </c>
      <c r="CD15" t="s">
        <v>188</v>
      </c>
      <c r="CE15" t="s">
        <v>189</v>
      </c>
      <c r="CF15" t="s">
        <v>190</v>
      </c>
      <c r="CG15" t="s">
        <v>191</v>
      </c>
      <c r="CH15" t="s">
        <v>192</v>
      </c>
      <c r="CI15" t="s">
        <v>193</v>
      </c>
      <c r="CJ15" t="s">
        <v>194</v>
      </c>
      <c r="CK15" t="s">
        <v>195</v>
      </c>
      <c r="CL15" t="s">
        <v>196</v>
      </c>
      <c r="CM15" t="s">
        <v>197</v>
      </c>
      <c r="CN15" t="s">
        <v>198</v>
      </c>
      <c r="CO15" t="s">
        <v>199</v>
      </c>
      <c r="CP15" t="s">
        <v>200</v>
      </c>
      <c r="CQ15" t="s">
        <v>201</v>
      </c>
      <c r="CR15" t="s">
        <v>202</v>
      </c>
      <c r="CS15" t="s">
        <v>203</v>
      </c>
      <c r="CT15" t="s">
        <v>204</v>
      </c>
      <c r="CU15" t="s">
        <v>184</v>
      </c>
      <c r="CV15" t="s">
        <v>205</v>
      </c>
      <c r="CW15" t="s">
        <v>206</v>
      </c>
      <c r="CX15" t="s">
        <v>207</v>
      </c>
      <c r="CY15" t="s">
        <v>158</v>
      </c>
      <c r="CZ15" t="s">
        <v>208</v>
      </c>
      <c r="DA15" t="s">
        <v>209</v>
      </c>
      <c r="DB15" t="s">
        <v>210</v>
      </c>
      <c r="DC15" t="s">
        <v>211</v>
      </c>
      <c r="DD15" t="s">
        <v>212</v>
      </c>
      <c r="DE15" t="s">
        <v>213</v>
      </c>
      <c r="DF15" t="s">
        <v>214</v>
      </c>
      <c r="DG15" t="s">
        <v>215</v>
      </c>
      <c r="DH15" t="s">
        <v>216</v>
      </c>
      <c r="DI15" t="s">
        <v>217</v>
      </c>
      <c r="DJ15" t="s">
        <v>218</v>
      </c>
      <c r="DK15" t="s">
        <v>219</v>
      </c>
      <c r="DL15" t="s">
        <v>220</v>
      </c>
      <c r="DM15" t="s">
        <v>221</v>
      </c>
      <c r="DN15" t="s">
        <v>222</v>
      </c>
      <c r="DO15" t="s">
        <v>223</v>
      </c>
      <c r="DP15" t="s">
        <v>224</v>
      </c>
      <c r="DQ15" t="s">
        <v>116</v>
      </c>
      <c r="DR15" t="s">
        <v>225</v>
      </c>
      <c r="DS15" t="s">
        <v>226</v>
      </c>
      <c r="DT15" t="s">
        <v>227</v>
      </c>
      <c r="DU15" t="s">
        <v>228</v>
      </c>
      <c r="DV15" t="s">
        <v>229</v>
      </c>
      <c r="DW15" t="s">
        <v>230</v>
      </c>
      <c r="DX15" t="s">
        <v>231</v>
      </c>
      <c r="DY15" t="s">
        <v>232</v>
      </c>
      <c r="DZ15" t="s">
        <v>233</v>
      </c>
      <c r="EA15" t="s">
        <v>234</v>
      </c>
      <c r="EB15" t="s">
        <v>235</v>
      </c>
      <c r="EC15" t="s">
        <v>236</v>
      </c>
      <c r="ED15" t="s">
        <v>237</v>
      </c>
      <c r="EE15" t="s">
        <v>238</v>
      </c>
      <c r="EF15" t="s">
        <v>239</v>
      </c>
      <c r="EG15" t="s">
        <v>240</v>
      </c>
      <c r="EH15" t="s">
        <v>241</v>
      </c>
      <c r="EI15" t="s">
        <v>242</v>
      </c>
      <c r="EJ15" t="s">
        <v>243</v>
      </c>
      <c r="EK15" t="s">
        <v>244</v>
      </c>
      <c r="EL15" t="s">
        <v>245</v>
      </c>
      <c r="EM15" t="s">
        <v>246</v>
      </c>
      <c r="EN15" t="s">
        <v>247</v>
      </c>
      <c r="EO15" t="s">
        <v>248</v>
      </c>
      <c r="EP15" t="s">
        <v>249</v>
      </c>
      <c r="EQ15" t="s">
        <v>250</v>
      </c>
      <c r="ER15" t="s">
        <v>251</v>
      </c>
      <c r="ES15" t="s">
        <v>252</v>
      </c>
      <c r="ET15" t="s">
        <v>253</v>
      </c>
      <c r="EU15" t="s">
        <v>254</v>
      </c>
      <c r="EV15" t="s">
        <v>255</v>
      </c>
      <c r="EW15" t="s">
        <v>256</v>
      </c>
      <c r="EX15" t="s">
        <v>257</v>
      </c>
      <c r="EY15" t="s">
        <v>258</v>
      </c>
      <c r="EZ15" t="s">
        <v>259</v>
      </c>
      <c r="FA15" t="s">
        <v>260</v>
      </c>
      <c r="FB15" t="s">
        <v>261</v>
      </c>
      <c r="FC15" t="s">
        <v>262</v>
      </c>
      <c r="FD15" t="s">
        <v>263</v>
      </c>
      <c r="FE15" t="s">
        <v>264</v>
      </c>
      <c r="FF15" t="s">
        <v>265</v>
      </c>
      <c r="FG15" t="s">
        <v>266</v>
      </c>
      <c r="FH15" t="s">
        <v>267</v>
      </c>
      <c r="FI15" t="s">
        <v>268</v>
      </c>
      <c r="FJ15" t="s">
        <v>269</v>
      </c>
      <c r="FK15" t="s">
        <v>270</v>
      </c>
      <c r="FL15" t="s">
        <v>271</v>
      </c>
      <c r="FM15" t="s">
        <v>272</v>
      </c>
      <c r="FN15" t="s">
        <v>273</v>
      </c>
      <c r="FO15" t="s">
        <v>274</v>
      </c>
      <c r="FP15" t="s">
        <v>109</v>
      </c>
      <c r="FQ15" t="s">
        <v>112</v>
      </c>
      <c r="FR15" t="s">
        <v>275</v>
      </c>
      <c r="FS15" t="s">
        <v>276</v>
      </c>
      <c r="FT15" t="s">
        <v>277</v>
      </c>
      <c r="FU15" t="s">
        <v>278</v>
      </c>
      <c r="FV15" t="s">
        <v>279</v>
      </c>
      <c r="FW15" t="s">
        <v>280</v>
      </c>
      <c r="FX15" t="s">
        <v>281</v>
      </c>
      <c r="FY15" t="s">
        <v>282</v>
      </c>
      <c r="FZ15" t="s">
        <v>283</v>
      </c>
      <c r="GA15" t="s">
        <v>284</v>
      </c>
      <c r="GB15" t="s">
        <v>285</v>
      </c>
      <c r="GC15" t="s">
        <v>286</v>
      </c>
      <c r="GD15" t="s">
        <v>287</v>
      </c>
      <c r="GE15" t="s">
        <v>288</v>
      </c>
      <c r="GF15" t="s">
        <v>289</v>
      </c>
      <c r="GG15" t="s">
        <v>290</v>
      </c>
      <c r="GH15" t="s">
        <v>291</v>
      </c>
      <c r="GI15" t="s">
        <v>292</v>
      </c>
      <c r="GJ15" t="s">
        <v>293</v>
      </c>
      <c r="GK15" t="s">
        <v>294</v>
      </c>
      <c r="GL15" t="s">
        <v>295</v>
      </c>
      <c r="GM15" t="s">
        <v>296</v>
      </c>
      <c r="GN15" t="s">
        <v>297</v>
      </c>
      <c r="GO15" t="s">
        <v>298</v>
      </c>
      <c r="GP15" t="s">
        <v>299</v>
      </c>
      <c r="GQ15" t="s">
        <v>300</v>
      </c>
      <c r="GR15" t="s">
        <v>301</v>
      </c>
      <c r="GS15" t="s">
        <v>302</v>
      </c>
      <c r="GT15" t="s">
        <v>303</v>
      </c>
      <c r="GU15" t="s">
        <v>304</v>
      </c>
      <c r="GV15" t="s">
        <v>305</v>
      </c>
      <c r="GW15" t="s">
        <v>306</v>
      </c>
      <c r="GX15" t="s">
        <v>307</v>
      </c>
      <c r="GY15" t="s">
        <v>308</v>
      </c>
      <c r="GZ15" t="s">
        <v>309</v>
      </c>
      <c r="HA15" t="s">
        <v>310</v>
      </c>
      <c r="HB15" t="s">
        <v>311</v>
      </c>
      <c r="HC15" t="s">
        <v>312</v>
      </c>
      <c r="HD15" t="s">
        <v>313</v>
      </c>
      <c r="HE15" t="s">
        <v>314</v>
      </c>
      <c r="HF15" t="s">
        <v>315</v>
      </c>
      <c r="HG15" t="s">
        <v>316</v>
      </c>
      <c r="HH15" t="s">
        <v>317</v>
      </c>
      <c r="HI15" t="s">
        <v>318</v>
      </c>
      <c r="HJ15" t="s">
        <v>319</v>
      </c>
      <c r="HK15" t="s">
        <v>320</v>
      </c>
      <c r="HL15" t="s">
        <v>321</v>
      </c>
      <c r="HM15" t="s">
        <v>322</v>
      </c>
      <c r="HN15" t="s">
        <v>323</v>
      </c>
      <c r="HO15" t="s">
        <v>324</v>
      </c>
      <c r="HP15" t="s">
        <v>325</v>
      </c>
      <c r="HQ15" t="s">
        <v>326</v>
      </c>
      <c r="HR15" t="s">
        <v>327</v>
      </c>
      <c r="HS15" t="s">
        <v>328</v>
      </c>
      <c r="HT15" t="s">
        <v>329</v>
      </c>
      <c r="HU15" t="s">
        <v>330</v>
      </c>
      <c r="HV15" t="s">
        <v>331</v>
      </c>
      <c r="HW15" t="s">
        <v>332</v>
      </c>
      <c r="HX15" t="s">
        <v>333</v>
      </c>
      <c r="HY15" t="s">
        <v>334</v>
      </c>
      <c r="HZ15" t="s">
        <v>335</v>
      </c>
      <c r="IA15" t="s">
        <v>336</v>
      </c>
      <c r="IB15" t="s">
        <v>337</v>
      </c>
      <c r="IC15" t="s">
        <v>338</v>
      </c>
      <c r="ID15" t="s">
        <v>339</v>
      </c>
      <c r="IE15" t="s">
        <v>340</v>
      </c>
      <c r="IF15" t="s">
        <v>341</v>
      </c>
      <c r="IG15" t="s">
        <v>342</v>
      </c>
      <c r="IH15" t="s">
        <v>343</v>
      </c>
      <c r="II15" t="s">
        <v>344</v>
      </c>
      <c r="IJ15" t="s">
        <v>345</v>
      </c>
      <c r="IK15" t="s">
        <v>346</v>
      </c>
      <c r="IL15" t="s">
        <v>347</v>
      </c>
      <c r="IM15" t="s">
        <v>348</v>
      </c>
      <c r="IN15" t="s">
        <v>349</v>
      </c>
      <c r="IO15" t="s">
        <v>350</v>
      </c>
      <c r="IP15" t="s">
        <v>351</v>
      </c>
      <c r="IQ15" t="s">
        <v>352</v>
      </c>
      <c r="IR15" t="s">
        <v>353</v>
      </c>
      <c r="IS15" t="s">
        <v>354</v>
      </c>
      <c r="IT15" t="s">
        <v>355</v>
      </c>
      <c r="IU15" t="s">
        <v>356</v>
      </c>
      <c r="IV15" t="s">
        <v>357</v>
      </c>
      <c r="IW15" t="s">
        <v>358</v>
      </c>
      <c r="IX15" t="s">
        <v>359</v>
      </c>
      <c r="IY15" t="s">
        <v>360</v>
      </c>
      <c r="IZ15" t="s">
        <v>361</v>
      </c>
      <c r="JA15" t="s">
        <v>362</v>
      </c>
      <c r="JB15" t="s">
        <v>363</v>
      </c>
      <c r="JC15" t="s">
        <v>364</v>
      </c>
      <c r="JD15" t="s">
        <v>365</v>
      </c>
      <c r="JE15" t="s">
        <v>366</v>
      </c>
      <c r="JF15" t="s">
        <v>367</v>
      </c>
      <c r="JG15" t="s">
        <v>368</v>
      </c>
      <c r="JH15" t="s">
        <v>369</v>
      </c>
      <c r="JI15" t="s">
        <v>370</v>
      </c>
      <c r="JJ15" t="s">
        <v>371</v>
      </c>
      <c r="JK15" t="s">
        <v>372</v>
      </c>
      <c r="JL15" t="s">
        <v>373</v>
      </c>
      <c r="JM15" t="s">
        <v>374</v>
      </c>
      <c r="JN15" t="s">
        <v>375</v>
      </c>
      <c r="JO15" t="s">
        <v>376</v>
      </c>
      <c r="JP15" t="s">
        <v>377</v>
      </c>
      <c r="JQ15" t="s">
        <v>378</v>
      </c>
      <c r="JR15" t="s">
        <v>379</v>
      </c>
      <c r="JS15" t="s">
        <v>380</v>
      </c>
      <c r="JT15" t="s">
        <v>381</v>
      </c>
      <c r="JU15" t="s">
        <v>382</v>
      </c>
      <c r="JV15" t="s">
        <v>383</v>
      </c>
      <c r="JW15" t="s">
        <v>384</v>
      </c>
      <c r="JX15" t="s">
        <v>385</v>
      </c>
      <c r="JY15" t="s">
        <v>386</v>
      </c>
      <c r="JZ15" t="s">
        <v>387</v>
      </c>
      <c r="KA15" t="s">
        <v>388</v>
      </c>
      <c r="KB15" t="s">
        <v>389</v>
      </c>
      <c r="KC15" t="s">
        <v>390</v>
      </c>
      <c r="KD15" t="s">
        <v>391</v>
      </c>
      <c r="KE15" t="s">
        <v>392</v>
      </c>
      <c r="KF15" t="s">
        <v>393</v>
      </c>
      <c r="KG15" t="s">
        <v>394</v>
      </c>
      <c r="KH15" t="s">
        <v>395</v>
      </c>
      <c r="KI15" t="s">
        <v>396</v>
      </c>
      <c r="KJ15" t="s">
        <v>397</v>
      </c>
      <c r="KK15" t="s">
        <v>398</v>
      </c>
    </row>
    <row r="16" spans="1:297">
      <c r="B16" t="s">
        <v>399</v>
      </c>
      <c r="C16" t="s">
        <v>399</v>
      </c>
      <c r="F16" t="s">
        <v>399</v>
      </c>
      <c r="I16" t="s">
        <v>399</v>
      </c>
      <c r="J16" t="s">
        <v>400</v>
      </c>
      <c r="K16" t="s">
        <v>401</v>
      </c>
      <c r="L16" t="s">
        <v>402</v>
      </c>
      <c r="M16" t="s">
        <v>403</v>
      </c>
      <c r="N16" t="s">
        <v>403</v>
      </c>
      <c r="O16" t="s">
        <v>232</v>
      </c>
      <c r="P16" t="s">
        <v>232</v>
      </c>
      <c r="Q16" t="s">
        <v>400</v>
      </c>
      <c r="R16" t="s">
        <v>400</v>
      </c>
      <c r="S16" t="s">
        <v>400</v>
      </c>
      <c r="T16" t="s">
        <v>400</v>
      </c>
      <c r="U16" t="s">
        <v>404</v>
      </c>
      <c r="V16" t="s">
        <v>405</v>
      </c>
      <c r="W16" t="s">
        <v>405</v>
      </c>
      <c r="X16" t="s">
        <v>406</v>
      </c>
      <c r="Y16" t="s">
        <v>407</v>
      </c>
      <c r="Z16" t="s">
        <v>406</v>
      </c>
      <c r="AA16" t="s">
        <v>406</v>
      </c>
      <c r="AB16" t="s">
        <v>406</v>
      </c>
      <c r="AC16" t="s">
        <v>404</v>
      </c>
      <c r="AD16" t="s">
        <v>404</v>
      </c>
      <c r="AE16" t="s">
        <v>404</v>
      </c>
      <c r="AF16" t="s">
        <v>404</v>
      </c>
      <c r="AG16" t="s">
        <v>402</v>
      </c>
      <c r="AH16" t="s">
        <v>401</v>
      </c>
      <c r="AI16" t="s">
        <v>402</v>
      </c>
      <c r="AJ16" t="s">
        <v>403</v>
      </c>
      <c r="AK16" t="s">
        <v>403</v>
      </c>
      <c r="AL16" t="s">
        <v>408</v>
      </c>
      <c r="AM16" t="s">
        <v>409</v>
      </c>
      <c r="AN16" t="s">
        <v>401</v>
      </c>
      <c r="AO16" t="s">
        <v>410</v>
      </c>
      <c r="AP16" t="s">
        <v>410</v>
      </c>
      <c r="AQ16" t="s">
        <v>411</v>
      </c>
      <c r="AR16" t="s">
        <v>409</v>
      </c>
      <c r="AS16" t="s">
        <v>412</v>
      </c>
      <c r="AT16" t="s">
        <v>407</v>
      </c>
      <c r="AV16" t="s">
        <v>407</v>
      </c>
      <c r="AW16" t="s">
        <v>412</v>
      </c>
      <c r="BC16" t="s">
        <v>402</v>
      </c>
      <c r="BJ16" t="s">
        <v>402</v>
      </c>
      <c r="BK16" t="s">
        <v>402</v>
      </c>
      <c r="BL16" t="s">
        <v>402</v>
      </c>
      <c r="BM16" t="s">
        <v>413</v>
      </c>
      <c r="CA16" t="s">
        <v>414</v>
      </c>
      <c r="CC16" t="s">
        <v>414</v>
      </c>
      <c r="CD16" t="s">
        <v>402</v>
      </c>
      <c r="CG16" t="s">
        <v>414</v>
      </c>
      <c r="CH16" t="s">
        <v>407</v>
      </c>
      <c r="CK16" t="s">
        <v>415</v>
      </c>
      <c r="CL16" t="s">
        <v>415</v>
      </c>
      <c r="CN16" t="s">
        <v>416</v>
      </c>
      <c r="CO16" t="s">
        <v>414</v>
      </c>
      <c r="CQ16" t="s">
        <v>414</v>
      </c>
      <c r="CR16" t="s">
        <v>402</v>
      </c>
      <c r="CV16" t="s">
        <v>414</v>
      </c>
      <c r="CX16" t="s">
        <v>417</v>
      </c>
      <c r="DA16" t="s">
        <v>414</v>
      </c>
      <c r="DB16" t="s">
        <v>414</v>
      </c>
      <c r="DD16" t="s">
        <v>414</v>
      </c>
      <c r="DF16" t="s">
        <v>414</v>
      </c>
      <c r="DH16" t="s">
        <v>402</v>
      </c>
      <c r="DI16" t="s">
        <v>402</v>
      </c>
      <c r="DK16" t="s">
        <v>418</v>
      </c>
      <c r="DL16" t="s">
        <v>419</v>
      </c>
      <c r="DO16" t="s">
        <v>400</v>
      </c>
      <c r="DQ16" t="s">
        <v>399</v>
      </c>
      <c r="DR16" t="s">
        <v>403</v>
      </c>
      <c r="DS16" t="s">
        <v>403</v>
      </c>
      <c r="DT16" t="s">
        <v>410</v>
      </c>
      <c r="DU16" t="s">
        <v>410</v>
      </c>
      <c r="DV16" t="s">
        <v>403</v>
      </c>
      <c r="DW16" t="s">
        <v>410</v>
      </c>
      <c r="DX16" t="s">
        <v>412</v>
      </c>
      <c r="DY16" t="s">
        <v>406</v>
      </c>
      <c r="DZ16" t="s">
        <v>406</v>
      </c>
      <c r="EA16" t="s">
        <v>405</v>
      </c>
      <c r="EB16" t="s">
        <v>405</v>
      </c>
      <c r="EC16" t="s">
        <v>405</v>
      </c>
      <c r="ED16" t="s">
        <v>405</v>
      </c>
      <c r="EE16" t="s">
        <v>405</v>
      </c>
      <c r="EF16" t="s">
        <v>420</v>
      </c>
      <c r="EG16" t="s">
        <v>402</v>
      </c>
      <c r="EH16" t="s">
        <v>402</v>
      </c>
      <c r="EI16" t="s">
        <v>403</v>
      </c>
      <c r="EJ16" t="s">
        <v>403</v>
      </c>
      <c r="EK16" t="s">
        <v>403</v>
      </c>
      <c r="EL16" t="s">
        <v>410</v>
      </c>
      <c r="EM16" t="s">
        <v>403</v>
      </c>
      <c r="EN16" t="s">
        <v>410</v>
      </c>
      <c r="EO16" t="s">
        <v>406</v>
      </c>
      <c r="EP16" t="s">
        <v>406</v>
      </c>
      <c r="EQ16" t="s">
        <v>405</v>
      </c>
      <c r="ER16" t="s">
        <v>405</v>
      </c>
      <c r="ES16" t="s">
        <v>402</v>
      </c>
      <c r="EX16" t="s">
        <v>402</v>
      </c>
      <c r="FA16" t="s">
        <v>405</v>
      </c>
      <c r="FB16" t="s">
        <v>405</v>
      </c>
      <c r="FC16" t="s">
        <v>405</v>
      </c>
      <c r="FD16" t="s">
        <v>405</v>
      </c>
      <c r="FE16" t="s">
        <v>405</v>
      </c>
      <c r="FF16" t="s">
        <v>402</v>
      </c>
      <c r="FG16" t="s">
        <v>402</v>
      </c>
      <c r="FH16" t="s">
        <v>402</v>
      </c>
      <c r="FI16" t="s">
        <v>399</v>
      </c>
      <c r="FL16" t="s">
        <v>421</v>
      </c>
      <c r="FM16" t="s">
        <v>421</v>
      </c>
      <c r="FO16" t="s">
        <v>399</v>
      </c>
      <c r="FP16" t="s">
        <v>422</v>
      </c>
      <c r="FR16" t="s">
        <v>399</v>
      </c>
      <c r="FS16" t="s">
        <v>399</v>
      </c>
      <c r="FU16" t="s">
        <v>423</v>
      </c>
      <c r="FV16" t="s">
        <v>424</v>
      </c>
      <c r="FW16" t="s">
        <v>423</v>
      </c>
      <c r="FX16" t="s">
        <v>424</v>
      </c>
      <c r="FY16" t="s">
        <v>423</v>
      </c>
      <c r="FZ16" t="s">
        <v>424</v>
      </c>
      <c r="GA16" t="s">
        <v>407</v>
      </c>
      <c r="GB16" t="s">
        <v>407</v>
      </c>
      <c r="GC16" t="s">
        <v>403</v>
      </c>
      <c r="GD16" t="s">
        <v>425</v>
      </c>
      <c r="GE16" t="s">
        <v>403</v>
      </c>
      <c r="GH16" t="s">
        <v>426</v>
      </c>
      <c r="GK16" t="s">
        <v>410</v>
      </c>
      <c r="GL16" t="s">
        <v>427</v>
      </c>
      <c r="GM16" t="s">
        <v>410</v>
      </c>
      <c r="GR16" t="s">
        <v>428</v>
      </c>
      <c r="GS16" t="s">
        <v>428</v>
      </c>
      <c r="HF16" t="s">
        <v>428</v>
      </c>
      <c r="HG16" t="s">
        <v>428</v>
      </c>
      <c r="HH16" t="s">
        <v>429</v>
      </c>
      <c r="HI16" t="s">
        <v>429</v>
      </c>
      <c r="HJ16" t="s">
        <v>405</v>
      </c>
      <c r="HK16" t="s">
        <v>405</v>
      </c>
      <c r="HL16" t="s">
        <v>407</v>
      </c>
      <c r="HM16" t="s">
        <v>405</v>
      </c>
      <c r="HN16" t="s">
        <v>410</v>
      </c>
      <c r="HO16" t="s">
        <v>407</v>
      </c>
      <c r="HP16" t="s">
        <v>407</v>
      </c>
      <c r="HR16" t="s">
        <v>428</v>
      </c>
      <c r="HS16" t="s">
        <v>428</v>
      </c>
      <c r="HT16" t="s">
        <v>428</v>
      </c>
      <c r="HU16" t="s">
        <v>428</v>
      </c>
      <c r="HV16" t="s">
        <v>428</v>
      </c>
      <c r="HW16" t="s">
        <v>428</v>
      </c>
      <c r="HX16" t="s">
        <v>428</v>
      </c>
      <c r="HY16" t="s">
        <v>430</v>
      </c>
      <c r="HZ16" t="s">
        <v>431</v>
      </c>
      <c r="IA16" t="s">
        <v>431</v>
      </c>
      <c r="IB16" t="s">
        <v>431</v>
      </c>
      <c r="IC16" t="s">
        <v>428</v>
      </c>
      <c r="ID16" t="s">
        <v>428</v>
      </c>
      <c r="IE16" t="s">
        <v>428</v>
      </c>
      <c r="IF16" t="s">
        <v>428</v>
      </c>
      <c r="IG16" t="s">
        <v>428</v>
      </c>
      <c r="IH16" t="s">
        <v>428</v>
      </c>
      <c r="II16" t="s">
        <v>428</v>
      </c>
      <c r="IJ16" t="s">
        <v>428</v>
      </c>
      <c r="IK16" t="s">
        <v>428</v>
      </c>
      <c r="IL16" t="s">
        <v>428</v>
      </c>
      <c r="IM16" t="s">
        <v>428</v>
      </c>
      <c r="IN16" t="s">
        <v>428</v>
      </c>
      <c r="IU16" t="s">
        <v>428</v>
      </c>
      <c r="IV16" t="s">
        <v>407</v>
      </c>
      <c r="IW16" t="s">
        <v>407</v>
      </c>
      <c r="IX16" t="s">
        <v>423</v>
      </c>
      <c r="IY16" t="s">
        <v>424</v>
      </c>
      <c r="IZ16" t="s">
        <v>423</v>
      </c>
      <c r="JD16" t="s">
        <v>424</v>
      </c>
      <c r="JH16" t="s">
        <v>403</v>
      </c>
      <c r="JI16" t="s">
        <v>403</v>
      </c>
      <c r="JJ16" t="s">
        <v>410</v>
      </c>
      <c r="JK16" t="s">
        <v>410</v>
      </c>
      <c r="JL16" t="s">
        <v>432</v>
      </c>
      <c r="JM16" t="s">
        <v>432</v>
      </c>
      <c r="JN16" t="s">
        <v>428</v>
      </c>
      <c r="JO16" t="s">
        <v>428</v>
      </c>
      <c r="JP16" t="s">
        <v>428</v>
      </c>
      <c r="JQ16" t="s">
        <v>428</v>
      </c>
      <c r="JR16" t="s">
        <v>428</v>
      </c>
      <c r="JS16" t="s">
        <v>428</v>
      </c>
      <c r="JT16" t="s">
        <v>405</v>
      </c>
      <c r="JU16" t="s">
        <v>428</v>
      </c>
      <c r="JW16" t="s">
        <v>412</v>
      </c>
      <c r="JX16" t="s">
        <v>412</v>
      </c>
      <c r="JY16" t="s">
        <v>405</v>
      </c>
      <c r="JZ16" t="s">
        <v>405</v>
      </c>
      <c r="KA16" t="s">
        <v>405</v>
      </c>
      <c r="KB16" t="s">
        <v>405</v>
      </c>
      <c r="KC16" t="s">
        <v>405</v>
      </c>
      <c r="KD16" t="s">
        <v>407</v>
      </c>
      <c r="KE16" t="s">
        <v>407</v>
      </c>
      <c r="KF16" t="s">
        <v>407</v>
      </c>
      <c r="KG16" t="s">
        <v>405</v>
      </c>
      <c r="KH16" t="s">
        <v>403</v>
      </c>
      <c r="KI16" t="s">
        <v>410</v>
      </c>
      <c r="KJ16" t="s">
        <v>407</v>
      </c>
      <c r="KK16" t="s">
        <v>407</v>
      </c>
    </row>
    <row r="17" spans="1:297">
      <c r="A17">
        <v>1</v>
      </c>
      <c r="B17">
        <v>1758987347</v>
      </c>
      <c r="C17">
        <v>0</v>
      </c>
      <c r="D17" t="s">
        <v>433</v>
      </c>
      <c r="E17" t="s">
        <v>434</v>
      </c>
      <c r="F17">
        <v>5</v>
      </c>
      <c r="G17" t="s">
        <v>435</v>
      </c>
      <c r="H17" t="s">
        <v>436</v>
      </c>
      <c r="I17">
        <v>1758987339</v>
      </c>
      <c r="J17">
        <f>(K17)/1000</f>
        <v>0</v>
      </c>
      <c r="K17">
        <f>IF(DP17, AN17, AH17)</f>
        <v>0</v>
      </c>
      <c r="L17">
        <f>IF(DP17, AI17, AG17)</f>
        <v>0</v>
      </c>
      <c r="M17">
        <f>DR17 - IF(AU17&gt;1, L17*DL17*100.0/(AW17), 0)</f>
        <v>0</v>
      </c>
      <c r="N17">
        <f>((T17-J17/2)*M17-L17)/(T17+J17/2)</f>
        <v>0</v>
      </c>
      <c r="O17">
        <f>N17*(DY17+DZ17)/1000.0</f>
        <v>0</v>
      </c>
      <c r="P17">
        <f>(DR17 - IF(AU17&gt;1, L17*DL17*100.0/(AW17), 0))*(DY17+DZ17)/1000.0</f>
        <v>0</v>
      </c>
      <c r="Q17">
        <f>2.0/((1/S17-1/R17)+SIGN(S17)*SQRT((1/S17-1/R17)*(1/S17-1/R17) + 4*DM17/((DM17+1)*(DM17+1))*(2*1/S17*1/R17-1/R17*1/R17)))</f>
        <v>0</v>
      </c>
      <c r="R17">
        <f>IF(LEFT(DN17,1)&lt;&gt;"0",IF(LEFT(DN17,1)="1",3.0,DO17),$D$5+$E$5*(EF17*DY17/($K$5*1000))+$F$5*(EF17*DY17/($K$5*1000))*MAX(MIN(DL17,$J$5),$I$5)*MAX(MIN(DL17,$J$5),$I$5)+$G$5*MAX(MIN(DL17,$J$5),$I$5)*(EF17*DY17/($K$5*1000))+$H$5*(EF17*DY17/($K$5*1000))*(EF17*DY17/($K$5*1000)))</f>
        <v>0</v>
      </c>
      <c r="S17">
        <f>J17*(1000-(1000*0.61365*exp(17.502*W17/(240.97+W17))/(DY17+DZ17)+DT17)/2)/(1000*0.61365*exp(17.502*W17/(240.97+W17))/(DY17+DZ17)-DT17)</f>
        <v>0</v>
      </c>
      <c r="T17">
        <f>1/((DM17+1)/(Q17/1.6)+1/(R17/1.37)) + DM17/((DM17+1)/(Q17/1.6) + DM17/(R17/1.37))</f>
        <v>0</v>
      </c>
      <c r="U17">
        <f>(DH17*DK17)</f>
        <v>0</v>
      </c>
      <c r="V17">
        <f>(EA17+(U17+2*0.95*5.67E-8*(((EA17+$B$7)+273)^4-(EA17+273)^4)-44100*J17)/(1.84*29.3*R17+8*0.95*5.67E-8*(EA17+273)^3))</f>
        <v>0</v>
      </c>
      <c r="W17">
        <f>($C$7*EB17+$D$7*EC17+$E$7*V17)</f>
        <v>0</v>
      </c>
      <c r="X17">
        <f>0.61365*exp(17.502*W17/(240.97+W17))</f>
        <v>0</v>
      </c>
      <c r="Y17">
        <f>(Z17/AA17*100)</f>
        <v>0</v>
      </c>
      <c r="Z17">
        <f>DT17*(DY17+DZ17)/1000</f>
        <v>0</v>
      </c>
      <c r="AA17">
        <f>0.61365*exp(17.502*EA17/(240.97+EA17))</f>
        <v>0</v>
      </c>
      <c r="AB17">
        <f>(X17-DT17*(DY17+DZ17)/1000)</f>
        <v>0</v>
      </c>
      <c r="AC17">
        <f>(-J17*44100)</f>
        <v>0</v>
      </c>
      <c r="AD17">
        <f>2*29.3*R17*0.92*(EA17-W17)</f>
        <v>0</v>
      </c>
      <c r="AE17">
        <f>2*0.95*5.67E-8*(((EA17+$B$7)+273)^4-(W17+273)^4)</f>
        <v>0</v>
      </c>
      <c r="AF17">
        <f>U17+AE17+AC17+AD17</f>
        <v>0</v>
      </c>
      <c r="AG17">
        <f>DX17*AU17*(DS17-DR17*(1000-AU17*DU17)/(1000-AU17*DT17))/(100*DL17)</f>
        <v>0</v>
      </c>
      <c r="AH17">
        <f>1000*DX17*AU17*(DT17-DU17)/(100*DL17*(1000-AU17*DT17))</f>
        <v>0</v>
      </c>
      <c r="AI17">
        <f>(AJ17 - AK17 - DY17*1E3/(8.314*(EA17+273.15)) * AM17/DX17 * AL17) * DX17/(100*DL17) * (1000 - DU17)/1000</f>
        <v>0</v>
      </c>
      <c r="AJ17">
        <v>429.913681663095</v>
      </c>
      <c r="AK17">
        <v>425.751066666667</v>
      </c>
      <c r="AL17">
        <v>0.00594285714279717</v>
      </c>
      <c r="AM17">
        <v>63.08</v>
      </c>
      <c r="AN17">
        <f>(AP17 - AO17 + DY17*1E3/(8.314*(EA17+273.15)) * AR17/DX17 * AQ17) * DX17/(100*DL17) * 1000/(1000 - AP17)</f>
        <v>0</v>
      </c>
      <c r="AO17">
        <v>22.3711575684524</v>
      </c>
      <c r="AP17">
        <v>23.0853939393939</v>
      </c>
      <c r="AQ17">
        <v>-0.000202320346320692</v>
      </c>
      <c r="AR17">
        <v>99.94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MAX(0,($B$13+$C$13*EF17)/(1+$D$13*EF17)*DY17/(EA17+273)*$E$13)</f>
        <v>0</v>
      </c>
      <c r="AX17" t="s">
        <v>437</v>
      </c>
      <c r="AY17" t="s">
        <v>437</v>
      </c>
      <c r="AZ17">
        <v>0</v>
      </c>
      <c r="BA17">
        <v>0</v>
      </c>
      <c r="BB17">
        <f>1-AZ17/BA17</f>
        <v>0</v>
      </c>
      <c r="BC17">
        <v>0</v>
      </c>
      <c r="BD17" t="s">
        <v>437</v>
      </c>
      <c r="BE17" t="s">
        <v>437</v>
      </c>
      <c r="BF17">
        <v>0</v>
      </c>
      <c r="BG17">
        <v>0</v>
      </c>
      <c r="BH17">
        <f>1-BF17/BG17</f>
        <v>0</v>
      </c>
      <c r="BI17">
        <v>0.5</v>
      </c>
      <c r="BJ17">
        <f>DI17</f>
        <v>0</v>
      </c>
      <c r="BK17">
        <f>L17</f>
        <v>0</v>
      </c>
      <c r="BL17">
        <f>BH17*BI17*BJ17</f>
        <v>0</v>
      </c>
      <c r="BM17">
        <f>(BK17-BC17)/BJ17</f>
        <v>0</v>
      </c>
      <c r="BN17">
        <f>(BA17-BG17)/BG17</f>
        <v>0</v>
      </c>
      <c r="BO17">
        <f>AZ17/(BB17+AZ17/BG17)</f>
        <v>0</v>
      </c>
      <c r="BP17" t="s">
        <v>437</v>
      </c>
      <c r="BQ17">
        <v>0</v>
      </c>
      <c r="BR17">
        <f>IF(BQ17&lt;&gt;0, BQ17, BO17)</f>
        <v>0</v>
      </c>
      <c r="BS17">
        <f>1-BR17/BG17</f>
        <v>0</v>
      </c>
      <c r="BT17">
        <f>(BG17-BF17)/(BG17-BR17)</f>
        <v>0</v>
      </c>
      <c r="BU17">
        <f>(BA17-BG17)/(BA17-BR17)</f>
        <v>0</v>
      </c>
      <c r="BV17">
        <f>(BG17-BF17)/(BG17-AZ17)</f>
        <v>0</v>
      </c>
      <c r="BW17">
        <f>(BA17-BG17)/(BA17-AZ17)</f>
        <v>0</v>
      </c>
      <c r="BX17">
        <f>(BT17*BR17/BF17)</f>
        <v>0</v>
      </c>
      <c r="BY17">
        <f>(1-BX17)</f>
        <v>0</v>
      </c>
      <c r="DH17">
        <f>$B$11*EG17+$C$11*EH17+$F$11*ES17*(1-EV17)</f>
        <v>0</v>
      </c>
      <c r="DI17">
        <f>DH17*DJ17</f>
        <v>0</v>
      </c>
      <c r="DJ17">
        <f>($B$11*$D$9+$C$11*$D$9+$F$11*((FF17+EX17)/MAX(FF17+EX17+FG17, 0.1)*$I$9+FG17/MAX(FF17+EX17+FG17, 0.1)*$J$9))/($B$11+$C$11+$F$11)</f>
        <v>0</v>
      </c>
      <c r="DK17">
        <f>($B$11*$K$9+$C$11*$K$9+$F$11*((FF17+EX17)/MAX(FF17+EX17+FG17, 0.1)*$P$9+FG17/MAX(FF17+EX17+FG17, 0.1)*$Q$9))/($B$11+$C$11+$F$11)</f>
        <v>0</v>
      </c>
      <c r="DL17">
        <v>1.65</v>
      </c>
      <c r="DM17">
        <v>0.5</v>
      </c>
      <c r="DN17" t="s">
        <v>438</v>
      </c>
      <c r="DO17">
        <v>2</v>
      </c>
      <c r="DP17" t="b">
        <v>1</v>
      </c>
      <c r="DQ17">
        <v>1758987339</v>
      </c>
      <c r="DR17">
        <v>415.765066666667</v>
      </c>
      <c r="DS17">
        <v>420.1266</v>
      </c>
      <c r="DT17">
        <v>23.08642</v>
      </c>
      <c r="DU17">
        <v>22.37134</v>
      </c>
      <c r="DV17">
        <v>409.956133333333</v>
      </c>
      <c r="DW17">
        <v>22.7114333333333</v>
      </c>
      <c r="DX17">
        <v>500.006333333333</v>
      </c>
      <c r="DY17">
        <v>90.42444</v>
      </c>
      <c r="DZ17">
        <v>0.0307909933333333</v>
      </c>
      <c r="EA17">
        <v>29.5586266666667</v>
      </c>
      <c r="EB17">
        <v>30.05944</v>
      </c>
      <c r="EC17">
        <v>999.9</v>
      </c>
      <c r="ED17">
        <v>0</v>
      </c>
      <c r="EE17">
        <v>0</v>
      </c>
      <c r="EF17">
        <v>9998.338</v>
      </c>
      <c r="EG17">
        <v>0</v>
      </c>
      <c r="EH17">
        <v>9.95989</v>
      </c>
      <c r="EI17">
        <v>-4.36136866666667</v>
      </c>
      <c r="EJ17">
        <v>425.5904</v>
      </c>
      <c r="EK17">
        <v>429.7404</v>
      </c>
      <c r="EL17">
        <v>0.7150864</v>
      </c>
      <c r="EM17">
        <v>420.1266</v>
      </c>
      <c r="EN17">
        <v>22.37134</v>
      </c>
      <c r="EO17">
        <v>2.08757733333333</v>
      </c>
      <c r="EP17">
        <v>2.02291533333333</v>
      </c>
      <c r="EQ17">
        <v>18.1247133333333</v>
      </c>
      <c r="ER17">
        <v>17.62486</v>
      </c>
      <c r="ES17">
        <v>2000.01533333333</v>
      </c>
      <c r="ET17">
        <v>0.9800032</v>
      </c>
      <c r="EU17">
        <v>0.0199967733333333</v>
      </c>
      <c r="EV17">
        <v>0</v>
      </c>
      <c r="EW17">
        <v>252.6608</v>
      </c>
      <c r="EX17">
        <v>5.00016</v>
      </c>
      <c r="EY17">
        <v>5424.04</v>
      </c>
      <c r="EZ17">
        <v>18234.34</v>
      </c>
      <c r="FA17">
        <v>49.125</v>
      </c>
      <c r="FB17">
        <v>49.687</v>
      </c>
      <c r="FC17">
        <v>49.562</v>
      </c>
      <c r="FD17">
        <v>49.3078666666667</v>
      </c>
      <c r="FE17">
        <v>50.937</v>
      </c>
      <c r="FF17">
        <v>1955.12533333333</v>
      </c>
      <c r="FG17">
        <v>39.89</v>
      </c>
      <c r="FH17">
        <v>0</v>
      </c>
      <c r="FI17">
        <v>1758987351.9</v>
      </c>
      <c r="FJ17">
        <v>0</v>
      </c>
      <c r="FK17">
        <v>252.721846153846</v>
      </c>
      <c r="FL17">
        <v>-0.089982911583979</v>
      </c>
      <c r="FM17">
        <v>-1.03076914817283</v>
      </c>
      <c r="FN17">
        <v>5424.265</v>
      </c>
      <c r="FO17">
        <v>15</v>
      </c>
      <c r="FP17">
        <v>0</v>
      </c>
      <c r="FQ17" t="s">
        <v>439</v>
      </c>
      <c r="FR17">
        <v>1747249705.1</v>
      </c>
      <c r="FS17">
        <v>1747249711.1</v>
      </c>
      <c r="FT17">
        <v>0</v>
      </c>
      <c r="FU17">
        <v>0.871</v>
      </c>
      <c r="FV17">
        <v>0.066</v>
      </c>
      <c r="FW17">
        <v>5.486</v>
      </c>
      <c r="FX17">
        <v>0.145</v>
      </c>
      <c r="FY17">
        <v>420</v>
      </c>
      <c r="FZ17">
        <v>16</v>
      </c>
      <c r="GA17">
        <v>0.27</v>
      </c>
      <c r="GB17">
        <v>0.16</v>
      </c>
      <c r="GC17">
        <v>-4.35624761904762</v>
      </c>
      <c r="GD17">
        <v>0.318134805194801</v>
      </c>
      <c r="GE17">
        <v>0.213748272750577</v>
      </c>
      <c r="GF17">
        <v>1</v>
      </c>
      <c r="GG17">
        <v>252.823</v>
      </c>
      <c r="GH17">
        <v>-2.22392666512503</v>
      </c>
      <c r="GI17">
        <v>0.280340444292084</v>
      </c>
      <c r="GJ17">
        <v>-1</v>
      </c>
      <c r="GK17">
        <v>0.711573571428571</v>
      </c>
      <c r="GL17">
        <v>0.0594458961038958</v>
      </c>
      <c r="GM17">
        <v>0.00680935254996095</v>
      </c>
      <c r="GN17">
        <v>1</v>
      </c>
      <c r="GO17">
        <v>2</v>
      </c>
      <c r="GP17">
        <v>2</v>
      </c>
      <c r="GQ17" t="s">
        <v>440</v>
      </c>
      <c r="GR17">
        <v>3.12557</v>
      </c>
      <c r="GS17">
        <v>2.6562</v>
      </c>
      <c r="GT17">
        <v>0.0879946</v>
      </c>
      <c r="GU17">
        <v>0.0895392</v>
      </c>
      <c r="GV17">
        <v>0.0984799</v>
      </c>
      <c r="GW17">
        <v>0.096885</v>
      </c>
      <c r="GX17">
        <v>23443.6</v>
      </c>
      <c r="GY17">
        <v>22161.7</v>
      </c>
      <c r="GZ17">
        <v>22991.6</v>
      </c>
      <c r="HA17">
        <v>23704.7</v>
      </c>
      <c r="HB17">
        <v>35329.3</v>
      </c>
      <c r="HC17">
        <v>35435.3</v>
      </c>
      <c r="HD17">
        <v>41455.1</v>
      </c>
      <c r="HE17">
        <v>42272.9</v>
      </c>
      <c r="HF17">
        <v>1.89358</v>
      </c>
      <c r="HG17">
        <v>1.81012</v>
      </c>
      <c r="HH17">
        <v>0.153333</v>
      </c>
      <c r="HI17">
        <v>0</v>
      </c>
      <c r="HJ17">
        <v>27.5536</v>
      </c>
      <c r="HK17">
        <v>999.9</v>
      </c>
      <c r="HL17">
        <v>58.918</v>
      </c>
      <c r="HM17">
        <v>29.064</v>
      </c>
      <c r="HN17">
        <v>26.3025</v>
      </c>
      <c r="HO17">
        <v>54.14</v>
      </c>
      <c r="HP17">
        <v>42.2516</v>
      </c>
      <c r="HQ17">
        <v>1</v>
      </c>
      <c r="HR17">
        <v>0.108811</v>
      </c>
      <c r="HS17">
        <v>1.38099</v>
      </c>
      <c r="HT17">
        <v>20.211</v>
      </c>
      <c r="HU17">
        <v>5.23316</v>
      </c>
      <c r="HV17">
        <v>11.992</v>
      </c>
      <c r="HW17">
        <v>4.9555</v>
      </c>
      <c r="HX17">
        <v>3.30393</v>
      </c>
      <c r="HY17">
        <v>20.5</v>
      </c>
      <c r="HZ17">
        <v>9999</v>
      </c>
      <c r="IA17">
        <v>9999</v>
      </c>
      <c r="IB17">
        <v>9999</v>
      </c>
      <c r="IC17">
        <v>1.8685</v>
      </c>
      <c r="ID17">
        <v>1.8642</v>
      </c>
      <c r="IE17">
        <v>1.87181</v>
      </c>
      <c r="IF17">
        <v>1.86273</v>
      </c>
      <c r="IG17">
        <v>1.86204</v>
      </c>
      <c r="IH17">
        <v>1.86858</v>
      </c>
      <c r="II17">
        <v>1.85867</v>
      </c>
      <c r="IJ17">
        <v>1.86508</v>
      </c>
      <c r="IK17">
        <v>5</v>
      </c>
      <c r="IL17">
        <v>0</v>
      </c>
      <c r="IM17">
        <v>0</v>
      </c>
      <c r="IN17">
        <v>0</v>
      </c>
      <c r="IO17" t="s">
        <v>441</v>
      </c>
      <c r="IP17" t="s">
        <v>442</v>
      </c>
      <c r="IQ17" t="s">
        <v>443</v>
      </c>
      <c r="IR17" t="s">
        <v>443</v>
      </c>
      <c r="IS17" t="s">
        <v>443</v>
      </c>
      <c r="IT17" t="s">
        <v>443</v>
      </c>
      <c r="IU17">
        <v>0</v>
      </c>
      <c r="IV17">
        <v>100</v>
      </c>
      <c r="IW17">
        <v>100</v>
      </c>
      <c r="IX17">
        <v>5.809</v>
      </c>
      <c r="IY17">
        <v>0.3749</v>
      </c>
      <c r="IZ17">
        <v>4.29428474587108</v>
      </c>
      <c r="JA17">
        <v>0.0044018681294096</v>
      </c>
      <c r="JB17">
        <v>-1.90699597991277e-06</v>
      </c>
      <c r="JC17">
        <v>4.44501569190667e-10</v>
      </c>
      <c r="JD17">
        <v>0.0663976639725661</v>
      </c>
      <c r="JE17">
        <v>0.00774552653971819</v>
      </c>
      <c r="JF17">
        <v>0.000136201457998369</v>
      </c>
      <c r="JG17">
        <v>5.32982615085375e-06</v>
      </c>
      <c r="JH17">
        <v>-0</v>
      </c>
      <c r="JI17">
        <v>1991</v>
      </c>
      <c r="JJ17">
        <v>1</v>
      </c>
      <c r="JK17">
        <v>28</v>
      </c>
      <c r="JL17">
        <v>195627.4</v>
      </c>
      <c r="JM17">
        <v>195627.3</v>
      </c>
      <c r="JN17">
        <v>1.03638</v>
      </c>
      <c r="JO17">
        <v>2.36328</v>
      </c>
      <c r="JP17">
        <v>1.49902</v>
      </c>
      <c r="JQ17">
        <v>2.33276</v>
      </c>
      <c r="JR17">
        <v>1.54419</v>
      </c>
      <c r="JS17">
        <v>2.34375</v>
      </c>
      <c r="JT17">
        <v>35.3596</v>
      </c>
      <c r="JU17">
        <v>24.1488</v>
      </c>
      <c r="JV17">
        <v>18</v>
      </c>
      <c r="JW17">
        <v>546.82</v>
      </c>
      <c r="JX17">
        <v>435.707</v>
      </c>
      <c r="JY17">
        <v>25.7669</v>
      </c>
      <c r="JZ17">
        <v>29.0042</v>
      </c>
      <c r="KA17">
        <v>30.0002</v>
      </c>
      <c r="KB17">
        <v>28.8992</v>
      </c>
      <c r="KC17">
        <v>28.9229</v>
      </c>
      <c r="KD17">
        <v>20.8021</v>
      </c>
      <c r="KE17">
        <v>29.3917</v>
      </c>
      <c r="KF17">
        <v>100</v>
      </c>
      <c r="KG17">
        <v>25.6882</v>
      </c>
      <c r="KH17">
        <v>413.294</v>
      </c>
      <c r="KI17">
        <v>22.3511</v>
      </c>
      <c r="KJ17">
        <v>92.9077</v>
      </c>
      <c r="KK17">
        <v>98.5192</v>
      </c>
    </row>
    <row r="18" spans="1:297">
      <c r="A18">
        <v>2</v>
      </c>
      <c r="B18">
        <v>1758987352</v>
      </c>
      <c r="C18">
        <v>5</v>
      </c>
      <c r="D18" t="s">
        <v>444</v>
      </c>
      <c r="E18" t="s">
        <v>445</v>
      </c>
      <c r="F18">
        <v>5</v>
      </c>
      <c r="G18" t="s">
        <v>435</v>
      </c>
      <c r="H18" t="s">
        <v>436</v>
      </c>
      <c r="I18">
        <v>1758987343.26667</v>
      </c>
      <c r="J18">
        <f>(K18)/1000</f>
        <v>0</v>
      </c>
      <c r="K18">
        <f>IF(DP18, AN18, AH18)</f>
        <v>0</v>
      </c>
      <c r="L18">
        <f>IF(DP18, AI18, AG18)</f>
        <v>0</v>
      </c>
      <c r="M18">
        <f>DR18 - IF(AU18&gt;1, L18*DL18*100.0/(AW18), 0)</f>
        <v>0</v>
      </c>
      <c r="N18">
        <f>((T18-J18/2)*M18-L18)/(T18+J18/2)</f>
        <v>0</v>
      </c>
      <c r="O18">
        <f>N18*(DY18+DZ18)/1000.0</f>
        <v>0</v>
      </c>
      <c r="P18">
        <f>(DR18 - IF(AU18&gt;1, L18*DL18*100.0/(AW18), 0))*(DY18+DZ18)/1000.0</f>
        <v>0</v>
      </c>
      <c r="Q18">
        <f>2.0/((1/S18-1/R18)+SIGN(S18)*SQRT((1/S18-1/R18)*(1/S18-1/R18) + 4*DM18/((DM18+1)*(DM18+1))*(2*1/S18*1/R18-1/R18*1/R18)))</f>
        <v>0</v>
      </c>
      <c r="R18">
        <f>IF(LEFT(DN18,1)&lt;&gt;"0",IF(LEFT(DN18,1)="1",3.0,DO18),$D$5+$E$5*(EF18*DY18/($K$5*1000))+$F$5*(EF18*DY18/($K$5*1000))*MAX(MIN(DL18,$J$5),$I$5)*MAX(MIN(DL18,$J$5),$I$5)+$G$5*MAX(MIN(DL18,$J$5),$I$5)*(EF18*DY18/($K$5*1000))+$H$5*(EF18*DY18/($K$5*1000))*(EF18*DY18/($K$5*1000)))</f>
        <v>0</v>
      </c>
      <c r="S18">
        <f>J18*(1000-(1000*0.61365*exp(17.502*W18/(240.97+W18))/(DY18+DZ18)+DT18)/2)/(1000*0.61365*exp(17.502*W18/(240.97+W18))/(DY18+DZ18)-DT18)</f>
        <v>0</v>
      </c>
      <c r="T18">
        <f>1/((DM18+1)/(Q18/1.6)+1/(R18/1.37)) + DM18/((DM18+1)/(Q18/1.6) + DM18/(R18/1.37))</f>
        <v>0</v>
      </c>
      <c r="U18">
        <f>(DH18*DK18)</f>
        <v>0</v>
      </c>
      <c r="V18">
        <f>(EA18+(U18+2*0.95*5.67E-8*(((EA18+$B$7)+273)^4-(EA18+273)^4)-44100*J18)/(1.84*29.3*R18+8*0.95*5.67E-8*(EA18+273)^3))</f>
        <v>0</v>
      </c>
      <c r="W18">
        <f>($C$7*EB18+$D$7*EC18+$E$7*V18)</f>
        <v>0</v>
      </c>
      <c r="X18">
        <f>0.61365*exp(17.502*W18/(240.97+W18))</f>
        <v>0</v>
      </c>
      <c r="Y18">
        <f>(Z18/AA18*100)</f>
        <v>0</v>
      </c>
      <c r="Z18">
        <f>DT18*(DY18+DZ18)/1000</f>
        <v>0</v>
      </c>
      <c r="AA18">
        <f>0.61365*exp(17.502*EA18/(240.97+EA18))</f>
        <v>0</v>
      </c>
      <c r="AB18">
        <f>(X18-DT18*(DY18+DZ18)/1000)</f>
        <v>0</v>
      </c>
      <c r="AC18">
        <f>(-J18*44100)</f>
        <v>0</v>
      </c>
      <c r="AD18">
        <f>2*29.3*R18*0.92*(EA18-W18)</f>
        <v>0</v>
      </c>
      <c r="AE18">
        <f>2*0.95*5.67E-8*(((EA18+$B$7)+273)^4-(W18+273)^4)</f>
        <v>0</v>
      </c>
      <c r="AF18">
        <f>U18+AE18+AC18+AD18</f>
        <v>0</v>
      </c>
      <c r="AG18">
        <f>DX18*AU18*(DS18-DR18*(1000-AU18*DU18)/(1000-AU18*DT18))/(100*DL18)</f>
        <v>0</v>
      </c>
      <c r="AH18">
        <f>1000*DX18*AU18*(DT18-DU18)/(100*DL18*(1000-AU18*DT18))</f>
        <v>0</v>
      </c>
      <c r="AI18">
        <f>(AJ18 - AK18 - DY18*1E3/(8.314*(EA18+273.15)) * AM18/DX18 * AL18) * DX18/(100*DL18) * (1000 - DU18)/1000</f>
        <v>0</v>
      </c>
      <c r="AJ18">
        <v>429.02994442381</v>
      </c>
      <c r="AK18">
        <v>425.384278787879</v>
      </c>
      <c r="AL18">
        <v>-0.0623033982684318</v>
      </c>
      <c r="AM18">
        <v>63.08</v>
      </c>
      <c r="AN18">
        <f>(AP18 - AO18 + DY18*1E3/(8.314*(EA18+273.15)) * AR18/DX18 * AQ18) * DX18/(100*DL18) * 1000/(1000 - AP18)</f>
        <v>0</v>
      </c>
      <c r="AO18">
        <v>22.3711313928571</v>
      </c>
      <c r="AP18">
        <v>23.0817696969697</v>
      </c>
      <c r="AQ18">
        <v>-0.000144359925788684</v>
      </c>
      <c r="AR18">
        <v>99.94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MAX(0,($B$13+$C$13*EF18)/(1+$D$13*EF18)*DY18/(EA18+273)*$E$13)</f>
        <v>0</v>
      </c>
      <c r="AX18" t="s">
        <v>437</v>
      </c>
      <c r="AY18" t="s">
        <v>437</v>
      </c>
      <c r="AZ18">
        <v>0</v>
      </c>
      <c r="BA18">
        <v>0</v>
      </c>
      <c r="BB18">
        <f>1-AZ18/BA18</f>
        <v>0</v>
      </c>
      <c r="BC18">
        <v>0</v>
      </c>
      <c r="BD18" t="s">
        <v>437</v>
      </c>
      <c r="BE18" t="s">
        <v>437</v>
      </c>
      <c r="BF18">
        <v>0</v>
      </c>
      <c r="BG18">
        <v>0</v>
      </c>
      <c r="BH18">
        <f>1-BF18/BG18</f>
        <v>0</v>
      </c>
      <c r="BI18">
        <v>0.5</v>
      </c>
      <c r="BJ18">
        <f>DI18</f>
        <v>0</v>
      </c>
      <c r="BK18">
        <f>L18</f>
        <v>0</v>
      </c>
      <c r="BL18">
        <f>BH18*BI18*BJ18</f>
        <v>0</v>
      </c>
      <c r="BM18">
        <f>(BK18-BC18)/BJ18</f>
        <v>0</v>
      </c>
      <c r="BN18">
        <f>(BA18-BG18)/BG18</f>
        <v>0</v>
      </c>
      <c r="BO18">
        <f>AZ18/(BB18+AZ18/BG18)</f>
        <v>0</v>
      </c>
      <c r="BP18" t="s">
        <v>437</v>
      </c>
      <c r="BQ18">
        <v>0</v>
      </c>
      <c r="BR18">
        <f>IF(BQ18&lt;&gt;0, BQ18, BO18)</f>
        <v>0</v>
      </c>
      <c r="BS18">
        <f>1-BR18/BG18</f>
        <v>0</v>
      </c>
      <c r="BT18">
        <f>(BG18-BF18)/(BG18-BR18)</f>
        <v>0</v>
      </c>
      <c r="BU18">
        <f>(BA18-BG18)/(BA18-BR18)</f>
        <v>0</v>
      </c>
      <c r="BV18">
        <f>(BG18-BF18)/(BG18-AZ18)</f>
        <v>0</v>
      </c>
      <c r="BW18">
        <f>(BA18-BG18)/(BA18-AZ18)</f>
        <v>0</v>
      </c>
      <c r="BX18">
        <f>(BT18*BR18/BF18)</f>
        <v>0</v>
      </c>
      <c r="BY18">
        <f>(1-BX18)</f>
        <v>0</v>
      </c>
      <c r="DH18">
        <f>$B$11*EG18+$C$11*EH18+$F$11*ES18*(1-EV18)</f>
        <v>0</v>
      </c>
      <c r="DI18">
        <f>DH18*DJ18</f>
        <v>0</v>
      </c>
      <c r="DJ18">
        <f>($B$11*$D$9+$C$11*$D$9+$F$11*((FF18+EX18)/MAX(FF18+EX18+FG18, 0.1)*$I$9+FG18/MAX(FF18+EX18+FG18, 0.1)*$J$9))/($B$11+$C$11+$F$11)</f>
        <v>0</v>
      </c>
      <c r="DK18">
        <f>($B$11*$K$9+$C$11*$K$9+$F$11*((FF18+EX18)/MAX(FF18+EX18+FG18, 0.1)*$P$9+FG18/MAX(FF18+EX18+FG18, 0.1)*$Q$9))/($B$11+$C$11+$F$11)</f>
        <v>0</v>
      </c>
      <c r="DL18">
        <v>1.65</v>
      </c>
      <c r="DM18">
        <v>0.5</v>
      </c>
      <c r="DN18" t="s">
        <v>438</v>
      </c>
      <c r="DO18">
        <v>2</v>
      </c>
      <c r="DP18" t="b">
        <v>1</v>
      </c>
      <c r="DQ18">
        <v>1758987343.26667</v>
      </c>
      <c r="DR18">
        <v>415.764066666667</v>
      </c>
      <c r="DS18">
        <v>419.912666666667</v>
      </c>
      <c r="DT18">
        <v>23.0872933333333</v>
      </c>
      <c r="DU18">
        <v>22.3710666666667</v>
      </c>
      <c r="DV18">
        <v>409.9552</v>
      </c>
      <c r="DW18">
        <v>22.71228</v>
      </c>
      <c r="DX18">
        <v>499.999866666667</v>
      </c>
      <c r="DY18">
        <v>90.4240066666667</v>
      </c>
      <c r="DZ18">
        <v>0.0308117533333333</v>
      </c>
      <c r="EA18">
        <v>29.5761466666667</v>
      </c>
      <c r="EB18">
        <v>30.0517133333333</v>
      </c>
      <c r="EC18">
        <v>999.9</v>
      </c>
      <c r="ED18">
        <v>0</v>
      </c>
      <c r="EE18">
        <v>0</v>
      </c>
      <c r="EF18">
        <v>9996.83666666667</v>
      </c>
      <c r="EG18">
        <v>0</v>
      </c>
      <c r="EH18">
        <v>9.95989</v>
      </c>
      <c r="EI18">
        <v>-4.14837266666667</v>
      </c>
      <c r="EJ18">
        <v>425.59</v>
      </c>
      <c r="EK18">
        <v>429.5214</v>
      </c>
      <c r="EL18">
        <v>0.716236133333333</v>
      </c>
      <c r="EM18">
        <v>419.912666666667</v>
      </c>
      <c r="EN18">
        <v>22.3710666666667</v>
      </c>
      <c r="EO18">
        <v>2.087646</v>
      </c>
      <c r="EP18">
        <v>2.02288066666667</v>
      </c>
      <c r="EQ18">
        <v>18.1252266666667</v>
      </c>
      <c r="ER18">
        <v>17.6245933333333</v>
      </c>
      <c r="ES18">
        <v>1999.982</v>
      </c>
      <c r="ET18">
        <v>0.980002933333333</v>
      </c>
      <c r="EU18">
        <v>0.0199971533333333</v>
      </c>
      <c r="EV18">
        <v>0</v>
      </c>
      <c r="EW18">
        <v>252.705133333333</v>
      </c>
      <c r="EX18">
        <v>5.00016</v>
      </c>
      <c r="EY18">
        <v>5425.122</v>
      </c>
      <c r="EZ18">
        <v>18234.0333333333</v>
      </c>
      <c r="FA18">
        <v>49.125</v>
      </c>
      <c r="FB18">
        <v>49.687</v>
      </c>
      <c r="FC18">
        <v>49.562</v>
      </c>
      <c r="FD18">
        <v>49.2954666666667</v>
      </c>
      <c r="FE18">
        <v>50.937</v>
      </c>
      <c r="FF18">
        <v>1955.092</v>
      </c>
      <c r="FG18">
        <v>39.89</v>
      </c>
      <c r="FH18">
        <v>0</v>
      </c>
      <c r="FI18">
        <v>1758987356.7</v>
      </c>
      <c r="FJ18">
        <v>0</v>
      </c>
      <c r="FK18">
        <v>252.777576923077</v>
      </c>
      <c r="FL18">
        <v>1.55121366673172</v>
      </c>
      <c r="FM18">
        <v>30.5935043457348</v>
      </c>
      <c r="FN18">
        <v>5425.63230769231</v>
      </c>
      <c r="FO18">
        <v>15</v>
      </c>
      <c r="FP18">
        <v>0</v>
      </c>
      <c r="FQ18" t="s">
        <v>439</v>
      </c>
      <c r="FR18">
        <v>1747249705.1</v>
      </c>
      <c r="FS18">
        <v>1747249711.1</v>
      </c>
      <c r="FT18">
        <v>0</v>
      </c>
      <c r="FU18">
        <v>0.871</v>
      </c>
      <c r="FV18">
        <v>0.066</v>
      </c>
      <c r="FW18">
        <v>5.486</v>
      </c>
      <c r="FX18">
        <v>0.145</v>
      </c>
      <c r="FY18">
        <v>420</v>
      </c>
      <c r="FZ18">
        <v>16</v>
      </c>
      <c r="GA18">
        <v>0.27</v>
      </c>
      <c r="GB18">
        <v>0.16</v>
      </c>
      <c r="GC18">
        <v>-4.27578714285714</v>
      </c>
      <c r="GD18">
        <v>1.7529709090909</v>
      </c>
      <c r="GE18">
        <v>0.29512772321638</v>
      </c>
      <c r="GF18">
        <v>0</v>
      </c>
      <c r="GG18">
        <v>252.773970588235</v>
      </c>
      <c r="GH18">
        <v>0.392589758673377</v>
      </c>
      <c r="GI18">
        <v>0.202999056111124</v>
      </c>
      <c r="GJ18">
        <v>-1</v>
      </c>
      <c r="GK18">
        <v>0.713675809523809</v>
      </c>
      <c r="GL18">
        <v>0.0305584675324677</v>
      </c>
      <c r="GM18">
        <v>0.00526277027012387</v>
      </c>
      <c r="GN18">
        <v>1</v>
      </c>
      <c r="GO18">
        <v>1</v>
      </c>
      <c r="GP18">
        <v>2</v>
      </c>
      <c r="GQ18" t="s">
        <v>446</v>
      </c>
      <c r="GR18">
        <v>3.12567</v>
      </c>
      <c r="GS18">
        <v>2.65627</v>
      </c>
      <c r="GT18">
        <v>0.0879321</v>
      </c>
      <c r="GU18">
        <v>0.0890984</v>
      </c>
      <c r="GV18">
        <v>0.0984587</v>
      </c>
      <c r="GW18">
        <v>0.0968814</v>
      </c>
      <c r="GX18">
        <v>23445.2</v>
      </c>
      <c r="GY18">
        <v>22172.3</v>
      </c>
      <c r="GZ18">
        <v>22991.6</v>
      </c>
      <c r="HA18">
        <v>23704.6</v>
      </c>
      <c r="HB18">
        <v>35330.4</v>
      </c>
      <c r="HC18">
        <v>35435.2</v>
      </c>
      <c r="HD18">
        <v>41455.4</v>
      </c>
      <c r="HE18">
        <v>42272.7</v>
      </c>
      <c r="HF18">
        <v>1.8938</v>
      </c>
      <c r="HG18">
        <v>1.81017</v>
      </c>
      <c r="HH18">
        <v>0.147745</v>
      </c>
      <c r="HI18">
        <v>0</v>
      </c>
      <c r="HJ18">
        <v>27.544</v>
      </c>
      <c r="HK18">
        <v>999.9</v>
      </c>
      <c r="HL18">
        <v>58.918</v>
      </c>
      <c r="HM18">
        <v>29.054</v>
      </c>
      <c r="HN18">
        <v>26.2872</v>
      </c>
      <c r="HO18">
        <v>53.67</v>
      </c>
      <c r="HP18">
        <v>42.3237</v>
      </c>
      <c r="HQ18">
        <v>1</v>
      </c>
      <c r="HR18">
        <v>0.109372</v>
      </c>
      <c r="HS18">
        <v>1.49707</v>
      </c>
      <c r="HT18">
        <v>20.2101</v>
      </c>
      <c r="HU18">
        <v>5.23316</v>
      </c>
      <c r="HV18">
        <v>11.992</v>
      </c>
      <c r="HW18">
        <v>4.9554</v>
      </c>
      <c r="HX18">
        <v>3.30395</v>
      </c>
      <c r="HY18">
        <v>20.5</v>
      </c>
      <c r="HZ18">
        <v>9999</v>
      </c>
      <c r="IA18">
        <v>9999</v>
      </c>
      <c r="IB18">
        <v>9999</v>
      </c>
      <c r="IC18">
        <v>1.86853</v>
      </c>
      <c r="ID18">
        <v>1.86421</v>
      </c>
      <c r="IE18">
        <v>1.8718</v>
      </c>
      <c r="IF18">
        <v>1.86273</v>
      </c>
      <c r="IG18">
        <v>1.86204</v>
      </c>
      <c r="IH18">
        <v>1.86857</v>
      </c>
      <c r="II18">
        <v>1.85867</v>
      </c>
      <c r="IJ18">
        <v>1.86508</v>
      </c>
      <c r="IK18">
        <v>5</v>
      </c>
      <c r="IL18">
        <v>0</v>
      </c>
      <c r="IM18">
        <v>0</v>
      </c>
      <c r="IN18">
        <v>0</v>
      </c>
      <c r="IO18" t="s">
        <v>441</v>
      </c>
      <c r="IP18" t="s">
        <v>442</v>
      </c>
      <c r="IQ18" t="s">
        <v>443</v>
      </c>
      <c r="IR18" t="s">
        <v>443</v>
      </c>
      <c r="IS18" t="s">
        <v>443</v>
      </c>
      <c r="IT18" t="s">
        <v>443</v>
      </c>
      <c r="IU18">
        <v>0</v>
      </c>
      <c r="IV18">
        <v>100</v>
      </c>
      <c r="IW18">
        <v>100</v>
      </c>
      <c r="IX18">
        <v>5.807</v>
      </c>
      <c r="IY18">
        <v>0.3749</v>
      </c>
      <c r="IZ18">
        <v>4.29428474587108</v>
      </c>
      <c r="JA18">
        <v>0.0044018681294096</v>
      </c>
      <c r="JB18">
        <v>-1.90699597991277e-06</v>
      </c>
      <c r="JC18">
        <v>4.44501569190667e-10</v>
      </c>
      <c r="JD18">
        <v>0.0663976639725661</v>
      </c>
      <c r="JE18">
        <v>0.00774552653971819</v>
      </c>
      <c r="JF18">
        <v>0.000136201457998369</v>
      </c>
      <c r="JG18">
        <v>5.32982615085375e-06</v>
      </c>
      <c r="JH18">
        <v>-0</v>
      </c>
      <c r="JI18">
        <v>1991</v>
      </c>
      <c r="JJ18">
        <v>1</v>
      </c>
      <c r="JK18">
        <v>28</v>
      </c>
      <c r="JL18">
        <v>195627.4</v>
      </c>
      <c r="JM18">
        <v>195627.3</v>
      </c>
      <c r="JN18">
        <v>1.0144</v>
      </c>
      <c r="JO18">
        <v>2.36572</v>
      </c>
      <c r="JP18">
        <v>1.4978</v>
      </c>
      <c r="JQ18">
        <v>2.33276</v>
      </c>
      <c r="JR18">
        <v>1.54419</v>
      </c>
      <c r="JS18">
        <v>2.36206</v>
      </c>
      <c r="JT18">
        <v>35.3596</v>
      </c>
      <c r="JU18">
        <v>24.1488</v>
      </c>
      <c r="JV18">
        <v>18</v>
      </c>
      <c r="JW18">
        <v>546.948</v>
      </c>
      <c r="JX18">
        <v>435.727</v>
      </c>
      <c r="JY18">
        <v>25.6673</v>
      </c>
      <c r="JZ18">
        <v>29.0024</v>
      </c>
      <c r="KA18">
        <v>30.0005</v>
      </c>
      <c r="KB18">
        <v>28.897</v>
      </c>
      <c r="KC18">
        <v>28.9217</v>
      </c>
      <c r="KD18">
        <v>20.3579</v>
      </c>
      <c r="KE18">
        <v>29.3917</v>
      </c>
      <c r="KF18">
        <v>100</v>
      </c>
      <c r="KG18">
        <v>25.6193</v>
      </c>
      <c r="KH18">
        <v>399.718</v>
      </c>
      <c r="KI18">
        <v>22.3519</v>
      </c>
      <c r="KJ18">
        <v>92.908</v>
      </c>
      <c r="KK18">
        <v>98.5188</v>
      </c>
    </row>
    <row r="19" spans="1:297">
      <c r="A19">
        <v>3</v>
      </c>
      <c r="B19">
        <v>1758987357</v>
      </c>
      <c r="C19">
        <v>10</v>
      </c>
      <c r="D19" t="s">
        <v>447</v>
      </c>
      <c r="E19" t="s">
        <v>448</v>
      </c>
      <c r="F19">
        <v>5</v>
      </c>
      <c r="G19" t="s">
        <v>435</v>
      </c>
      <c r="H19" t="s">
        <v>436</v>
      </c>
      <c r="I19">
        <v>1758987348.35714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(EA19+(U19+2*0.95*5.67E-8*(((EA19+$B$7)+273)^4-(EA19+273)^4)-44100*J19)/(1.84*29.3*R19+8*0.95*5.67E-8*(EA19+273)^3))</f>
        <v>0</v>
      </c>
      <c r="W19">
        <f>($C$7*EB19+$D$7*EC19+$E$7*V19)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2*0.95*5.67E-8*(((EA19+$B$7)+273)^4-(W19+273)^4)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423.611461538095</v>
      </c>
      <c r="AK19">
        <v>422.805018181818</v>
      </c>
      <c r="AL19">
        <v>-0.635394740259798</v>
      </c>
      <c r="AM19">
        <v>63.08</v>
      </c>
      <c r="AN19">
        <f>(AP19 - AO19 + DY19*1E3/(8.314*(EA19+273.15)) * AR19/DX19 * AQ19) * DX19/(100*DL19) * 1000/(1000 - AP19)</f>
        <v>0</v>
      </c>
      <c r="AO19">
        <v>22.3705005535714</v>
      </c>
      <c r="AP19">
        <v>23.0668509090909</v>
      </c>
      <c r="AQ19">
        <v>-0.000328953955135726</v>
      </c>
      <c r="AR19">
        <v>99.94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MAX(0,($B$13+$C$13*EF19)/(1+$D$13*EF19)*DY19/(EA19+273)*$E$13)</f>
        <v>0</v>
      </c>
      <c r="AX19" t="s">
        <v>437</v>
      </c>
      <c r="AY19" t="s">
        <v>437</v>
      </c>
      <c r="AZ19">
        <v>0</v>
      </c>
      <c r="BA19">
        <v>0</v>
      </c>
      <c r="BB19">
        <f>1-AZ19/BA19</f>
        <v>0</v>
      </c>
      <c r="BC19">
        <v>0</v>
      </c>
      <c r="BD19" t="s">
        <v>437</v>
      </c>
      <c r="BE19" t="s">
        <v>437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437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$B$11*EG19+$C$11*EH19+$F$11*ES19*(1-EV19)</f>
        <v>0</v>
      </c>
      <c r="DI19">
        <f>DH19*DJ19</f>
        <v>0</v>
      </c>
      <c r="DJ19">
        <f>($B$11*$D$9+$C$11*$D$9+$F$11*((FF19+EX19)/MAX(FF19+EX19+FG19, 0.1)*$I$9+FG19/MAX(FF19+EX19+FG19, 0.1)*$J$9))/($B$11+$C$11+$F$11)</f>
        <v>0</v>
      </c>
      <c r="DK19">
        <f>($B$11*$K$9+$C$11*$K$9+$F$11*((FF19+EX19)/MAX(FF19+EX19+FG19, 0.1)*$P$9+FG19/MAX(FF19+EX19+FG19, 0.1)*$Q$9))/($B$11+$C$11+$F$11)</f>
        <v>0</v>
      </c>
      <c r="DL19">
        <v>1.65</v>
      </c>
      <c r="DM19">
        <v>0.5</v>
      </c>
      <c r="DN19" t="s">
        <v>438</v>
      </c>
      <c r="DO19">
        <v>2</v>
      </c>
      <c r="DP19" t="b">
        <v>1</v>
      </c>
      <c r="DQ19">
        <v>1758987348.35714</v>
      </c>
      <c r="DR19">
        <v>415.326</v>
      </c>
      <c r="DS19">
        <v>417.5285</v>
      </c>
      <c r="DT19">
        <v>23.0822785714286</v>
      </c>
      <c r="DU19">
        <v>22.3709571428571</v>
      </c>
      <c r="DV19">
        <v>409.518571428571</v>
      </c>
      <c r="DW19">
        <v>22.7073714285714</v>
      </c>
      <c r="DX19">
        <v>500.022285714286</v>
      </c>
      <c r="DY19">
        <v>90.4236928571429</v>
      </c>
      <c r="DZ19">
        <v>0.0306826428571429</v>
      </c>
      <c r="EA19">
        <v>29.58975</v>
      </c>
      <c r="EB19">
        <v>30.0324428571429</v>
      </c>
      <c r="EC19">
        <v>999.9</v>
      </c>
      <c r="ED19">
        <v>0</v>
      </c>
      <c r="EE19">
        <v>0</v>
      </c>
      <c r="EF19">
        <v>9994.24357142857</v>
      </c>
      <c r="EG19">
        <v>0</v>
      </c>
      <c r="EH19">
        <v>9.95989</v>
      </c>
      <c r="EI19">
        <v>-2.202157</v>
      </c>
      <c r="EJ19">
        <v>425.1395</v>
      </c>
      <c r="EK19">
        <v>427.082571428571</v>
      </c>
      <c r="EL19">
        <v>0.711318428571429</v>
      </c>
      <c r="EM19">
        <v>417.5285</v>
      </c>
      <c r="EN19">
        <v>22.3709571428571</v>
      </c>
      <c r="EO19">
        <v>2.087185</v>
      </c>
      <c r="EP19">
        <v>2.02286428571429</v>
      </c>
      <c r="EQ19">
        <v>18.1217071428571</v>
      </c>
      <c r="ER19">
        <v>17.6244642857143</v>
      </c>
      <c r="ES19">
        <v>1999.97642857143</v>
      </c>
      <c r="ET19">
        <v>0.980002857142857</v>
      </c>
      <c r="EU19">
        <v>0.01999725</v>
      </c>
      <c r="EV19">
        <v>0</v>
      </c>
      <c r="EW19">
        <v>252.663714285714</v>
      </c>
      <c r="EX19">
        <v>5.00016</v>
      </c>
      <c r="EY19">
        <v>5424.285</v>
      </c>
      <c r="EZ19">
        <v>18233.9785714286</v>
      </c>
      <c r="FA19">
        <v>49.125</v>
      </c>
      <c r="FB19">
        <v>49.687</v>
      </c>
      <c r="FC19">
        <v>49.562</v>
      </c>
      <c r="FD19">
        <v>49.2898571428571</v>
      </c>
      <c r="FE19">
        <v>50.937</v>
      </c>
      <c r="FF19">
        <v>1955.08642857143</v>
      </c>
      <c r="FG19">
        <v>39.89</v>
      </c>
      <c r="FH19">
        <v>0</v>
      </c>
      <c r="FI19">
        <v>1758987362.1</v>
      </c>
      <c r="FJ19">
        <v>0</v>
      </c>
      <c r="FK19">
        <v>252.7202</v>
      </c>
      <c r="FL19">
        <v>-1.68361539368046</v>
      </c>
      <c r="FM19">
        <v>-26.1276923209799</v>
      </c>
      <c r="FN19">
        <v>5424.6144</v>
      </c>
      <c r="FO19">
        <v>15</v>
      </c>
      <c r="FP19">
        <v>0</v>
      </c>
      <c r="FQ19" t="s">
        <v>439</v>
      </c>
      <c r="FR19">
        <v>1747249705.1</v>
      </c>
      <c r="FS19">
        <v>1747249711.1</v>
      </c>
      <c r="FT19">
        <v>0</v>
      </c>
      <c r="FU19">
        <v>0.871</v>
      </c>
      <c r="FV19">
        <v>0.066</v>
      </c>
      <c r="FW19">
        <v>5.486</v>
      </c>
      <c r="FX19">
        <v>0.145</v>
      </c>
      <c r="FY19">
        <v>420</v>
      </c>
      <c r="FZ19">
        <v>16</v>
      </c>
      <c r="GA19">
        <v>0.27</v>
      </c>
      <c r="GB19">
        <v>0.16</v>
      </c>
      <c r="GC19">
        <v>-2.78592514285714</v>
      </c>
      <c r="GD19">
        <v>21.0514164155844</v>
      </c>
      <c r="GE19">
        <v>2.69798065667382</v>
      </c>
      <c r="GF19">
        <v>0</v>
      </c>
      <c r="GG19">
        <v>252.718441176471</v>
      </c>
      <c r="GH19">
        <v>-0.103819714540321</v>
      </c>
      <c r="GI19">
        <v>0.244724237504474</v>
      </c>
      <c r="GJ19">
        <v>-1</v>
      </c>
      <c r="GK19">
        <v>0.712724714285714</v>
      </c>
      <c r="GL19">
        <v>-0.0570744155844147</v>
      </c>
      <c r="GM19">
        <v>0.00689300084034769</v>
      </c>
      <c r="GN19">
        <v>1</v>
      </c>
      <c r="GO19">
        <v>1</v>
      </c>
      <c r="GP19">
        <v>2</v>
      </c>
      <c r="GQ19" t="s">
        <v>446</v>
      </c>
      <c r="GR19">
        <v>3.12566</v>
      </c>
      <c r="GS19">
        <v>2.65543</v>
      </c>
      <c r="GT19">
        <v>0.0873236</v>
      </c>
      <c r="GU19">
        <v>0.0872048</v>
      </c>
      <c r="GV19">
        <v>0.0984216</v>
      </c>
      <c r="GW19">
        <v>0.09688</v>
      </c>
      <c r="GX19">
        <v>23461.1</v>
      </c>
      <c r="GY19">
        <v>22218.6</v>
      </c>
      <c r="GZ19">
        <v>22991.8</v>
      </c>
      <c r="HA19">
        <v>23704.9</v>
      </c>
      <c r="HB19">
        <v>35331.7</v>
      </c>
      <c r="HC19">
        <v>35435.7</v>
      </c>
      <c r="HD19">
        <v>41455.3</v>
      </c>
      <c r="HE19">
        <v>42273.4</v>
      </c>
      <c r="HF19">
        <v>1.89398</v>
      </c>
      <c r="HG19">
        <v>1.80998</v>
      </c>
      <c r="HH19">
        <v>0.153519</v>
      </c>
      <c r="HI19">
        <v>0</v>
      </c>
      <c r="HJ19">
        <v>27.5387</v>
      </c>
      <c r="HK19">
        <v>999.9</v>
      </c>
      <c r="HL19">
        <v>58.918</v>
      </c>
      <c r="HM19">
        <v>29.064</v>
      </c>
      <c r="HN19">
        <v>26.3024</v>
      </c>
      <c r="HO19">
        <v>54.55</v>
      </c>
      <c r="HP19">
        <v>42.2276</v>
      </c>
      <c r="HQ19">
        <v>1</v>
      </c>
      <c r="HR19">
        <v>0.109101</v>
      </c>
      <c r="HS19">
        <v>0.855389</v>
      </c>
      <c r="HT19">
        <v>20.2145</v>
      </c>
      <c r="HU19">
        <v>5.23271</v>
      </c>
      <c r="HV19">
        <v>11.992</v>
      </c>
      <c r="HW19">
        <v>4.95565</v>
      </c>
      <c r="HX19">
        <v>3.3039</v>
      </c>
      <c r="HY19">
        <v>20.5</v>
      </c>
      <c r="HZ19">
        <v>9999</v>
      </c>
      <c r="IA19">
        <v>9999</v>
      </c>
      <c r="IB19">
        <v>9999</v>
      </c>
      <c r="IC19">
        <v>1.86854</v>
      </c>
      <c r="ID19">
        <v>1.86424</v>
      </c>
      <c r="IE19">
        <v>1.8718</v>
      </c>
      <c r="IF19">
        <v>1.86276</v>
      </c>
      <c r="IG19">
        <v>1.86207</v>
      </c>
      <c r="IH19">
        <v>1.86858</v>
      </c>
      <c r="II19">
        <v>1.85868</v>
      </c>
      <c r="IJ19">
        <v>1.86508</v>
      </c>
      <c r="IK19">
        <v>5</v>
      </c>
      <c r="IL19">
        <v>0</v>
      </c>
      <c r="IM19">
        <v>0</v>
      </c>
      <c r="IN19">
        <v>0</v>
      </c>
      <c r="IO19" t="s">
        <v>441</v>
      </c>
      <c r="IP19" t="s">
        <v>442</v>
      </c>
      <c r="IQ19" t="s">
        <v>443</v>
      </c>
      <c r="IR19" t="s">
        <v>443</v>
      </c>
      <c r="IS19" t="s">
        <v>443</v>
      </c>
      <c r="IT19" t="s">
        <v>443</v>
      </c>
      <c r="IU19">
        <v>0</v>
      </c>
      <c r="IV19">
        <v>100</v>
      </c>
      <c r="IW19">
        <v>100</v>
      </c>
      <c r="IX19">
        <v>5.797</v>
      </c>
      <c r="IY19">
        <v>0.3746</v>
      </c>
      <c r="IZ19">
        <v>4.29428474587108</v>
      </c>
      <c r="JA19">
        <v>0.0044018681294096</v>
      </c>
      <c r="JB19">
        <v>-1.90699597991277e-06</v>
      </c>
      <c r="JC19">
        <v>4.44501569190667e-10</v>
      </c>
      <c r="JD19">
        <v>0.0663976639725661</v>
      </c>
      <c r="JE19">
        <v>0.00774552653971819</v>
      </c>
      <c r="JF19">
        <v>0.000136201457998369</v>
      </c>
      <c r="JG19">
        <v>5.32982615085375e-06</v>
      </c>
      <c r="JH19">
        <v>-0</v>
      </c>
      <c r="JI19">
        <v>1991</v>
      </c>
      <c r="JJ19">
        <v>1</v>
      </c>
      <c r="JK19">
        <v>28</v>
      </c>
      <c r="JL19">
        <v>195627.5</v>
      </c>
      <c r="JM19">
        <v>195627.4</v>
      </c>
      <c r="JN19">
        <v>0.987549</v>
      </c>
      <c r="JO19">
        <v>2.38037</v>
      </c>
      <c r="JP19">
        <v>1.4978</v>
      </c>
      <c r="JQ19">
        <v>2.33276</v>
      </c>
      <c r="JR19">
        <v>1.54419</v>
      </c>
      <c r="JS19">
        <v>2.35474</v>
      </c>
      <c r="JT19">
        <v>35.3596</v>
      </c>
      <c r="JU19">
        <v>24.1488</v>
      </c>
      <c r="JV19">
        <v>18</v>
      </c>
      <c r="JW19">
        <v>547.045</v>
      </c>
      <c r="JX19">
        <v>435.591</v>
      </c>
      <c r="JY19">
        <v>25.6371</v>
      </c>
      <c r="JZ19">
        <v>28.9999</v>
      </c>
      <c r="KA19">
        <v>29.9999</v>
      </c>
      <c r="KB19">
        <v>28.8949</v>
      </c>
      <c r="KC19">
        <v>28.9195</v>
      </c>
      <c r="KD19">
        <v>19.6781</v>
      </c>
      <c r="KE19">
        <v>29.3917</v>
      </c>
      <c r="KF19">
        <v>100</v>
      </c>
      <c r="KG19">
        <v>25.7069</v>
      </c>
      <c r="KH19">
        <v>379.345</v>
      </c>
      <c r="KI19">
        <v>22.3519</v>
      </c>
      <c r="KJ19">
        <v>92.9082</v>
      </c>
      <c r="KK19">
        <v>98.5203</v>
      </c>
    </row>
    <row r="20" spans="1:297">
      <c r="A20">
        <v>4</v>
      </c>
      <c r="B20">
        <v>1758987362</v>
      </c>
      <c r="C20">
        <v>15</v>
      </c>
      <c r="D20" t="s">
        <v>449</v>
      </c>
      <c r="E20" t="s">
        <v>450</v>
      </c>
      <c r="F20">
        <v>5</v>
      </c>
      <c r="G20" t="s">
        <v>435</v>
      </c>
      <c r="H20" t="s">
        <v>436</v>
      </c>
      <c r="I20">
        <v>1758987353.84615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(EA20+(U20+2*0.95*5.67E-8*(((EA20+$B$7)+273)^4-(EA20+273)^4)-44100*J20)/(1.84*29.3*R20+8*0.95*5.67E-8*(EA20+273)^3))</f>
        <v>0</v>
      </c>
      <c r="W20">
        <f>($C$7*EB20+$D$7*EC20+$E$7*V20)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2*0.95*5.67E-8*(((EA20+$B$7)+273)^4-(W20+273)^4)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409.84352525</v>
      </c>
      <c r="AK20">
        <v>414.210272727273</v>
      </c>
      <c r="AL20">
        <v>-1.85439800865804</v>
      </c>
      <c r="AM20">
        <v>63.08</v>
      </c>
      <c r="AN20">
        <f>(AP20 - AO20 + DY20*1E3/(8.314*(EA20+273.15)) * AR20/DX20 * AQ20) * DX20/(100*DL20) * 1000/(1000 - AP20)</f>
        <v>0</v>
      </c>
      <c r="AO20">
        <v>22.3694858511905</v>
      </c>
      <c r="AP20">
        <v>23.0675921212121</v>
      </c>
      <c r="AQ20">
        <v>1.32513100907864e-06</v>
      </c>
      <c r="AR20">
        <v>99.94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MAX(0,($B$13+$C$13*EF20)/(1+$D$13*EF20)*DY20/(EA20+273)*$E$13)</f>
        <v>0</v>
      </c>
      <c r="AX20" t="s">
        <v>437</v>
      </c>
      <c r="AY20" t="s">
        <v>437</v>
      </c>
      <c r="AZ20">
        <v>0</v>
      </c>
      <c r="BA20">
        <v>0</v>
      </c>
      <c r="BB20">
        <f>1-AZ20/BA20</f>
        <v>0</v>
      </c>
      <c r="BC20">
        <v>0</v>
      </c>
      <c r="BD20" t="s">
        <v>437</v>
      </c>
      <c r="BE20" t="s">
        <v>437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437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$B$11*EG20+$C$11*EH20+$F$11*ES20*(1-EV20)</f>
        <v>0</v>
      </c>
      <c r="DI20">
        <f>DH20*DJ20</f>
        <v>0</v>
      </c>
      <c r="DJ20">
        <f>($B$11*$D$9+$C$11*$D$9+$F$11*((FF20+EX20)/MAX(FF20+EX20+FG20, 0.1)*$I$9+FG20/MAX(FF20+EX20+FG20, 0.1)*$J$9))/($B$11+$C$11+$F$11)</f>
        <v>0</v>
      </c>
      <c r="DK20">
        <f>($B$11*$K$9+$C$11*$K$9+$F$11*((FF20+EX20)/MAX(FF20+EX20+FG20, 0.1)*$P$9+FG20/MAX(FF20+EX20+FG20, 0.1)*$Q$9))/($B$11+$C$11+$F$11)</f>
        <v>0</v>
      </c>
      <c r="DL20">
        <v>1.65</v>
      </c>
      <c r="DM20">
        <v>0.5</v>
      </c>
      <c r="DN20" t="s">
        <v>438</v>
      </c>
      <c r="DO20">
        <v>2</v>
      </c>
      <c r="DP20" t="b">
        <v>1</v>
      </c>
      <c r="DQ20">
        <v>1758987353.84615</v>
      </c>
      <c r="DR20">
        <v>412.714230769231</v>
      </c>
      <c r="DS20">
        <v>410.316</v>
      </c>
      <c r="DT20">
        <v>23.0746461538462</v>
      </c>
      <c r="DU20">
        <v>22.3704615384615</v>
      </c>
      <c r="DV20">
        <v>406.914769230769</v>
      </c>
      <c r="DW20">
        <v>22.6999153846154</v>
      </c>
      <c r="DX20">
        <v>500.007230769231</v>
      </c>
      <c r="DY20">
        <v>90.4232076923077</v>
      </c>
      <c r="DZ20">
        <v>0.0304337076923077</v>
      </c>
      <c r="EA20">
        <v>29.5861461538462</v>
      </c>
      <c r="EB20">
        <v>30.0176769230769</v>
      </c>
      <c r="EC20">
        <v>999.9</v>
      </c>
      <c r="ED20">
        <v>0</v>
      </c>
      <c r="EE20">
        <v>0</v>
      </c>
      <c r="EF20">
        <v>9997.02230769231</v>
      </c>
      <c r="EG20">
        <v>0</v>
      </c>
      <c r="EH20">
        <v>9.96021076923077</v>
      </c>
      <c r="EI20">
        <v>2.39836553846154</v>
      </c>
      <c r="EJ20">
        <v>422.462615384615</v>
      </c>
      <c r="EK20">
        <v>419.705</v>
      </c>
      <c r="EL20">
        <v>0.704183384615385</v>
      </c>
      <c r="EM20">
        <v>410.316</v>
      </c>
      <c r="EN20">
        <v>22.3704615384615</v>
      </c>
      <c r="EO20">
        <v>2.08648384615385</v>
      </c>
      <c r="EP20">
        <v>2.02280923076923</v>
      </c>
      <c r="EQ20">
        <v>18.1163692307692</v>
      </c>
      <c r="ER20">
        <v>17.6240230769231</v>
      </c>
      <c r="ES20">
        <v>1999.94692307692</v>
      </c>
      <c r="ET20">
        <v>0.980002615384616</v>
      </c>
      <c r="EU20">
        <v>0.0199976</v>
      </c>
      <c r="EV20">
        <v>0</v>
      </c>
      <c r="EW20">
        <v>252.590923076923</v>
      </c>
      <c r="EX20">
        <v>5.00016</v>
      </c>
      <c r="EY20">
        <v>5422.66769230769</v>
      </c>
      <c r="EZ20">
        <v>18233.7076923077</v>
      </c>
      <c r="FA20">
        <v>49.125</v>
      </c>
      <c r="FB20">
        <v>49.687</v>
      </c>
      <c r="FC20">
        <v>49.562</v>
      </c>
      <c r="FD20">
        <v>49.2690769230769</v>
      </c>
      <c r="FE20">
        <v>50.937</v>
      </c>
      <c r="FF20">
        <v>1955.05692307692</v>
      </c>
      <c r="FG20">
        <v>39.89</v>
      </c>
      <c r="FH20">
        <v>0</v>
      </c>
      <c r="FI20">
        <v>1758987366.9</v>
      </c>
      <c r="FJ20">
        <v>0</v>
      </c>
      <c r="FK20">
        <v>252.58608</v>
      </c>
      <c r="FL20">
        <v>-3.7859230765618</v>
      </c>
      <c r="FM20">
        <v>-68.2092306560916</v>
      </c>
      <c r="FN20">
        <v>5422.3084</v>
      </c>
      <c r="FO20">
        <v>15</v>
      </c>
      <c r="FP20">
        <v>0</v>
      </c>
      <c r="FQ20" t="s">
        <v>439</v>
      </c>
      <c r="FR20">
        <v>1747249705.1</v>
      </c>
      <c r="FS20">
        <v>1747249711.1</v>
      </c>
      <c r="FT20">
        <v>0</v>
      </c>
      <c r="FU20">
        <v>0.871</v>
      </c>
      <c r="FV20">
        <v>0.066</v>
      </c>
      <c r="FW20">
        <v>5.486</v>
      </c>
      <c r="FX20">
        <v>0.145</v>
      </c>
      <c r="FY20">
        <v>420</v>
      </c>
      <c r="FZ20">
        <v>16</v>
      </c>
      <c r="GA20">
        <v>0.27</v>
      </c>
      <c r="GB20">
        <v>0.16</v>
      </c>
      <c r="GC20">
        <v>0.7328496</v>
      </c>
      <c r="GD20">
        <v>54.7950846315789</v>
      </c>
      <c r="GE20">
        <v>5.65203543958272</v>
      </c>
      <c r="GF20">
        <v>0</v>
      </c>
      <c r="GG20">
        <v>252.655176470588</v>
      </c>
      <c r="GH20">
        <v>-1.22135982072345</v>
      </c>
      <c r="GI20">
        <v>0.271147069989727</v>
      </c>
      <c r="GJ20">
        <v>-1</v>
      </c>
      <c r="GK20">
        <v>0.70738585</v>
      </c>
      <c r="GL20">
        <v>-0.086215443609022</v>
      </c>
      <c r="GM20">
        <v>0.00858007513530621</v>
      </c>
      <c r="GN20">
        <v>1</v>
      </c>
      <c r="GO20">
        <v>1</v>
      </c>
      <c r="GP20">
        <v>2</v>
      </c>
      <c r="GQ20" t="s">
        <v>446</v>
      </c>
      <c r="GR20">
        <v>3.12556</v>
      </c>
      <c r="GS20">
        <v>2.65606</v>
      </c>
      <c r="GT20">
        <v>0.085774</v>
      </c>
      <c r="GU20">
        <v>0.0843416</v>
      </c>
      <c r="GV20">
        <v>0.09843</v>
      </c>
      <c r="GW20">
        <v>0.0968797</v>
      </c>
      <c r="GX20">
        <v>23501.1</v>
      </c>
      <c r="GY20">
        <v>22288.1</v>
      </c>
      <c r="GZ20">
        <v>22991.9</v>
      </c>
      <c r="HA20">
        <v>23704.6</v>
      </c>
      <c r="HB20">
        <v>35331.5</v>
      </c>
      <c r="HC20">
        <v>35435.2</v>
      </c>
      <c r="HD20">
        <v>41455.7</v>
      </c>
      <c r="HE20">
        <v>42273</v>
      </c>
      <c r="HF20">
        <v>1.89363</v>
      </c>
      <c r="HG20">
        <v>1.81045</v>
      </c>
      <c r="HH20">
        <v>0.155158</v>
      </c>
      <c r="HI20">
        <v>0</v>
      </c>
      <c r="HJ20">
        <v>27.5328</v>
      </c>
      <c r="HK20">
        <v>999.9</v>
      </c>
      <c r="HL20">
        <v>58.918</v>
      </c>
      <c r="HM20">
        <v>29.084</v>
      </c>
      <c r="HN20">
        <v>26.3348</v>
      </c>
      <c r="HO20">
        <v>54.26</v>
      </c>
      <c r="HP20">
        <v>42.1274</v>
      </c>
      <c r="HQ20">
        <v>1</v>
      </c>
      <c r="HR20">
        <v>0.108346</v>
      </c>
      <c r="HS20">
        <v>1.04726</v>
      </c>
      <c r="HT20">
        <v>20.2138</v>
      </c>
      <c r="HU20">
        <v>5.23346</v>
      </c>
      <c r="HV20">
        <v>11.992</v>
      </c>
      <c r="HW20">
        <v>4.9557</v>
      </c>
      <c r="HX20">
        <v>3.30393</v>
      </c>
      <c r="HY20">
        <v>20.5</v>
      </c>
      <c r="HZ20">
        <v>9999</v>
      </c>
      <c r="IA20">
        <v>9999</v>
      </c>
      <c r="IB20">
        <v>9999</v>
      </c>
      <c r="IC20">
        <v>1.86852</v>
      </c>
      <c r="ID20">
        <v>1.86423</v>
      </c>
      <c r="IE20">
        <v>1.8718</v>
      </c>
      <c r="IF20">
        <v>1.86271</v>
      </c>
      <c r="IG20">
        <v>1.86209</v>
      </c>
      <c r="IH20">
        <v>1.86857</v>
      </c>
      <c r="II20">
        <v>1.85869</v>
      </c>
      <c r="IJ20">
        <v>1.86508</v>
      </c>
      <c r="IK20">
        <v>5</v>
      </c>
      <c r="IL20">
        <v>0</v>
      </c>
      <c r="IM20">
        <v>0</v>
      </c>
      <c r="IN20">
        <v>0</v>
      </c>
      <c r="IO20" t="s">
        <v>441</v>
      </c>
      <c r="IP20" t="s">
        <v>442</v>
      </c>
      <c r="IQ20" t="s">
        <v>443</v>
      </c>
      <c r="IR20" t="s">
        <v>443</v>
      </c>
      <c r="IS20" t="s">
        <v>443</v>
      </c>
      <c r="IT20" t="s">
        <v>443</v>
      </c>
      <c r="IU20">
        <v>0</v>
      </c>
      <c r="IV20">
        <v>100</v>
      </c>
      <c r="IW20">
        <v>100</v>
      </c>
      <c r="IX20">
        <v>5.767</v>
      </c>
      <c r="IY20">
        <v>0.3747</v>
      </c>
      <c r="IZ20">
        <v>4.29428474587108</v>
      </c>
      <c r="JA20">
        <v>0.0044018681294096</v>
      </c>
      <c r="JB20">
        <v>-1.90699597991277e-06</v>
      </c>
      <c r="JC20">
        <v>4.44501569190667e-10</v>
      </c>
      <c r="JD20">
        <v>0.0663976639725661</v>
      </c>
      <c r="JE20">
        <v>0.00774552653971819</v>
      </c>
      <c r="JF20">
        <v>0.000136201457998369</v>
      </c>
      <c r="JG20">
        <v>5.32982615085375e-06</v>
      </c>
      <c r="JH20">
        <v>-0</v>
      </c>
      <c r="JI20">
        <v>1991</v>
      </c>
      <c r="JJ20">
        <v>1</v>
      </c>
      <c r="JK20">
        <v>28</v>
      </c>
      <c r="JL20">
        <v>195627.6</v>
      </c>
      <c r="JM20">
        <v>195627.5</v>
      </c>
      <c r="JN20">
        <v>0.947266</v>
      </c>
      <c r="JO20">
        <v>2.39136</v>
      </c>
      <c r="JP20">
        <v>1.49902</v>
      </c>
      <c r="JQ20">
        <v>2.33276</v>
      </c>
      <c r="JR20">
        <v>1.54419</v>
      </c>
      <c r="JS20">
        <v>2.2583</v>
      </c>
      <c r="JT20">
        <v>35.3596</v>
      </c>
      <c r="JU20">
        <v>24.1313</v>
      </c>
      <c r="JV20">
        <v>18</v>
      </c>
      <c r="JW20">
        <v>546.806</v>
      </c>
      <c r="JX20">
        <v>435.861</v>
      </c>
      <c r="JY20">
        <v>25.6797</v>
      </c>
      <c r="JZ20">
        <v>28.9974</v>
      </c>
      <c r="KA20">
        <v>29.9997</v>
      </c>
      <c r="KB20">
        <v>28.8937</v>
      </c>
      <c r="KC20">
        <v>28.9174</v>
      </c>
      <c r="KD20">
        <v>18.9965</v>
      </c>
      <c r="KE20">
        <v>29.3917</v>
      </c>
      <c r="KF20">
        <v>100</v>
      </c>
      <c r="KG20">
        <v>25.6798</v>
      </c>
      <c r="KH20">
        <v>365.753</v>
      </c>
      <c r="KI20">
        <v>22.3519</v>
      </c>
      <c r="KJ20">
        <v>92.909</v>
      </c>
      <c r="KK20">
        <v>98.5193</v>
      </c>
    </row>
    <row r="21" spans="1:297">
      <c r="A21">
        <v>5</v>
      </c>
      <c r="B21">
        <v>1758987367</v>
      </c>
      <c r="C21">
        <v>20</v>
      </c>
      <c r="D21" t="s">
        <v>451</v>
      </c>
      <c r="E21" t="s">
        <v>452</v>
      </c>
      <c r="F21">
        <v>5</v>
      </c>
      <c r="G21" t="s">
        <v>435</v>
      </c>
      <c r="H21" t="s">
        <v>436</v>
      </c>
      <c r="I21">
        <v>1758987358.84615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(EA21+(U21+2*0.95*5.67E-8*(((EA21+$B$7)+273)^4-(EA21+273)^4)-44100*J21)/(1.84*29.3*R21+8*0.95*5.67E-8*(EA21+273)^3))</f>
        <v>0</v>
      </c>
      <c r="W21">
        <f>($C$7*EB21+$D$7*EC21+$E$7*V21)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2*0.95*5.67E-8*(((EA21+$B$7)+273)^4-(W21+273)^4)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391.545699109524</v>
      </c>
      <c r="AK21">
        <v>400.459575757576</v>
      </c>
      <c r="AL21">
        <v>-2.89444344155845</v>
      </c>
      <c r="AM21">
        <v>63.08</v>
      </c>
      <c r="AN21">
        <f>(AP21 - AO21 + DY21*1E3/(8.314*(EA21+273.15)) * AR21/DX21 * AQ21) * DX21/(100*DL21) * 1000/(1000 - AP21)</f>
        <v>0</v>
      </c>
      <c r="AO21">
        <v>22.3678695238095</v>
      </c>
      <c r="AP21">
        <v>23.0759636363636</v>
      </c>
      <c r="AQ21">
        <v>0.000148947548575252</v>
      </c>
      <c r="AR21">
        <v>99.94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MAX(0,($B$13+$C$13*EF21)/(1+$D$13*EF21)*DY21/(EA21+273)*$E$13)</f>
        <v>0</v>
      </c>
      <c r="AX21" t="s">
        <v>437</v>
      </c>
      <c r="AY21" t="s">
        <v>437</v>
      </c>
      <c r="AZ21">
        <v>0</v>
      </c>
      <c r="BA21">
        <v>0</v>
      </c>
      <c r="BB21">
        <f>1-AZ21/BA21</f>
        <v>0</v>
      </c>
      <c r="BC21">
        <v>0</v>
      </c>
      <c r="BD21" t="s">
        <v>437</v>
      </c>
      <c r="BE21" t="s">
        <v>437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437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$B$11*EG21+$C$11*EH21+$F$11*ES21*(1-EV21)</f>
        <v>0</v>
      </c>
      <c r="DI21">
        <f>DH21*DJ21</f>
        <v>0</v>
      </c>
      <c r="DJ21">
        <f>($B$11*$D$9+$C$11*$D$9+$F$11*((FF21+EX21)/MAX(FF21+EX21+FG21, 0.1)*$I$9+FG21/MAX(FF21+EX21+FG21, 0.1)*$J$9))/($B$11+$C$11+$F$11)</f>
        <v>0</v>
      </c>
      <c r="DK21">
        <f>($B$11*$K$9+$C$11*$K$9+$F$11*((FF21+EX21)/MAX(FF21+EX21+FG21, 0.1)*$P$9+FG21/MAX(FF21+EX21+FG21, 0.1)*$Q$9))/($B$11+$C$11+$F$11)</f>
        <v>0</v>
      </c>
      <c r="DL21">
        <v>1.65</v>
      </c>
      <c r="DM21">
        <v>0.5</v>
      </c>
      <c r="DN21" t="s">
        <v>438</v>
      </c>
      <c r="DO21">
        <v>2</v>
      </c>
      <c r="DP21" t="b">
        <v>1</v>
      </c>
      <c r="DQ21">
        <v>1758987358.84615</v>
      </c>
      <c r="DR21">
        <v>406.531230769231</v>
      </c>
      <c r="DS21">
        <v>398.004538461538</v>
      </c>
      <c r="DT21">
        <v>23.0711230769231</v>
      </c>
      <c r="DU21">
        <v>22.3692923076923</v>
      </c>
      <c r="DV21">
        <v>400.750769230769</v>
      </c>
      <c r="DW21">
        <v>22.6964692307692</v>
      </c>
      <c r="DX21">
        <v>500.011769230769</v>
      </c>
      <c r="DY21">
        <v>90.4225461538462</v>
      </c>
      <c r="DZ21">
        <v>0.0302810230769231</v>
      </c>
      <c r="EA21">
        <v>29.5628461538462</v>
      </c>
      <c r="EB21">
        <v>30.0352692307692</v>
      </c>
      <c r="EC21">
        <v>999.9</v>
      </c>
      <c r="ED21">
        <v>0</v>
      </c>
      <c r="EE21">
        <v>0</v>
      </c>
      <c r="EF21">
        <v>10001.1569230769</v>
      </c>
      <c r="EG21">
        <v>0</v>
      </c>
      <c r="EH21">
        <v>9.96331384615385</v>
      </c>
      <c r="EI21">
        <v>8.52675092307692</v>
      </c>
      <c r="EJ21">
        <v>416.131923076923</v>
      </c>
      <c r="EK21">
        <v>407.111307692308</v>
      </c>
      <c r="EL21">
        <v>0.701820615384615</v>
      </c>
      <c r="EM21">
        <v>398.004538461538</v>
      </c>
      <c r="EN21">
        <v>22.3692923076923</v>
      </c>
      <c r="EO21">
        <v>2.08615</v>
      </c>
      <c r="EP21">
        <v>2.02268846153846</v>
      </c>
      <c r="EQ21">
        <v>18.1138307692308</v>
      </c>
      <c r="ER21">
        <v>17.6230769230769</v>
      </c>
      <c r="ES21">
        <v>1999.97</v>
      </c>
      <c r="ET21">
        <v>0.980002769230769</v>
      </c>
      <c r="EU21">
        <v>0.0199973846153846</v>
      </c>
      <c r="EV21">
        <v>0</v>
      </c>
      <c r="EW21">
        <v>252.409</v>
      </c>
      <c r="EX21">
        <v>5.00016</v>
      </c>
      <c r="EY21">
        <v>5418.57230769231</v>
      </c>
      <c r="EZ21">
        <v>18233.9230769231</v>
      </c>
      <c r="FA21">
        <v>49.125</v>
      </c>
      <c r="FB21">
        <v>49.687</v>
      </c>
      <c r="FC21">
        <v>49.562</v>
      </c>
      <c r="FD21">
        <v>49.2738461538462</v>
      </c>
      <c r="FE21">
        <v>50.937</v>
      </c>
      <c r="FF21">
        <v>1955.07846153846</v>
      </c>
      <c r="FG21">
        <v>39.89</v>
      </c>
      <c r="FH21">
        <v>0</v>
      </c>
      <c r="FI21">
        <v>1758987371.7</v>
      </c>
      <c r="FJ21">
        <v>0</v>
      </c>
      <c r="FK21">
        <v>252.36428</v>
      </c>
      <c r="FL21">
        <v>-1.54692307915431</v>
      </c>
      <c r="FM21">
        <v>-27.2584615621722</v>
      </c>
      <c r="FN21">
        <v>5418.0072</v>
      </c>
      <c r="FO21">
        <v>15</v>
      </c>
      <c r="FP21">
        <v>0</v>
      </c>
      <c r="FQ21" t="s">
        <v>439</v>
      </c>
      <c r="FR21">
        <v>1747249705.1</v>
      </c>
      <c r="FS21">
        <v>1747249711.1</v>
      </c>
      <c r="FT21">
        <v>0</v>
      </c>
      <c r="FU21">
        <v>0.871</v>
      </c>
      <c r="FV21">
        <v>0.066</v>
      </c>
      <c r="FW21">
        <v>5.486</v>
      </c>
      <c r="FX21">
        <v>0.145</v>
      </c>
      <c r="FY21">
        <v>420</v>
      </c>
      <c r="FZ21">
        <v>16</v>
      </c>
      <c r="GA21">
        <v>0.27</v>
      </c>
      <c r="GB21">
        <v>0.16</v>
      </c>
      <c r="GC21">
        <v>5.24182676190476</v>
      </c>
      <c r="GD21">
        <v>74.6252403116883</v>
      </c>
      <c r="GE21">
        <v>7.64454876500847</v>
      </c>
      <c r="GF21">
        <v>0</v>
      </c>
      <c r="GG21">
        <v>252.545588235294</v>
      </c>
      <c r="GH21">
        <v>-3.08152788926527</v>
      </c>
      <c r="GI21">
        <v>0.350252775749766</v>
      </c>
      <c r="GJ21">
        <v>-1</v>
      </c>
      <c r="GK21">
        <v>0.704650666666667</v>
      </c>
      <c r="GL21">
        <v>-0.0374211428571431</v>
      </c>
      <c r="GM21">
        <v>0.00658769514093066</v>
      </c>
      <c r="GN21">
        <v>1</v>
      </c>
      <c r="GO21">
        <v>1</v>
      </c>
      <c r="GP21">
        <v>2</v>
      </c>
      <c r="GQ21" t="s">
        <v>446</v>
      </c>
      <c r="GR21">
        <v>3.12547</v>
      </c>
      <c r="GS21">
        <v>2.65595</v>
      </c>
      <c r="GT21">
        <v>0.0834074</v>
      </c>
      <c r="GU21">
        <v>0.0814861</v>
      </c>
      <c r="GV21">
        <v>0.0984478</v>
      </c>
      <c r="GW21">
        <v>0.0968674</v>
      </c>
      <c r="GX21">
        <v>23562.5</v>
      </c>
      <c r="GY21">
        <v>22357.8</v>
      </c>
      <c r="GZ21">
        <v>22992.5</v>
      </c>
      <c r="HA21">
        <v>23704.9</v>
      </c>
      <c r="HB21">
        <v>35331.4</v>
      </c>
      <c r="HC21">
        <v>35435.5</v>
      </c>
      <c r="HD21">
        <v>41456.6</v>
      </c>
      <c r="HE21">
        <v>42273</v>
      </c>
      <c r="HF21">
        <v>1.89333</v>
      </c>
      <c r="HG21">
        <v>1.81033</v>
      </c>
      <c r="HH21">
        <v>0.156704</v>
      </c>
      <c r="HI21">
        <v>0</v>
      </c>
      <c r="HJ21">
        <v>27.527</v>
      </c>
      <c r="HK21">
        <v>999.9</v>
      </c>
      <c r="HL21">
        <v>58.918</v>
      </c>
      <c r="HM21">
        <v>29.084</v>
      </c>
      <c r="HN21">
        <v>26.3303</v>
      </c>
      <c r="HO21">
        <v>53.94</v>
      </c>
      <c r="HP21">
        <v>42.1835</v>
      </c>
      <c r="HQ21">
        <v>1</v>
      </c>
      <c r="HR21">
        <v>0.108072</v>
      </c>
      <c r="HS21">
        <v>1.26899</v>
      </c>
      <c r="HT21">
        <v>20.212</v>
      </c>
      <c r="HU21">
        <v>5.23212</v>
      </c>
      <c r="HV21">
        <v>11.992</v>
      </c>
      <c r="HW21">
        <v>4.95555</v>
      </c>
      <c r="HX21">
        <v>3.3038</v>
      </c>
      <c r="HY21">
        <v>20.5</v>
      </c>
      <c r="HZ21">
        <v>9999</v>
      </c>
      <c r="IA21">
        <v>9999</v>
      </c>
      <c r="IB21">
        <v>9999</v>
      </c>
      <c r="IC21">
        <v>1.8685</v>
      </c>
      <c r="ID21">
        <v>1.86421</v>
      </c>
      <c r="IE21">
        <v>1.8718</v>
      </c>
      <c r="IF21">
        <v>1.86268</v>
      </c>
      <c r="IG21">
        <v>1.86206</v>
      </c>
      <c r="IH21">
        <v>1.86859</v>
      </c>
      <c r="II21">
        <v>1.85867</v>
      </c>
      <c r="IJ21">
        <v>1.86508</v>
      </c>
      <c r="IK21">
        <v>5</v>
      </c>
      <c r="IL21">
        <v>0</v>
      </c>
      <c r="IM21">
        <v>0</v>
      </c>
      <c r="IN21">
        <v>0</v>
      </c>
      <c r="IO21" t="s">
        <v>441</v>
      </c>
      <c r="IP21" t="s">
        <v>442</v>
      </c>
      <c r="IQ21" t="s">
        <v>443</v>
      </c>
      <c r="IR21" t="s">
        <v>443</v>
      </c>
      <c r="IS21" t="s">
        <v>443</v>
      </c>
      <c r="IT21" t="s">
        <v>443</v>
      </c>
      <c r="IU21">
        <v>0</v>
      </c>
      <c r="IV21">
        <v>100</v>
      </c>
      <c r="IW21">
        <v>100</v>
      </c>
      <c r="IX21">
        <v>5.725</v>
      </c>
      <c r="IY21">
        <v>0.3748</v>
      </c>
      <c r="IZ21">
        <v>4.29428474587108</v>
      </c>
      <c r="JA21">
        <v>0.0044018681294096</v>
      </c>
      <c r="JB21">
        <v>-1.90699597991277e-06</v>
      </c>
      <c r="JC21">
        <v>4.44501569190667e-10</v>
      </c>
      <c r="JD21">
        <v>0.0663976639725661</v>
      </c>
      <c r="JE21">
        <v>0.00774552653971819</v>
      </c>
      <c r="JF21">
        <v>0.000136201457998369</v>
      </c>
      <c r="JG21">
        <v>5.32982615085375e-06</v>
      </c>
      <c r="JH21">
        <v>-0</v>
      </c>
      <c r="JI21">
        <v>1991</v>
      </c>
      <c r="JJ21">
        <v>1</v>
      </c>
      <c r="JK21">
        <v>28</v>
      </c>
      <c r="JL21">
        <v>195627.7</v>
      </c>
      <c r="JM21">
        <v>195627.6</v>
      </c>
      <c r="JN21">
        <v>0.914307</v>
      </c>
      <c r="JO21">
        <v>2.39502</v>
      </c>
      <c r="JP21">
        <v>1.49902</v>
      </c>
      <c r="JQ21">
        <v>2.33276</v>
      </c>
      <c r="JR21">
        <v>1.54419</v>
      </c>
      <c r="JS21">
        <v>2.30347</v>
      </c>
      <c r="JT21">
        <v>35.3596</v>
      </c>
      <c r="JU21">
        <v>24.14</v>
      </c>
      <c r="JV21">
        <v>18</v>
      </c>
      <c r="JW21">
        <v>546.597</v>
      </c>
      <c r="JX21">
        <v>435.782</v>
      </c>
      <c r="JY21">
        <v>25.6533</v>
      </c>
      <c r="JZ21">
        <v>28.9949</v>
      </c>
      <c r="KA21">
        <v>29.9998</v>
      </c>
      <c r="KB21">
        <v>28.8922</v>
      </c>
      <c r="KC21">
        <v>28.9168</v>
      </c>
      <c r="KD21">
        <v>18.3295</v>
      </c>
      <c r="KE21">
        <v>29.6656</v>
      </c>
      <c r="KF21">
        <v>100</v>
      </c>
      <c r="KG21">
        <v>25.6208</v>
      </c>
      <c r="KH21">
        <v>345.586</v>
      </c>
      <c r="KI21">
        <v>22.2358</v>
      </c>
      <c r="KJ21">
        <v>92.9111</v>
      </c>
      <c r="KK21">
        <v>98.5197</v>
      </c>
    </row>
    <row r="22" spans="1:297">
      <c r="A22">
        <v>6</v>
      </c>
      <c r="B22">
        <v>1758987372</v>
      </c>
      <c r="C22">
        <v>25</v>
      </c>
      <c r="D22" t="s">
        <v>453</v>
      </c>
      <c r="E22" t="s">
        <v>454</v>
      </c>
      <c r="F22">
        <v>5</v>
      </c>
      <c r="G22" t="s">
        <v>435</v>
      </c>
      <c r="H22" t="s">
        <v>436</v>
      </c>
      <c r="I22">
        <v>1758987363.84615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(EA22+(U22+2*0.95*5.67E-8*(((EA22+$B$7)+273)^4-(EA22+273)^4)-44100*J22)/(1.84*29.3*R22+8*0.95*5.67E-8*(EA22+273)^3))</f>
        <v>0</v>
      </c>
      <c r="W22">
        <f>($C$7*EB22+$D$7*EC22+$E$7*V22)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2*0.95*5.67E-8*(((EA22+$B$7)+273)^4-(W22+273)^4)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374.823426375</v>
      </c>
      <c r="AK22">
        <v>385.097927272727</v>
      </c>
      <c r="AL22">
        <v>-3.10844746753251</v>
      </c>
      <c r="AM22">
        <v>63.08</v>
      </c>
      <c r="AN22">
        <f>(AP22 - AO22 + DY22*1E3/(8.314*(EA22+273.15)) * AR22/DX22 * AQ22) * DX22/(100*DL22) * 1000/(1000 - AP22)</f>
        <v>0</v>
      </c>
      <c r="AO22">
        <v>22.3561182351191</v>
      </c>
      <c r="AP22">
        <v>23.066756969697</v>
      </c>
      <c r="AQ22">
        <v>-0.000149250360750512</v>
      </c>
      <c r="AR22">
        <v>99.94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MAX(0,($B$13+$C$13*EF22)/(1+$D$13*EF22)*DY22/(EA22+273)*$E$13)</f>
        <v>0</v>
      </c>
      <c r="AX22" t="s">
        <v>437</v>
      </c>
      <c r="AY22" t="s">
        <v>437</v>
      </c>
      <c r="AZ22">
        <v>0</v>
      </c>
      <c r="BA22">
        <v>0</v>
      </c>
      <c r="BB22">
        <f>1-AZ22/BA22</f>
        <v>0</v>
      </c>
      <c r="BC22">
        <v>0</v>
      </c>
      <c r="BD22" t="s">
        <v>437</v>
      </c>
      <c r="BE22" t="s">
        <v>437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437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$B$11*EG22+$C$11*EH22+$F$11*ES22*(1-EV22)</f>
        <v>0</v>
      </c>
      <c r="DI22">
        <f>DH22*DJ22</f>
        <v>0</v>
      </c>
      <c r="DJ22">
        <f>($B$11*$D$9+$C$11*$D$9+$F$11*((FF22+EX22)/MAX(FF22+EX22+FG22, 0.1)*$I$9+FG22/MAX(FF22+EX22+FG22, 0.1)*$J$9))/($B$11+$C$11+$F$11)</f>
        <v>0</v>
      </c>
      <c r="DK22">
        <f>($B$11*$K$9+$C$11*$K$9+$F$11*((FF22+EX22)/MAX(FF22+EX22+FG22, 0.1)*$P$9+FG22/MAX(FF22+EX22+FG22, 0.1)*$Q$9))/($B$11+$C$11+$F$11)</f>
        <v>0</v>
      </c>
      <c r="DL22">
        <v>1.65</v>
      </c>
      <c r="DM22">
        <v>0.5</v>
      </c>
      <c r="DN22" t="s">
        <v>438</v>
      </c>
      <c r="DO22">
        <v>2</v>
      </c>
      <c r="DP22" t="b">
        <v>1</v>
      </c>
      <c r="DQ22">
        <v>1758987363.84615</v>
      </c>
      <c r="DR22">
        <v>396.063461538462</v>
      </c>
      <c r="DS22">
        <v>382.376384615385</v>
      </c>
      <c r="DT22">
        <v>23.0701230769231</v>
      </c>
      <c r="DU22">
        <v>22.3640846153846</v>
      </c>
      <c r="DV22">
        <v>390.315461538462</v>
      </c>
      <c r="DW22">
        <v>22.6954846153846</v>
      </c>
      <c r="DX22">
        <v>499.967692307692</v>
      </c>
      <c r="DY22">
        <v>90.4227846153846</v>
      </c>
      <c r="DZ22">
        <v>0.0302476923076923</v>
      </c>
      <c r="EA22">
        <v>29.5529</v>
      </c>
      <c r="EB22">
        <v>30.0450538461539</v>
      </c>
      <c r="EC22">
        <v>999.9</v>
      </c>
      <c r="ED22">
        <v>0</v>
      </c>
      <c r="EE22">
        <v>0</v>
      </c>
      <c r="EF22">
        <v>10004.4153846154</v>
      </c>
      <c r="EG22">
        <v>0</v>
      </c>
      <c r="EH22">
        <v>9.96331384615385</v>
      </c>
      <c r="EI22">
        <v>13.6870761538462</v>
      </c>
      <c r="EJ22">
        <v>405.416461538462</v>
      </c>
      <c r="EK22">
        <v>391.123615384615</v>
      </c>
      <c r="EL22">
        <v>0.706031769230769</v>
      </c>
      <c r="EM22">
        <v>382.376384615385</v>
      </c>
      <c r="EN22">
        <v>22.3640846153846</v>
      </c>
      <c r="EO22">
        <v>2.08606461538462</v>
      </c>
      <c r="EP22">
        <v>2.02222230769231</v>
      </c>
      <c r="EQ22">
        <v>18.1131846153846</v>
      </c>
      <c r="ER22">
        <v>17.6194230769231</v>
      </c>
      <c r="ES22">
        <v>2000.01076923077</v>
      </c>
      <c r="ET22">
        <v>0.980003076923077</v>
      </c>
      <c r="EU22">
        <v>0.0199969538461538</v>
      </c>
      <c r="EV22">
        <v>0</v>
      </c>
      <c r="EW22">
        <v>252.390846153846</v>
      </c>
      <c r="EX22">
        <v>5.00016</v>
      </c>
      <c r="EY22">
        <v>5418.30076923077</v>
      </c>
      <c r="EZ22">
        <v>18234.3</v>
      </c>
      <c r="FA22">
        <v>49.125</v>
      </c>
      <c r="FB22">
        <v>49.687</v>
      </c>
      <c r="FC22">
        <v>49.562</v>
      </c>
      <c r="FD22">
        <v>49.2786153846154</v>
      </c>
      <c r="FE22">
        <v>50.937</v>
      </c>
      <c r="FF22">
        <v>1955.11923076923</v>
      </c>
      <c r="FG22">
        <v>39.89</v>
      </c>
      <c r="FH22">
        <v>0</v>
      </c>
      <c r="FI22">
        <v>1758987377.1</v>
      </c>
      <c r="FJ22">
        <v>0</v>
      </c>
      <c r="FK22">
        <v>252.377961538462</v>
      </c>
      <c r="FL22">
        <v>0.521333331067054</v>
      </c>
      <c r="FM22">
        <v>18.5586324844205</v>
      </c>
      <c r="FN22">
        <v>5418.18384615385</v>
      </c>
      <c r="FO22">
        <v>15</v>
      </c>
      <c r="FP22">
        <v>0</v>
      </c>
      <c r="FQ22" t="s">
        <v>439</v>
      </c>
      <c r="FR22">
        <v>1747249705.1</v>
      </c>
      <c r="FS22">
        <v>1747249711.1</v>
      </c>
      <c r="FT22">
        <v>0</v>
      </c>
      <c r="FU22">
        <v>0.871</v>
      </c>
      <c r="FV22">
        <v>0.066</v>
      </c>
      <c r="FW22">
        <v>5.486</v>
      </c>
      <c r="FX22">
        <v>0.145</v>
      </c>
      <c r="FY22">
        <v>420</v>
      </c>
      <c r="FZ22">
        <v>16</v>
      </c>
      <c r="GA22">
        <v>0.27</v>
      </c>
      <c r="GB22">
        <v>0.16</v>
      </c>
      <c r="GC22">
        <v>10.8895506</v>
      </c>
      <c r="GD22">
        <v>63.7689814736842</v>
      </c>
      <c r="GE22">
        <v>6.39204245916584</v>
      </c>
      <c r="GF22">
        <v>0</v>
      </c>
      <c r="GG22">
        <v>252.427235294118</v>
      </c>
      <c r="GH22">
        <v>-0.696837282684361</v>
      </c>
      <c r="GI22">
        <v>0.237257003717802</v>
      </c>
      <c r="GJ22">
        <v>-1</v>
      </c>
      <c r="GK22">
        <v>0.70482295</v>
      </c>
      <c r="GL22">
        <v>0.0583536090225557</v>
      </c>
      <c r="GM22">
        <v>0.00779056277476152</v>
      </c>
      <c r="GN22">
        <v>1</v>
      </c>
      <c r="GO22">
        <v>1</v>
      </c>
      <c r="GP22">
        <v>2</v>
      </c>
      <c r="GQ22" t="s">
        <v>446</v>
      </c>
      <c r="GR22">
        <v>3.12544</v>
      </c>
      <c r="GS22">
        <v>2.65624</v>
      </c>
      <c r="GT22">
        <v>0.0808143</v>
      </c>
      <c r="GU22">
        <v>0.0785639</v>
      </c>
      <c r="GV22">
        <v>0.0984129</v>
      </c>
      <c r="GW22">
        <v>0.0967731</v>
      </c>
      <c r="GX22">
        <v>23629</v>
      </c>
      <c r="GY22">
        <v>22429.8</v>
      </c>
      <c r="GZ22">
        <v>22992.3</v>
      </c>
      <c r="HA22">
        <v>23705.7</v>
      </c>
      <c r="HB22">
        <v>35332.5</v>
      </c>
      <c r="HC22">
        <v>35439.8</v>
      </c>
      <c r="HD22">
        <v>41456.5</v>
      </c>
      <c r="HE22">
        <v>42274</v>
      </c>
      <c r="HF22">
        <v>1.89355</v>
      </c>
      <c r="HG22">
        <v>1.80998</v>
      </c>
      <c r="HH22">
        <v>0.148248</v>
      </c>
      <c r="HI22">
        <v>0</v>
      </c>
      <c r="HJ22">
        <v>27.5223</v>
      </c>
      <c r="HK22">
        <v>999.9</v>
      </c>
      <c r="HL22">
        <v>58.918</v>
      </c>
      <c r="HM22">
        <v>29.064</v>
      </c>
      <c r="HN22">
        <v>26.3015</v>
      </c>
      <c r="HO22">
        <v>53.65</v>
      </c>
      <c r="HP22">
        <v>42.3678</v>
      </c>
      <c r="HQ22">
        <v>1</v>
      </c>
      <c r="HR22">
        <v>0.108476</v>
      </c>
      <c r="HS22">
        <v>1.45988</v>
      </c>
      <c r="HT22">
        <v>20.2104</v>
      </c>
      <c r="HU22">
        <v>5.23346</v>
      </c>
      <c r="HV22">
        <v>11.992</v>
      </c>
      <c r="HW22">
        <v>4.95565</v>
      </c>
      <c r="HX22">
        <v>3.3039</v>
      </c>
      <c r="HY22">
        <v>20.5</v>
      </c>
      <c r="HZ22">
        <v>9999</v>
      </c>
      <c r="IA22">
        <v>9999</v>
      </c>
      <c r="IB22">
        <v>9999</v>
      </c>
      <c r="IC22">
        <v>1.86853</v>
      </c>
      <c r="ID22">
        <v>1.86423</v>
      </c>
      <c r="IE22">
        <v>1.8718</v>
      </c>
      <c r="IF22">
        <v>1.8627</v>
      </c>
      <c r="IG22">
        <v>1.86208</v>
      </c>
      <c r="IH22">
        <v>1.86857</v>
      </c>
      <c r="II22">
        <v>1.85867</v>
      </c>
      <c r="IJ22">
        <v>1.86508</v>
      </c>
      <c r="IK22">
        <v>5</v>
      </c>
      <c r="IL22">
        <v>0</v>
      </c>
      <c r="IM22">
        <v>0</v>
      </c>
      <c r="IN22">
        <v>0</v>
      </c>
      <c r="IO22" t="s">
        <v>441</v>
      </c>
      <c r="IP22" t="s">
        <v>442</v>
      </c>
      <c r="IQ22" t="s">
        <v>443</v>
      </c>
      <c r="IR22" t="s">
        <v>443</v>
      </c>
      <c r="IS22" t="s">
        <v>443</v>
      </c>
      <c r="IT22" t="s">
        <v>443</v>
      </c>
      <c r="IU22">
        <v>0</v>
      </c>
      <c r="IV22">
        <v>100</v>
      </c>
      <c r="IW22">
        <v>100</v>
      </c>
      <c r="IX22">
        <v>5.676</v>
      </c>
      <c r="IY22">
        <v>0.3744</v>
      </c>
      <c r="IZ22">
        <v>4.29428474587108</v>
      </c>
      <c r="JA22">
        <v>0.0044018681294096</v>
      </c>
      <c r="JB22">
        <v>-1.90699597991277e-06</v>
      </c>
      <c r="JC22">
        <v>4.44501569190667e-10</v>
      </c>
      <c r="JD22">
        <v>0.0663976639725661</v>
      </c>
      <c r="JE22">
        <v>0.00774552653971819</v>
      </c>
      <c r="JF22">
        <v>0.000136201457998369</v>
      </c>
      <c r="JG22">
        <v>5.32982615085375e-06</v>
      </c>
      <c r="JH22">
        <v>-0</v>
      </c>
      <c r="JI22">
        <v>1991</v>
      </c>
      <c r="JJ22">
        <v>1</v>
      </c>
      <c r="JK22">
        <v>28</v>
      </c>
      <c r="JL22">
        <v>195627.8</v>
      </c>
      <c r="JM22">
        <v>195627.7</v>
      </c>
      <c r="JN22">
        <v>0.877686</v>
      </c>
      <c r="JO22">
        <v>2.36938</v>
      </c>
      <c r="JP22">
        <v>1.4978</v>
      </c>
      <c r="JQ22">
        <v>2.33276</v>
      </c>
      <c r="JR22">
        <v>1.54419</v>
      </c>
      <c r="JS22">
        <v>2.36206</v>
      </c>
      <c r="JT22">
        <v>35.3596</v>
      </c>
      <c r="JU22">
        <v>24.1488</v>
      </c>
      <c r="JV22">
        <v>18</v>
      </c>
      <c r="JW22">
        <v>546.723</v>
      </c>
      <c r="JX22">
        <v>435.554</v>
      </c>
      <c r="JY22">
        <v>25.5888</v>
      </c>
      <c r="JZ22">
        <v>28.9924</v>
      </c>
      <c r="KA22">
        <v>30.0003</v>
      </c>
      <c r="KB22">
        <v>28.8897</v>
      </c>
      <c r="KC22">
        <v>28.9145</v>
      </c>
      <c r="KD22">
        <v>17.634</v>
      </c>
      <c r="KE22">
        <v>29.9433</v>
      </c>
      <c r="KF22">
        <v>100</v>
      </c>
      <c r="KG22">
        <v>25.5473</v>
      </c>
      <c r="KH22">
        <v>331.884</v>
      </c>
      <c r="KI22">
        <v>22.212</v>
      </c>
      <c r="KJ22">
        <v>92.9108</v>
      </c>
      <c r="KK22">
        <v>98.5224</v>
      </c>
    </row>
    <row r="23" spans="1:297">
      <c r="A23">
        <v>7</v>
      </c>
      <c r="B23">
        <v>1758987377</v>
      </c>
      <c r="C23">
        <v>30</v>
      </c>
      <c r="D23" t="s">
        <v>455</v>
      </c>
      <c r="E23" t="s">
        <v>456</v>
      </c>
      <c r="F23">
        <v>5</v>
      </c>
      <c r="G23" t="s">
        <v>435</v>
      </c>
      <c r="H23" t="s">
        <v>436</v>
      </c>
      <c r="I23">
        <v>1758987368.84615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(EA23+(U23+2*0.95*5.67E-8*(((EA23+$B$7)+273)^4-(EA23+273)^4)-44100*J23)/(1.84*29.3*R23+8*0.95*5.67E-8*(EA23+273)^3))</f>
        <v>0</v>
      </c>
      <c r="W23">
        <f>($C$7*EB23+$D$7*EC23+$E$7*V23)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2*0.95*5.67E-8*(((EA23+$B$7)+273)^4-(W23+273)^4)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357.241475635714</v>
      </c>
      <c r="AK23">
        <v>368.67323030303</v>
      </c>
      <c r="AL23">
        <v>-3.3231738528139</v>
      </c>
      <c r="AM23">
        <v>63.08</v>
      </c>
      <c r="AN23">
        <f>(AP23 - AO23 + DY23*1E3/(8.314*(EA23+273.15)) * AR23/DX23 * AQ23) * DX23/(100*DL23) * 1000/(1000 - AP23)</f>
        <v>0</v>
      </c>
      <c r="AO23">
        <v>22.3116639583333</v>
      </c>
      <c r="AP23">
        <v>23.0423787878788</v>
      </c>
      <c r="AQ23">
        <v>-0.000375021154945894</v>
      </c>
      <c r="AR23">
        <v>99.94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MAX(0,($B$13+$C$13*EF23)/(1+$D$13*EF23)*DY23/(EA23+273)*$E$13)</f>
        <v>0</v>
      </c>
      <c r="AX23" t="s">
        <v>437</v>
      </c>
      <c r="AY23" t="s">
        <v>437</v>
      </c>
      <c r="AZ23">
        <v>0</v>
      </c>
      <c r="BA23">
        <v>0</v>
      </c>
      <c r="BB23">
        <f>1-AZ23/BA23</f>
        <v>0</v>
      </c>
      <c r="BC23">
        <v>0</v>
      </c>
      <c r="BD23" t="s">
        <v>437</v>
      </c>
      <c r="BE23" t="s">
        <v>437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437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$B$11*EG23+$C$11*EH23+$F$11*ES23*(1-EV23)</f>
        <v>0</v>
      </c>
      <c r="DI23">
        <f>DH23*DJ23</f>
        <v>0</v>
      </c>
      <c r="DJ23">
        <f>($B$11*$D$9+$C$11*$D$9+$F$11*((FF23+EX23)/MAX(FF23+EX23+FG23, 0.1)*$I$9+FG23/MAX(FF23+EX23+FG23, 0.1)*$J$9))/($B$11+$C$11+$F$11)</f>
        <v>0</v>
      </c>
      <c r="DK23">
        <f>($B$11*$K$9+$C$11*$K$9+$F$11*((FF23+EX23)/MAX(FF23+EX23+FG23, 0.1)*$P$9+FG23/MAX(FF23+EX23+FG23, 0.1)*$Q$9))/($B$11+$C$11+$F$11)</f>
        <v>0</v>
      </c>
      <c r="DL23">
        <v>1.65</v>
      </c>
      <c r="DM23">
        <v>0.5</v>
      </c>
      <c r="DN23" t="s">
        <v>438</v>
      </c>
      <c r="DO23">
        <v>2</v>
      </c>
      <c r="DP23" t="b">
        <v>1</v>
      </c>
      <c r="DQ23">
        <v>1758987368.84615</v>
      </c>
      <c r="DR23">
        <v>382.356615384615</v>
      </c>
      <c r="DS23">
        <v>365.320923076923</v>
      </c>
      <c r="DT23">
        <v>23.0653615384615</v>
      </c>
      <c r="DU23">
        <v>22.3448846153846</v>
      </c>
      <c r="DV23">
        <v>376.651461538462</v>
      </c>
      <c r="DW23">
        <v>22.6908076923077</v>
      </c>
      <c r="DX23">
        <v>499.973076923077</v>
      </c>
      <c r="DY23">
        <v>90.4232769230769</v>
      </c>
      <c r="DZ23">
        <v>0.0303563</v>
      </c>
      <c r="EA23">
        <v>29.5829153846154</v>
      </c>
      <c r="EB23">
        <v>30.0005692307692</v>
      </c>
      <c r="EC23">
        <v>999.9</v>
      </c>
      <c r="ED23">
        <v>0</v>
      </c>
      <c r="EE23">
        <v>0</v>
      </c>
      <c r="EF23">
        <v>10017.1115384615</v>
      </c>
      <c r="EG23">
        <v>0</v>
      </c>
      <c r="EH23">
        <v>9.96331384615385</v>
      </c>
      <c r="EI23">
        <v>17.0356846153846</v>
      </c>
      <c r="EJ23">
        <v>391.384153846154</v>
      </c>
      <c r="EK23">
        <v>373.670923076923</v>
      </c>
      <c r="EL23">
        <v>0.720460153846154</v>
      </c>
      <c r="EM23">
        <v>365.320923076923</v>
      </c>
      <c r="EN23">
        <v>22.3448846153846</v>
      </c>
      <c r="EO23">
        <v>2.08564384615385</v>
      </c>
      <c r="EP23">
        <v>2.02049692307692</v>
      </c>
      <c r="EQ23">
        <v>18.1099692307692</v>
      </c>
      <c r="ER23">
        <v>17.6058923076923</v>
      </c>
      <c r="ES23">
        <v>2000.03076923077</v>
      </c>
      <c r="ET23">
        <v>0.980003230769231</v>
      </c>
      <c r="EU23">
        <v>0.0199967384615385</v>
      </c>
      <c r="EV23">
        <v>0</v>
      </c>
      <c r="EW23">
        <v>252.402384615385</v>
      </c>
      <c r="EX23">
        <v>5.00016</v>
      </c>
      <c r="EY23">
        <v>5418.34923076923</v>
      </c>
      <c r="EZ23">
        <v>18234.4923076923</v>
      </c>
      <c r="FA23">
        <v>49.125</v>
      </c>
      <c r="FB23">
        <v>49.687</v>
      </c>
      <c r="FC23">
        <v>49.562</v>
      </c>
      <c r="FD23">
        <v>49.2833846153846</v>
      </c>
      <c r="FE23">
        <v>50.937</v>
      </c>
      <c r="FF23">
        <v>1955.13923076923</v>
      </c>
      <c r="FG23">
        <v>39.89</v>
      </c>
      <c r="FH23">
        <v>0</v>
      </c>
      <c r="FI23">
        <v>1758987381.9</v>
      </c>
      <c r="FJ23">
        <v>0</v>
      </c>
      <c r="FK23">
        <v>252.352038461538</v>
      </c>
      <c r="FL23">
        <v>0.404273497437456</v>
      </c>
      <c r="FM23">
        <v>4.93435897622807</v>
      </c>
      <c r="FN23">
        <v>5418.12346153846</v>
      </c>
      <c r="FO23">
        <v>15</v>
      </c>
      <c r="FP23">
        <v>0</v>
      </c>
      <c r="FQ23" t="s">
        <v>439</v>
      </c>
      <c r="FR23">
        <v>1747249705.1</v>
      </c>
      <c r="FS23">
        <v>1747249711.1</v>
      </c>
      <c r="FT23">
        <v>0</v>
      </c>
      <c r="FU23">
        <v>0.871</v>
      </c>
      <c r="FV23">
        <v>0.066</v>
      </c>
      <c r="FW23">
        <v>5.486</v>
      </c>
      <c r="FX23">
        <v>0.145</v>
      </c>
      <c r="FY23">
        <v>420</v>
      </c>
      <c r="FZ23">
        <v>16</v>
      </c>
      <c r="GA23">
        <v>0.27</v>
      </c>
      <c r="GB23">
        <v>0.16</v>
      </c>
      <c r="GC23">
        <v>14.7233038095238</v>
      </c>
      <c r="GD23">
        <v>39.6882607792208</v>
      </c>
      <c r="GE23">
        <v>4.35090244016274</v>
      </c>
      <c r="GF23">
        <v>0</v>
      </c>
      <c r="GG23">
        <v>252.378117647059</v>
      </c>
      <c r="GH23">
        <v>0.30438502441918</v>
      </c>
      <c r="GI23">
        <v>0.201444163144659</v>
      </c>
      <c r="GJ23">
        <v>-1</v>
      </c>
      <c r="GK23">
        <v>0.713738476190476</v>
      </c>
      <c r="GL23">
        <v>0.162258077922079</v>
      </c>
      <c r="GM23">
        <v>0.0175545874824219</v>
      </c>
      <c r="GN23">
        <v>0</v>
      </c>
      <c r="GO23">
        <v>0</v>
      </c>
      <c r="GP23">
        <v>2</v>
      </c>
      <c r="GQ23" t="s">
        <v>457</v>
      </c>
      <c r="GR23">
        <v>3.12544</v>
      </c>
      <c r="GS23">
        <v>2.65594</v>
      </c>
      <c r="GT23">
        <v>0.0779847</v>
      </c>
      <c r="GU23">
        <v>0.0756313</v>
      </c>
      <c r="GV23">
        <v>0.0983202</v>
      </c>
      <c r="GW23">
        <v>0.096579</v>
      </c>
      <c r="GX23">
        <v>23701.6</v>
      </c>
      <c r="GY23">
        <v>22501.3</v>
      </c>
      <c r="GZ23">
        <v>22992.2</v>
      </c>
      <c r="HA23">
        <v>23705.9</v>
      </c>
      <c r="HB23">
        <v>35335.8</v>
      </c>
      <c r="HC23">
        <v>35447</v>
      </c>
      <c r="HD23">
        <v>41456.4</v>
      </c>
      <c r="HE23">
        <v>42273.8</v>
      </c>
      <c r="HF23">
        <v>1.8934</v>
      </c>
      <c r="HG23">
        <v>1.81015</v>
      </c>
      <c r="HH23">
        <v>0.144467</v>
      </c>
      <c r="HI23">
        <v>0</v>
      </c>
      <c r="HJ23">
        <v>27.5195</v>
      </c>
      <c r="HK23">
        <v>999.9</v>
      </c>
      <c r="HL23">
        <v>58.9</v>
      </c>
      <c r="HM23">
        <v>29.084</v>
      </c>
      <c r="HN23">
        <v>26.3212</v>
      </c>
      <c r="HO23">
        <v>54.53</v>
      </c>
      <c r="HP23">
        <v>42.4079</v>
      </c>
      <c r="HQ23">
        <v>1</v>
      </c>
      <c r="HR23">
        <v>0.108084</v>
      </c>
      <c r="HS23">
        <v>0.889447</v>
      </c>
      <c r="HT23">
        <v>20.2141</v>
      </c>
      <c r="HU23">
        <v>5.23197</v>
      </c>
      <c r="HV23">
        <v>11.992</v>
      </c>
      <c r="HW23">
        <v>4.95465</v>
      </c>
      <c r="HX23">
        <v>3.30395</v>
      </c>
      <c r="HY23">
        <v>20.5</v>
      </c>
      <c r="HZ23">
        <v>9999</v>
      </c>
      <c r="IA23">
        <v>9999</v>
      </c>
      <c r="IB23">
        <v>9999</v>
      </c>
      <c r="IC23">
        <v>1.86853</v>
      </c>
      <c r="ID23">
        <v>1.86422</v>
      </c>
      <c r="IE23">
        <v>1.8718</v>
      </c>
      <c r="IF23">
        <v>1.86272</v>
      </c>
      <c r="IG23">
        <v>1.86206</v>
      </c>
      <c r="IH23">
        <v>1.86856</v>
      </c>
      <c r="II23">
        <v>1.85867</v>
      </c>
      <c r="IJ23">
        <v>1.86508</v>
      </c>
      <c r="IK23">
        <v>5</v>
      </c>
      <c r="IL23">
        <v>0</v>
      </c>
      <c r="IM23">
        <v>0</v>
      </c>
      <c r="IN23">
        <v>0</v>
      </c>
      <c r="IO23" t="s">
        <v>441</v>
      </c>
      <c r="IP23" t="s">
        <v>442</v>
      </c>
      <c r="IQ23" t="s">
        <v>443</v>
      </c>
      <c r="IR23" t="s">
        <v>443</v>
      </c>
      <c r="IS23" t="s">
        <v>443</v>
      </c>
      <c r="IT23" t="s">
        <v>443</v>
      </c>
      <c r="IU23">
        <v>0</v>
      </c>
      <c r="IV23">
        <v>100</v>
      </c>
      <c r="IW23">
        <v>100</v>
      </c>
      <c r="IX23">
        <v>5.625</v>
      </c>
      <c r="IY23">
        <v>0.3739</v>
      </c>
      <c r="IZ23">
        <v>4.29428474587108</v>
      </c>
      <c r="JA23">
        <v>0.0044018681294096</v>
      </c>
      <c r="JB23">
        <v>-1.90699597991277e-06</v>
      </c>
      <c r="JC23">
        <v>4.44501569190667e-10</v>
      </c>
      <c r="JD23">
        <v>0.0663976639725661</v>
      </c>
      <c r="JE23">
        <v>0.00774552653971819</v>
      </c>
      <c r="JF23">
        <v>0.000136201457998369</v>
      </c>
      <c r="JG23">
        <v>5.32982615085375e-06</v>
      </c>
      <c r="JH23">
        <v>-0</v>
      </c>
      <c r="JI23">
        <v>1991</v>
      </c>
      <c r="JJ23">
        <v>1</v>
      </c>
      <c r="JK23">
        <v>28</v>
      </c>
      <c r="JL23">
        <v>195627.9</v>
      </c>
      <c r="JM23">
        <v>195627.8</v>
      </c>
      <c r="JN23">
        <v>0.848389</v>
      </c>
      <c r="JO23">
        <v>2.3877</v>
      </c>
      <c r="JP23">
        <v>1.4978</v>
      </c>
      <c r="JQ23">
        <v>2.33276</v>
      </c>
      <c r="JR23">
        <v>1.54419</v>
      </c>
      <c r="JS23">
        <v>2.38647</v>
      </c>
      <c r="JT23">
        <v>35.3596</v>
      </c>
      <c r="JU23">
        <v>24.1488</v>
      </c>
      <c r="JV23">
        <v>18</v>
      </c>
      <c r="JW23">
        <v>546.613</v>
      </c>
      <c r="JX23">
        <v>435.641</v>
      </c>
      <c r="JY23">
        <v>25.5632</v>
      </c>
      <c r="JZ23">
        <v>28.99</v>
      </c>
      <c r="KA23">
        <v>29.9998</v>
      </c>
      <c r="KB23">
        <v>28.8882</v>
      </c>
      <c r="KC23">
        <v>28.9121</v>
      </c>
      <c r="KD23">
        <v>17.0248</v>
      </c>
      <c r="KE23">
        <v>29.9433</v>
      </c>
      <c r="KF23">
        <v>100</v>
      </c>
      <c r="KG23">
        <v>25.6253</v>
      </c>
      <c r="KH23">
        <v>311.562</v>
      </c>
      <c r="KI23">
        <v>22.2872</v>
      </c>
      <c r="KJ23">
        <v>92.9105</v>
      </c>
      <c r="KK23">
        <v>98.5225</v>
      </c>
    </row>
    <row r="24" spans="1:297">
      <c r="A24">
        <v>8</v>
      </c>
      <c r="B24">
        <v>1758987382</v>
      </c>
      <c r="C24">
        <v>35</v>
      </c>
      <c r="D24" t="s">
        <v>458</v>
      </c>
      <c r="E24" t="s">
        <v>459</v>
      </c>
      <c r="F24">
        <v>5</v>
      </c>
      <c r="G24" t="s">
        <v>435</v>
      </c>
      <c r="H24" t="s">
        <v>436</v>
      </c>
      <c r="I24">
        <v>1758987373.84615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(EA24+(U24+2*0.95*5.67E-8*(((EA24+$B$7)+273)^4-(EA24+273)^4)-44100*J24)/(1.84*29.3*R24+8*0.95*5.67E-8*(EA24+273)^3))</f>
        <v>0</v>
      </c>
      <c r="W24">
        <f>($C$7*EB24+$D$7*EC24+$E$7*V24)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2*0.95*5.67E-8*(((EA24+$B$7)+273)^4-(W24+273)^4)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340.631615805952</v>
      </c>
      <c r="AK24">
        <v>352.156927272727</v>
      </c>
      <c r="AL24">
        <v>-3.28919437229444</v>
      </c>
      <c r="AM24">
        <v>63.08</v>
      </c>
      <c r="AN24">
        <f>(AP24 - AO24 + DY24*1E3/(8.314*(EA24+273.15)) * AR24/DX24 * AQ24) * DX24/(100*DL24) * 1000/(1000 - AP24)</f>
        <v>0</v>
      </c>
      <c r="AO24">
        <v>22.2594169613095</v>
      </c>
      <c r="AP24">
        <v>22.996816969697</v>
      </c>
      <c r="AQ24">
        <v>-0.00866919480519538</v>
      </c>
      <c r="AR24">
        <v>99.94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MAX(0,($B$13+$C$13*EF24)/(1+$D$13*EF24)*DY24/(EA24+273)*$E$13)</f>
        <v>0</v>
      </c>
      <c r="AX24" t="s">
        <v>437</v>
      </c>
      <c r="AY24" t="s">
        <v>437</v>
      </c>
      <c r="AZ24">
        <v>0</v>
      </c>
      <c r="BA24">
        <v>0</v>
      </c>
      <c r="BB24">
        <f>1-AZ24/BA24</f>
        <v>0</v>
      </c>
      <c r="BC24">
        <v>0</v>
      </c>
      <c r="BD24" t="s">
        <v>437</v>
      </c>
      <c r="BE24" t="s">
        <v>437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437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$B$11*EG24+$C$11*EH24+$F$11*ES24*(1-EV24)</f>
        <v>0</v>
      </c>
      <c r="DI24">
        <f>DH24*DJ24</f>
        <v>0</v>
      </c>
      <c r="DJ24">
        <f>($B$11*$D$9+$C$11*$D$9+$F$11*((FF24+EX24)/MAX(FF24+EX24+FG24, 0.1)*$I$9+FG24/MAX(FF24+EX24+FG24, 0.1)*$J$9))/($B$11+$C$11+$F$11)</f>
        <v>0</v>
      </c>
      <c r="DK24">
        <f>($B$11*$K$9+$C$11*$K$9+$F$11*((FF24+EX24)/MAX(FF24+EX24+FG24, 0.1)*$P$9+FG24/MAX(FF24+EX24+FG24, 0.1)*$Q$9))/($B$11+$C$11+$F$11)</f>
        <v>0</v>
      </c>
      <c r="DL24">
        <v>1.65</v>
      </c>
      <c r="DM24">
        <v>0.5</v>
      </c>
      <c r="DN24" t="s">
        <v>438</v>
      </c>
      <c r="DO24">
        <v>2</v>
      </c>
      <c r="DP24" t="b">
        <v>1</v>
      </c>
      <c r="DQ24">
        <v>1758987373.84615</v>
      </c>
      <c r="DR24">
        <v>366.935461538462</v>
      </c>
      <c r="DS24">
        <v>348.783076923077</v>
      </c>
      <c r="DT24">
        <v>23.0463846153846</v>
      </c>
      <c r="DU24">
        <v>22.3113230769231</v>
      </c>
      <c r="DV24">
        <v>361.279153846154</v>
      </c>
      <c r="DW24">
        <v>22.6722461538462</v>
      </c>
      <c r="DX24">
        <v>499.966692307692</v>
      </c>
      <c r="DY24">
        <v>90.4240538461538</v>
      </c>
      <c r="DZ24">
        <v>0.0304165769230769</v>
      </c>
      <c r="EA24">
        <v>29.6127846153846</v>
      </c>
      <c r="EB24">
        <v>29.9344846153846</v>
      </c>
      <c r="EC24">
        <v>999.9</v>
      </c>
      <c r="ED24">
        <v>0</v>
      </c>
      <c r="EE24">
        <v>0</v>
      </c>
      <c r="EF24">
        <v>10018.8961538462</v>
      </c>
      <c r="EG24">
        <v>0</v>
      </c>
      <c r="EH24">
        <v>9.95989</v>
      </c>
      <c r="EI24">
        <v>18.1524076923077</v>
      </c>
      <c r="EJ24">
        <v>375.592</v>
      </c>
      <c r="EK24">
        <v>356.743230769231</v>
      </c>
      <c r="EL24">
        <v>0.735050461538462</v>
      </c>
      <c r="EM24">
        <v>348.783076923077</v>
      </c>
      <c r="EN24">
        <v>22.3113230769231</v>
      </c>
      <c r="EO24">
        <v>2.08394538461538</v>
      </c>
      <c r="EP24">
        <v>2.01748</v>
      </c>
      <c r="EQ24">
        <v>18.0970076923077</v>
      </c>
      <c r="ER24">
        <v>17.5821846153846</v>
      </c>
      <c r="ES24">
        <v>2000.02923076923</v>
      </c>
      <c r="ET24">
        <v>0.980003230769231</v>
      </c>
      <c r="EU24">
        <v>0.0199967307692308</v>
      </c>
      <c r="EV24">
        <v>0</v>
      </c>
      <c r="EW24">
        <v>252.280846153846</v>
      </c>
      <c r="EX24">
        <v>5.00016</v>
      </c>
      <c r="EY24">
        <v>5416.13230769231</v>
      </c>
      <c r="EZ24">
        <v>18234.4769230769</v>
      </c>
      <c r="FA24">
        <v>49.125</v>
      </c>
      <c r="FB24">
        <v>49.687</v>
      </c>
      <c r="FC24">
        <v>49.562</v>
      </c>
      <c r="FD24">
        <v>49.2833846153846</v>
      </c>
      <c r="FE24">
        <v>50.937</v>
      </c>
      <c r="FF24">
        <v>1955.13846153846</v>
      </c>
      <c r="FG24">
        <v>39.89</v>
      </c>
      <c r="FH24">
        <v>0</v>
      </c>
      <c r="FI24">
        <v>1758987386.7</v>
      </c>
      <c r="FJ24">
        <v>0</v>
      </c>
      <c r="FK24">
        <v>252.256076923077</v>
      </c>
      <c r="FL24">
        <v>-3.63774360277684</v>
      </c>
      <c r="FM24">
        <v>-59.9343590399439</v>
      </c>
      <c r="FN24">
        <v>5415.94538461538</v>
      </c>
      <c r="FO24">
        <v>15</v>
      </c>
      <c r="FP24">
        <v>0</v>
      </c>
      <c r="FQ24" t="s">
        <v>439</v>
      </c>
      <c r="FR24">
        <v>1747249705.1</v>
      </c>
      <c r="FS24">
        <v>1747249711.1</v>
      </c>
      <c r="FT24">
        <v>0</v>
      </c>
      <c r="FU24">
        <v>0.871</v>
      </c>
      <c r="FV24">
        <v>0.066</v>
      </c>
      <c r="FW24">
        <v>5.486</v>
      </c>
      <c r="FX24">
        <v>0.145</v>
      </c>
      <c r="FY24">
        <v>420</v>
      </c>
      <c r="FZ24">
        <v>16</v>
      </c>
      <c r="GA24">
        <v>0.27</v>
      </c>
      <c r="GB24">
        <v>0.16</v>
      </c>
      <c r="GC24">
        <v>17.574415</v>
      </c>
      <c r="GD24">
        <v>13.3153398496241</v>
      </c>
      <c r="GE24">
        <v>1.42125154081711</v>
      </c>
      <c r="GF24">
        <v>0</v>
      </c>
      <c r="GG24">
        <v>252.254411764706</v>
      </c>
      <c r="GH24">
        <v>-1.12883117329704</v>
      </c>
      <c r="GI24">
        <v>0.295543180645905</v>
      </c>
      <c r="GJ24">
        <v>-1</v>
      </c>
      <c r="GK24">
        <v>0.72846555</v>
      </c>
      <c r="GL24">
        <v>0.199025819548871</v>
      </c>
      <c r="GM24">
        <v>0.020410373794899</v>
      </c>
      <c r="GN24">
        <v>0</v>
      </c>
      <c r="GO24">
        <v>0</v>
      </c>
      <c r="GP24">
        <v>2</v>
      </c>
      <c r="GQ24" t="s">
        <v>457</v>
      </c>
      <c r="GR24">
        <v>3.12565</v>
      </c>
      <c r="GS24">
        <v>2.65648</v>
      </c>
      <c r="GT24">
        <v>0.0751401</v>
      </c>
      <c r="GU24">
        <v>0.0726303</v>
      </c>
      <c r="GV24">
        <v>0.0982025</v>
      </c>
      <c r="GW24">
        <v>0.0965275</v>
      </c>
      <c r="GX24">
        <v>23774.6</v>
      </c>
      <c r="GY24">
        <v>22574.3</v>
      </c>
      <c r="GZ24">
        <v>22992.1</v>
      </c>
      <c r="HA24">
        <v>23705.9</v>
      </c>
      <c r="HB24">
        <v>35339.8</v>
      </c>
      <c r="HC24">
        <v>35448.7</v>
      </c>
      <c r="HD24">
        <v>41455.9</v>
      </c>
      <c r="HE24">
        <v>42273.7</v>
      </c>
      <c r="HF24">
        <v>1.89345</v>
      </c>
      <c r="HG24">
        <v>1.8098</v>
      </c>
      <c r="HH24">
        <v>0.14225</v>
      </c>
      <c r="HI24">
        <v>0</v>
      </c>
      <c r="HJ24">
        <v>27.5159</v>
      </c>
      <c r="HK24">
        <v>999.9</v>
      </c>
      <c r="HL24">
        <v>58.9</v>
      </c>
      <c r="HM24">
        <v>29.064</v>
      </c>
      <c r="HN24">
        <v>26.295</v>
      </c>
      <c r="HO24">
        <v>53.85</v>
      </c>
      <c r="HP24">
        <v>42.2837</v>
      </c>
      <c r="HQ24">
        <v>1</v>
      </c>
      <c r="HR24">
        <v>0.107162</v>
      </c>
      <c r="HS24">
        <v>0.613913</v>
      </c>
      <c r="HT24">
        <v>20.216</v>
      </c>
      <c r="HU24">
        <v>5.23376</v>
      </c>
      <c r="HV24">
        <v>11.992</v>
      </c>
      <c r="HW24">
        <v>4.95555</v>
      </c>
      <c r="HX24">
        <v>3.30393</v>
      </c>
      <c r="HY24">
        <v>20.5</v>
      </c>
      <c r="HZ24">
        <v>9999</v>
      </c>
      <c r="IA24">
        <v>9999</v>
      </c>
      <c r="IB24">
        <v>9999</v>
      </c>
      <c r="IC24">
        <v>1.86854</v>
      </c>
      <c r="ID24">
        <v>1.86423</v>
      </c>
      <c r="IE24">
        <v>1.87181</v>
      </c>
      <c r="IF24">
        <v>1.86269</v>
      </c>
      <c r="IG24">
        <v>1.86209</v>
      </c>
      <c r="IH24">
        <v>1.86858</v>
      </c>
      <c r="II24">
        <v>1.85867</v>
      </c>
      <c r="IJ24">
        <v>1.86508</v>
      </c>
      <c r="IK24">
        <v>5</v>
      </c>
      <c r="IL24">
        <v>0</v>
      </c>
      <c r="IM24">
        <v>0</v>
      </c>
      <c r="IN24">
        <v>0</v>
      </c>
      <c r="IO24" t="s">
        <v>441</v>
      </c>
      <c r="IP24" t="s">
        <v>442</v>
      </c>
      <c r="IQ24" t="s">
        <v>443</v>
      </c>
      <c r="IR24" t="s">
        <v>443</v>
      </c>
      <c r="IS24" t="s">
        <v>443</v>
      </c>
      <c r="IT24" t="s">
        <v>443</v>
      </c>
      <c r="IU24">
        <v>0</v>
      </c>
      <c r="IV24">
        <v>100</v>
      </c>
      <c r="IW24">
        <v>100</v>
      </c>
      <c r="IX24">
        <v>5.572</v>
      </c>
      <c r="IY24">
        <v>0.373</v>
      </c>
      <c r="IZ24">
        <v>4.29428474587108</v>
      </c>
      <c r="JA24">
        <v>0.0044018681294096</v>
      </c>
      <c r="JB24">
        <v>-1.90699597991277e-06</v>
      </c>
      <c r="JC24">
        <v>4.44501569190667e-10</v>
      </c>
      <c r="JD24">
        <v>0.0663976639725661</v>
      </c>
      <c r="JE24">
        <v>0.00774552653971819</v>
      </c>
      <c r="JF24">
        <v>0.000136201457998369</v>
      </c>
      <c r="JG24">
        <v>5.32982615085375e-06</v>
      </c>
      <c r="JH24">
        <v>-0</v>
      </c>
      <c r="JI24">
        <v>1991</v>
      </c>
      <c r="JJ24">
        <v>1</v>
      </c>
      <c r="JK24">
        <v>28</v>
      </c>
      <c r="JL24">
        <v>195627.9</v>
      </c>
      <c r="JM24">
        <v>195627.8</v>
      </c>
      <c r="JN24">
        <v>0.810547</v>
      </c>
      <c r="JO24">
        <v>2.3877</v>
      </c>
      <c r="JP24">
        <v>1.4978</v>
      </c>
      <c r="JQ24">
        <v>2.33398</v>
      </c>
      <c r="JR24">
        <v>1.54419</v>
      </c>
      <c r="JS24">
        <v>2.33398</v>
      </c>
      <c r="JT24">
        <v>35.3596</v>
      </c>
      <c r="JU24">
        <v>24.1575</v>
      </c>
      <c r="JV24">
        <v>18</v>
      </c>
      <c r="JW24">
        <v>546.63</v>
      </c>
      <c r="JX24">
        <v>435.416</v>
      </c>
      <c r="JY24">
        <v>25.6419</v>
      </c>
      <c r="JZ24">
        <v>28.9875</v>
      </c>
      <c r="KA24">
        <v>29.9994</v>
      </c>
      <c r="KB24">
        <v>28.8863</v>
      </c>
      <c r="KC24">
        <v>28.91</v>
      </c>
      <c r="KD24">
        <v>16.2757</v>
      </c>
      <c r="KE24">
        <v>29.9433</v>
      </c>
      <c r="KF24">
        <v>100</v>
      </c>
      <c r="KG24">
        <v>25.7056</v>
      </c>
      <c r="KH24">
        <v>297.982</v>
      </c>
      <c r="KI24">
        <v>22.3167</v>
      </c>
      <c r="KJ24">
        <v>92.9094</v>
      </c>
      <c r="KK24">
        <v>98.5222</v>
      </c>
    </row>
    <row r="25" spans="1:297">
      <c r="A25">
        <v>9</v>
      </c>
      <c r="B25">
        <v>1758987387</v>
      </c>
      <c r="C25">
        <v>40</v>
      </c>
      <c r="D25" t="s">
        <v>460</v>
      </c>
      <c r="E25" t="s">
        <v>461</v>
      </c>
      <c r="F25">
        <v>5</v>
      </c>
      <c r="G25" t="s">
        <v>435</v>
      </c>
      <c r="H25" t="s">
        <v>436</v>
      </c>
      <c r="I25">
        <v>1758987378.84615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(EA25+(U25+2*0.95*5.67E-8*(((EA25+$B$7)+273)^4-(EA25+273)^4)-44100*J25)/(1.84*29.3*R25+8*0.95*5.67E-8*(EA25+273)^3))</f>
        <v>0</v>
      </c>
      <c r="W25">
        <f>($C$7*EB25+$D$7*EC25+$E$7*V25)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2*0.95*5.67E-8*(((EA25+$B$7)+273)^4-(W25+273)^4)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323.328555071429</v>
      </c>
      <c r="AK25">
        <v>335.226509090909</v>
      </c>
      <c r="AL25">
        <v>-3.41709677489184</v>
      </c>
      <c r="AM25">
        <v>63.08</v>
      </c>
      <c r="AN25">
        <f>(AP25 - AO25 + DY25*1E3/(8.314*(EA25+273.15)) * AR25/DX25 * AQ25) * DX25/(100*DL25) * 1000/(1000 - AP25)</f>
        <v>0</v>
      </c>
      <c r="AO25">
        <v>22.2512654047619</v>
      </c>
      <c r="AP25">
        <v>22.9792418181818</v>
      </c>
      <c r="AQ25">
        <v>-0.00267043001443059</v>
      </c>
      <c r="AR25">
        <v>99.94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MAX(0,($B$13+$C$13*EF25)/(1+$D$13*EF25)*DY25/(EA25+273)*$E$13)</f>
        <v>0</v>
      </c>
      <c r="AX25" t="s">
        <v>437</v>
      </c>
      <c r="AY25" t="s">
        <v>437</v>
      </c>
      <c r="AZ25">
        <v>0</v>
      </c>
      <c r="BA25">
        <v>0</v>
      </c>
      <c r="BB25">
        <f>1-AZ25/BA25</f>
        <v>0</v>
      </c>
      <c r="BC25">
        <v>0</v>
      </c>
      <c r="BD25" t="s">
        <v>437</v>
      </c>
      <c r="BE25" t="s">
        <v>437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437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$B$11*EG25+$C$11*EH25+$F$11*ES25*(1-EV25)</f>
        <v>0</v>
      </c>
      <c r="DI25">
        <f>DH25*DJ25</f>
        <v>0</v>
      </c>
      <c r="DJ25">
        <f>($B$11*$D$9+$C$11*$D$9+$F$11*((FF25+EX25)/MAX(FF25+EX25+FG25, 0.1)*$I$9+FG25/MAX(FF25+EX25+FG25, 0.1)*$J$9))/($B$11+$C$11+$F$11)</f>
        <v>0</v>
      </c>
      <c r="DK25">
        <f>($B$11*$K$9+$C$11*$K$9+$F$11*((FF25+EX25)/MAX(FF25+EX25+FG25, 0.1)*$P$9+FG25/MAX(FF25+EX25+FG25, 0.1)*$Q$9))/($B$11+$C$11+$F$11)</f>
        <v>0</v>
      </c>
      <c r="DL25">
        <v>1.65</v>
      </c>
      <c r="DM25">
        <v>0.5</v>
      </c>
      <c r="DN25" t="s">
        <v>438</v>
      </c>
      <c r="DO25">
        <v>2</v>
      </c>
      <c r="DP25" t="b">
        <v>1</v>
      </c>
      <c r="DQ25">
        <v>1758987378.84615</v>
      </c>
      <c r="DR25">
        <v>350.937076923077</v>
      </c>
      <c r="DS25">
        <v>331.976846153846</v>
      </c>
      <c r="DT25">
        <v>23.0189846153846</v>
      </c>
      <c r="DU25">
        <v>22.2778384615385</v>
      </c>
      <c r="DV25">
        <v>345.332</v>
      </c>
      <c r="DW25">
        <v>22.6454461538462</v>
      </c>
      <c r="DX25">
        <v>499.997769230769</v>
      </c>
      <c r="DY25">
        <v>90.4240769230769</v>
      </c>
      <c r="DZ25">
        <v>0.0306262230769231</v>
      </c>
      <c r="EA25">
        <v>29.6275384615385</v>
      </c>
      <c r="EB25">
        <v>29.8691769230769</v>
      </c>
      <c r="EC25">
        <v>999.9</v>
      </c>
      <c r="ED25">
        <v>0</v>
      </c>
      <c r="EE25">
        <v>0</v>
      </c>
      <c r="EF25">
        <v>10011.4576923077</v>
      </c>
      <c r="EG25">
        <v>0</v>
      </c>
      <c r="EH25">
        <v>9.95989</v>
      </c>
      <c r="EI25">
        <v>18.9601076923077</v>
      </c>
      <c r="EJ25">
        <v>359.206153846154</v>
      </c>
      <c r="EK25">
        <v>339.541769230769</v>
      </c>
      <c r="EL25">
        <v>0.741138307692308</v>
      </c>
      <c r="EM25">
        <v>331.976846153846</v>
      </c>
      <c r="EN25">
        <v>22.2778384615385</v>
      </c>
      <c r="EO25">
        <v>2.08146923076923</v>
      </c>
      <c r="EP25">
        <v>2.01445384615385</v>
      </c>
      <c r="EQ25">
        <v>18.0780769230769</v>
      </c>
      <c r="ER25">
        <v>17.5583923076923</v>
      </c>
      <c r="ES25">
        <v>1999.98307692308</v>
      </c>
      <c r="ET25">
        <v>0.980002923076923</v>
      </c>
      <c r="EU25">
        <v>0.0199971538461538</v>
      </c>
      <c r="EV25">
        <v>0</v>
      </c>
      <c r="EW25">
        <v>251.989153846154</v>
      </c>
      <c r="EX25">
        <v>5.00016</v>
      </c>
      <c r="EY25">
        <v>5409.20384615385</v>
      </c>
      <c r="EZ25">
        <v>18234.0538461538</v>
      </c>
      <c r="FA25">
        <v>49.125</v>
      </c>
      <c r="FB25">
        <v>49.687</v>
      </c>
      <c r="FC25">
        <v>49.562</v>
      </c>
      <c r="FD25">
        <v>49.2833846153846</v>
      </c>
      <c r="FE25">
        <v>50.937</v>
      </c>
      <c r="FF25">
        <v>1955.09307692308</v>
      </c>
      <c r="FG25">
        <v>39.89</v>
      </c>
      <c r="FH25">
        <v>0</v>
      </c>
      <c r="FI25">
        <v>1758987392.1</v>
      </c>
      <c r="FJ25">
        <v>0</v>
      </c>
      <c r="FK25">
        <v>251.84832</v>
      </c>
      <c r="FL25">
        <v>-5.40230771156544</v>
      </c>
      <c r="FM25">
        <v>-121.918461745195</v>
      </c>
      <c r="FN25">
        <v>5407.4512</v>
      </c>
      <c r="FO25">
        <v>15</v>
      </c>
      <c r="FP25">
        <v>0</v>
      </c>
      <c r="FQ25" t="s">
        <v>439</v>
      </c>
      <c r="FR25">
        <v>1747249705.1</v>
      </c>
      <c r="FS25">
        <v>1747249711.1</v>
      </c>
      <c r="FT25">
        <v>0</v>
      </c>
      <c r="FU25">
        <v>0.871</v>
      </c>
      <c r="FV25">
        <v>0.066</v>
      </c>
      <c r="FW25">
        <v>5.486</v>
      </c>
      <c r="FX25">
        <v>0.145</v>
      </c>
      <c r="FY25">
        <v>420</v>
      </c>
      <c r="FZ25">
        <v>16</v>
      </c>
      <c r="GA25">
        <v>0.27</v>
      </c>
      <c r="GB25">
        <v>0.16</v>
      </c>
      <c r="GC25">
        <v>18.4496952380952</v>
      </c>
      <c r="GD25">
        <v>8.6233246753247</v>
      </c>
      <c r="GE25">
        <v>0.979770390728742</v>
      </c>
      <c r="GF25">
        <v>0</v>
      </c>
      <c r="GG25">
        <v>252.089058823529</v>
      </c>
      <c r="GH25">
        <v>-3.81546218376202</v>
      </c>
      <c r="GI25">
        <v>0.436926628729281</v>
      </c>
      <c r="GJ25">
        <v>-1</v>
      </c>
      <c r="GK25">
        <v>0.734584571428571</v>
      </c>
      <c r="GL25">
        <v>0.0901773506493513</v>
      </c>
      <c r="GM25">
        <v>0.015842471159367</v>
      </c>
      <c r="GN25">
        <v>1</v>
      </c>
      <c r="GO25">
        <v>1</v>
      </c>
      <c r="GP25">
        <v>2</v>
      </c>
      <c r="GQ25" t="s">
        <v>446</v>
      </c>
      <c r="GR25">
        <v>3.12559</v>
      </c>
      <c r="GS25">
        <v>2.65633</v>
      </c>
      <c r="GT25">
        <v>0.0721172</v>
      </c>
      <c r="GU25">
        <v>0.069609</v>
      </c>
      <c r="GV25">
        <v>0.0981491</v>
      </c>
      <c r="GW25">
        <v>0.0965074</v>
      </c>
      <c r="GX25">
        <v>23852.3</v>
      </c>
      <c r="GY25">
        <v>22648.3</v>
      </c>
      <c r="GZ25">
        <v>22992.1</v>
      </c>
      <c r="HA25">
        <v>23706.3</v>
      </c>
      <c r="HB25">
        <v>35342</v>
      </c>
      <c r="HC25">
        <v>35449.6</v>
      </c>
      <c r="HD25">
        <v>41456.3</v>
      </c>
      <c r="HE25">
        <v>42274.1</v>
      </c>
      <c r="HF25">
        <v>1.89377</v>
      </c>
      <c r="HG25">
        <v>1.80987</v>
      </c>
      <c r="HH25">
        <v>0.142235</v>
      </c>
      <c r="HI25">
        <v>0</v>
      </c>
      <c r="HJ25">
        <v>27.5104</v>
      </c>
      <c r="HK25">
        <v>999.9</v>
      </c>
      <c r="HL25">
        <v>58.9</v>
      </c>
      <c r="HM25">
        <v>29.084</v>
      </c>
      <c r="HN25">
        <v>26.3229</v>
      </c>
      <c r="HO25">
        <v>54.16</v>
      </c>
      <c r="HP25">
        <v>42.2877</v>
      </c>
      <c r="HQ25">
        <v>1</v>
      </c>
      <c r="HR25">
        <v>0.106606</v>
      </c>
      <c r="HS25">
        <v>0.349483</v>
      </c>
      <c r="HT25">
        <v>20.2167</v>
      </c>
      <c r="HU25">
        <v>5.23301</v>
      </c>
      <c r="HV25">
        <v>11.992</v>
      </c>
      <c r="HW25">
        <v>4.95555</v>
      </c>
      <c r="HX25">
        <v>3.30385</v>
      </c>
      <c r="HY25">
        <v>20.5</v>
      </c>
      <c r="HZ25">
        <v>9999</v>
      </c>
      <c r="IA25">
        <v>9999</v>
      </c>
      <c r="IB25">
        <v>9999</v>
      </c>
      <c r="IC25">
        <v>1.86855</v>
      </c>
      <c r="ID25">
        <v>1.86423</v>
      </c>
      <c r="IE25">
        <v>1.8718</v>
      </c>
      <c r="IF25">
        <v>1.86267</v>
      </c>
      <c r="IG25">
        <v>1.86207</v>
      </c>
      <c r="IH25">
        <v>1.86857</v>
      </c>
      <c r="II25">
        <v>1.85867</v>
      </c>
      <c r="IJ25">
        <v>1.86508</v>
      </c>
      <c r="IK25">
        <v>5</v>
      </c>
      <c r="IL25">
        <v>0</v>
      </c>
      <c r="IM25">
        <v>0</v>
      </c>
      <c r="IN25">
        <v>0</v>
      </c>
      <c r="IO25" t="s">
        <v>441</v>
      </c>
      <c r="IP25" t="s">
        <v>442</v>
      </c>
      <c r="IQ25" t="s">
        <v>443</v>
      </c>
      <c r="IR25" t="s">
        <v>443</v>
      </c>
      <c r="IS25" t="s">
        <v>443</v>
      </c>
      <c r="IT25" t="s">
        <v>443</v>
      </c>
      <c r="IU25">
        <v>0</v>
      </c>
      <c r="IV25">
        <v>100</v>
      </c>
      <c r="IW25">
        <v>100</v>
      </c>
      <c r="IX25">
        <v>5.517</v>
      </c>
      <c r="IY25">
        <v>0.3726</v>
      </c>
      <c r="IZ25">
        <v>4.29428474587108</v>
      </c>
      <c r="JA25">
        <v>0.0044018681294096</v>
      </c>
      <c r="JB25">
        <v>-1.90699597991277e-06</v>
      </c>
      <c r="JC25">
        <v>4.44501569190667e-10</v>
      </c>
      <c r="JD25">
        <v>0.0663976639725661</v>
      </c>
      <c r="JE25">
        <v>0.00774552653971819</v>
      </c>
      <c r="JF25">
        <v>0.000136201457998369</v>
      </c>
      <c r="JG25">
        <v>5.32982615085375e-06</v>
      </c>
      <c r="JH25">
        <v>-0</v>
      </c>
      <c r="JI25">
        <v>1991</v>
      </c>
      <c r="JJ25">
        <v>1</v>
      </c>
      <c r="JK25">
        <v>28</v>
      </c>
      <c r="JL25">
        <v>195628</v>
      </c>
      <c r="JM25">
        <v>195627.9</v>
      </c>
      <c r="JN25">
        <v>0.778809</v>
      </c>
      <c r="JO25">
        <v>2.38403</v>
      </c>
      <c r="JP25">
        <v>1.49902</v>
      </c>
      <c r="JQ25">
        <v>2.33276</v>
      </c>
      <c r="JR25">
        <v>1.54419</v>
      </c>
      <c r="JS25">
        <v>2.2876</v>
      </c>
      <c r="JT25">
        <v>35.3596</v>
      </c>
      <c r="JU25">
        <v>24.14</v>
      </c>
      <c r="JV25">
        <v>18</v>
      </c>
      <c r="JW25">
        <v>546.829</v>
      </c>
      <c r="JX25">
        <v>435.451</v>
      </c>
      <c r="JY25">
        <v>25.7497</v>
      </c>
      <c r="JZ25">
        <v>28.9849</v>
      </c>
      <c r="KA25">
        <v>29.9996</v>
      </c>
      <c r="KB25">
        <v>28.8848</v>
      </c>
      <c r="KC25">
        <v>28.9087</v>
      </c>
      <c r="KD25">
        <v>15.6348</v>
      </c>
      <c r="KE25">
        <v>29.9433</v>
      </c>
      <c r="KF25">
        <v>100</v>
      </c>
      <c r="KG25">
        <v>25.8163</v>
      </c>
      <c r="KH25">
        <v>277.685</v>
      </c>
      <c r="KI25">
        <v>22.3479</v>
      </c>
      <c r="KJ25">
        <v>92.9101</v>
      </c>
      <c r="KK25">
        <v>98.5235</v>
      </c>
    </row>
    <row r="26" spans="1:297">
      <c r="A26">
        <v>10</v>
      </c>
      <c r="B26">
        <v>1758987391</v>
      </c>
      <c r="C26">
        <v>44</v>
      </c>
      <c r="D26" t="s">
        <v>462</v>
      </c>
      <c r="E26" t="s">
        <v>463</v>
      </c>
      <c r="F26">
        <v>5</v>
      </c>
      <c r="G26" t="s">
        <v>435</v>
      </c>
      <c r="H26" t="s">
        <v>436</v>
      </c>
      <c r="I26">
        <v>1758987383.25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(EA26+(U26+2*0.95*5.67E-8*(((EA26+$B$7)+273)^4-(EA26+273)^4)-44100*J26)/(1.84*29.3*R26+8*0.95*5.67E-8*(EA26+273)^3))</f>
        <v>0</v>
      </c>
      <c r="W26">
        <f>($C$7*EB26+$D$7*EC26+$E$7*V26)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2*0.95*5.67E-8*(((EA26+$B$7)+273)^4-(W26+273)^4)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310.011126126191</v>
      </c>
      <c r="AK26">
        <v>321.851672727273</v>
      </c>
      <c r="AL26">
        <v>-3.34261658008659</v>
      </c>
      <c r="AM26">
        <v>63.08</v>
      </c>
      <c r="AN26">
        <f>(AP26 - AO26 + DY26*1E3/(8.314*(EA26+273.15)) * AR26/DX26 * AQ26) * DX26/(100*DL26) * 1000/(1000 - AP26)</f>
        <v>0</v>
      </c>
      <c r="AO26">
        <v>22.2470550089286</v>
      </c>
      <c r="AP26">
        <v>22.971963030303</v>
      </c>
      <c r="AQ26">
        <v>-0.000738607792208587</v>
      </c>
      <c r="AR26">
        <v>99.94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MAX(0,($B$13+$C$13*EF26)/(1+$D$13*EF26)*DY26/(EA26+273)*$E$13)</f>
        <v>0</v>
      </c>
      <c r="AX26" t="s">
        <v>437</v>
      </c>
      <c r="AY26" t="s">
        <v>437</v>
      </c>
      <c r="AZ26">
        <v>0</v>
      </c>
      <c r="BA26">
        <v>0</v>
      </c>
      <c r="BB26">
        <f>1-AZ26/BA26</f>
        <v>0</v>
      </c>
      <c r="BC26">
        <v>0</v>
      </c>
      <c r="BD26" t="s">
        <v>437</v>
      </c>
      <c r="BE26" t="s">
        <v>437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437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$B$11*EG26+$C$11*EH26+$F$11*ES26*(1-EV26)</f>
        <v>0</v>
      </c>
      <c r="DI26">
        <f>DH26*DJ26</f>
        <v>0</v>
      </c>
      <c r="DJ26">
        <f>($B$11*$D$9+$C$11*$D$9+$F$11*((FF26+EX26)/MAX(FF26+EX26+FG26, 0.1)*$I$9+FG26/MAX(FF26+EX26+FG26, 0.1)*$J$9))/($B$11+$C$11+$F$11)</f>
        <v>0</v>
      </c>
      <c r="DK26">
        <f>($B$11*$K$9+$C$11*$K$9+$F$11*((FF26+EX26)/MAX(FF26+EX26+FG26, 0.1)*$P$9+FG26/MAX(FF26+EX26+FG26, 0.1)*$Q$9))/($B$11+$C$11+$F$11)</f>
        <v>0</v>
      </c>
      <c r="DL26">
        <v>1.65</v>
      </c>
      <c r="DM26">
        <v>0.5</v>
      </c>
      <c r="DN26" t="s">
        <v>438</v>
      </c>
      <c r="DO26">
        <v>2</v>
      </c>
      <c r="DP26" t="b">
        <v>1</v>
      </c>
      <c r="DQ26">
        <v>1758987383.25</v>
      </c>
      <c r="DR26">
        <v>336.577833333333</v>
      </c>
      <c r="DS26">
        <v>317.5155</v>
      </c>
      <c r="DT26">
        <v>22.9946166666667</v>
      </c>
      <c r="DU26">
        <v>22.2555083333333</v>
      </c>
      <c r="DV26">
        <v>331.0195</v>
      </c>
      <c r="DW26">
        <v>22.6216166666667</v>
      </c>
      <c r="DX26">
        <v>500.006666666667</v>
      </c>
      <c r="DY26">
        <v>90.423525</v>
      </c>
      <c r="DZ26">
        <v>0.03058075</v>
      </c>
      <c r="EA26">
        <v>29.6205666666667</v>
      </c>
      <c r="EB26">
        <v>29.8429666666667</v>
      </c>
      <c r="EC26">
        <v>999.9</v>
      </c>
      <c r="ED26">
        <v>0</v>
      </c>
      <c r="EE26">
        <v>0</v>
      </c>
      <c r="EF26">
        <v>10018.7108333333</v>
      </c>
      <c r="EG26">
        <v>0</v>
      </c>
      <c r="EH26">
        <v>9.96139666666667</v>
      </c>
      <c r="EI26">
        <v>19.0622916666667</v>
      </c>
      <c r="EJ26">
        <v>344.499833333333</v>
      </c>
      <c r="EK26">
        <v>324.743166666667</v>
      </c>
      <c r="EL26">
        <v>0.739109333333333</v>
      </c>
      <c r="EM26">
        <v>317.5155</v>
      </c>
      <c r="EN26">
        <v>22.2555083333333</v>
      </c>
      <c r="EO26">
        <v>2.07925333333333</v>
      </c>
      <c r="EP26">
        <v>2.01242166666667</v>
      </c>
      <c r="EQ26">
        <v>18.0611333333333</v>
      </c>
      <c r="ER26">
        <v>17.5424083333333</v>
      </c>
      <c r="ES26">
        <v>1999.9675</v>
      </c>
      <c r="ET26">
        <v>0.980002833333333</v>
      </c>
      <c r="EU26">
        <v>0.019997275</v>
      </c>
      <c r="EV26">
        <v>0</v>
      </c>
      <c r="EW26">
        <v>251.602166666667</v>
      </c>
      <c r="EX26">
        <v>5.00016</v>
      </c>
      <c r="EY26">
        <v>5399.865</v>
      </c>
      <c r="EZ26">
        <v>18233.9</v>
      </c>
      <c r="FA26">
        <v>49.125</v>
      </c>
      <c r="FB26">
        <v>49.687</v>
      </c>
      <c r="FC26">
        <v>49.562</v>
      </c>
      <c r="FD26">
        <v>49.2861666666667</v>
      </c>
      <c r="FE26">
        <v>50.937</v>
      </c>
      <c r="FF26">
        <v>1955.0775</v>
      </c>
      <c r="FG26">
        <v>39.89</v>
      </c>
      <c r="FH26">
        <v>0</v>
      </c>
      <c r="FI26">
        <v>1758987396.3</v>
      </c>
      <c r="FJ26">
        <v>0</v>
      </c>
      <c r="FK26">
        <v>251.412230769231</v>
      </c>
      <c r="FL26">
        <v>-6.63370940737897</v>
      </c>
      <c r="FM26">
        <v>-149.496068498804</v>
      </c>
      <c r="FN26">
        <v>5398.57076923077</v>
      </c>
      <c r="FO26">
        <v>15</v>
      </c>
      <c r="FP26">
        <v>0</v>
      </c>
      <c r="FQ26" t="s">
        <v>439</v>
      </c>
      <c r="FR26">
        <v>1747249705.1</v>
      </c>
      <c r="FS26">
        <v>1747249711.1</v>
      </c>
      <c r="FT26">
        <v>0</v>
      </c>
      <c r="FU26">
        <v>0.871</v>
      </c>
      <c r="FV26">
        <v>0.066</v>
      </c>
      <c r="FW26">
        <v>5.486</v>
      </c>
      <c r="FX26">
        <v>0.145</v>
      </c>
      <c r="FY26">
        <v>420</v>
      </c>
      <c r="FZ26">
        <v>16</v>
      </c>
      <c r="GA26">
        <v>0.27</v>
      </c>
      <c r="GB26">
        <v>0.16</v>
      </c>
      <c r="GC26">
        <v>18.8830333333333</v>
      </c>
      <c r="GD26">
        <v>3.50579220779224</v>
      </c>
      <c r="GE26">
        <v>0.53324149923645</v>
      </c>
      <c r="GF26">
        <v>0</v>
      </c>
      <c r="GG26">
        <v>251.747176470588</v>
      </c>
      <c r="GH26">
        <v>-5.53977082152115</v>
      </c>
      <c r="GI26">
        <v>0.588212670153172</v>
      </c>
      <c r="GJ26">
        <v>-1</v>
      </c>
      <c r="GK26">
        <v>0.737604523809524</v>
      </c>
      <c r="GL26">
        <v>-0.0247120519480515</v>
      </c>
      <c r="GM26">
        <v>0.0120515760582394</v>
      </c>
      <c r="GN26">
        <v>1</v>
      </c>
      <c r="GO26">
        <v>1</v>
      </c>
      <c r="GP26">
        <v>2</v>
      </c>
      <c r="GQ26" t="s">
        <v>446</v>
      </c>
      <c r="GR26">
        <v>3.12553</v>
      </c>
      <c r="GS26">
        <v>2.65632</v>
      </c>
      <c r="GT26">
        <v>0.069733</v>
      </c>
      <c r="GU26">
        <v>0.0670741</v>
      </c>
      <c r="GV26">
        <v>0.0981367</v>
      </c>
      <c r="GW26">
        <v>0.0965081</v>
      </c>
      <c r="GX26">
        <v>23913.8</v>
      </c>
      <c r="GY26">
        <v>22710.2</v>
      </c>
      <c r="GZ26">
        <v>22992.3</v>
      </c>
      <c r="HA26">
        <v>23706.5</v>
      </c>
      <c r="HB26">
        <v>35342.6</v>
      </c>
      <c r="HC26">
        <v>35449.6</v>
      </c>
      <c r="HD26">
        <v>41456.6</v>
      </c>
      <c r="HE26">
        <v>42274.4</v>
      </c>
      <c r="HF26">
        <v>1.89375</v>
      </c>
      <c r="HG26">
        <v>1.81022</v>
      </c>
      <c r="HH26">
        <v>0.142734</v>
      </c>
      <c r="HI26">
        <v>0</v>
      </c>
      <c r="HJ26">
        <v>27.5065</v>
      </c>
      <c r="HK26">
        <v>999.9</v>
      </c>
      <c r="HL26">
        <v>58.9</v>
      </c>
      <c r="HM26">
        <v>29.084</v>
      </c>
      <c r="HN26">
        <v>26.3248</v>
      </c>
      <c r="HO26">
        <v>53.31</v>
      </c>
      <c r="HP26">
        <v>42.1675</v>
      </c>
      <c r="HQ26">
        <v>1</v>
      </c>
      <c r="HR26">
        <v>0.106227</v>
      </c>
      <c r="HS26">
        <v>0.234257</v>
      </c>
      <c r="HT26">
        <v>20.2168</v>
      </c>
      <c r="HU26">
        <v>5.23331</v>
      </c>
      <c r="HV26">
        <v>11.992</v>
      </c>
      <c r="HW26">
        <v>4.9557</v>
      </c>
      <c r="HX26">
        <v>3.3039</v>
      </c>
      <c r="HY26">
        <v>20.5</v>
      </c>
      <c r="HZ26">
        <v>9999</v>
      </c>
      <c r="IA26">
        <v>9999</v>
      </c>
      <c r="IB26">
        <v>9999</v>
      </c>
      <c r="IC26">
        <v>1.86852</v>
      </c>
      <c r="ID26">
        <v>1.86421</v>
      </c>
      <c r="IE26">
        <v>1.8718</v>
      </c>
      <c r="IF26">
        <v>1.86267</v>
      </c>
      <c r="IG26">
        <v>1.86206</v>
      </c>
      <c r="IH26">
        <v>1.86856</v>
      </c>
      <c r="II26">
        <v>1.85867</v>
      </c>
      <c r="IJ26">
        <v>1.86508</v>
      </c>
      <c r="IK26">
        <v>5</v>
      </c>
      <c r="IL26">
        <v>0</v>
      </c>
      <c r="IM26">
        <v>0</v>
      </c>
      <c r="IN26">
        <v>0</v>
      </c>
      <c r="IO26" t="s">
        <v>441</v>
      </c>
      <c r="IP26" t="s">
        <v>442</v>
      </c>
      <c r="IQ26" t="s">
        <v>443</v>
      </c>
      <c r="IR26" t="s">
        <v>443</v>
      </c>
      <c r="IS26" t="s">
        <v>443</v>
      </c>
      <c r="IT26" t="s">
        <v>443</v>
      </c>
      <c r="IU26">
        <v>0</v>
      </c>
      <c r="IV26">
        <v>100</v>
      </c>
      <c r="IW26">
        <v>100</v>
      </c>
      <c r="IX26">
        <v>5.475</v>
      </c>
      <c r="IY26">
        <v>0.3725</v>
      </c>
      <c r="IZ26">
        <v>4.29428474587108</v>
      </c>
      <c r="JA26">
        <v>0.0044018681294096</v>
      </c>
      <c r="JB26">
        <v>-1.90699597991277e-06</v>
      </c>
      <c r="JC26">
        <v>4.44501569190667e-10</v>
      </c>
      <c r="JD26">
        <v>0.0663976639725661</v>
      </c>
      <c r="JE26">
        <v>0.00774552653971819</v>
      </c>
      <c r="JF26">
        <v>0.000136201457998369</v>
      </c>
      <c r="JG26">
        <v>5.32982615085375e-06</v>
      </c>
      <c r="JH26">
        <v>-0</v>
      </c>
      <c r="JI26">
        <v>1991</v>
      </c>
      <c r="JJ26">
        <v>1</v>
      </c>
      <c r="JK26">
        <v>28</v>
      </c>
      <c r="JL26">
        <v>195628.1</v>
      </c>
      <c r="JM26">
        <v>195628</v>
      </c>
      <c r="JN26">
        <v>0.750732</v>
      </c>
      <c r="JO26">
        <v>2.37915</v>
      </c>
      <c r="JP26">
        <v>1.4978</v>
      </c>
      <c r="JQ26">
        <v>2.33276</v>
      </c>
      <c r="JR26">
        <v>1.54419</v>
      </c>
      <c r="JS26">
        <v>2.33643</v>
      </c>
      <c r="JT26">
        <v>35.3596</v>
      </c>
      <c r="JU26">
        <v>24.1488</v>
      </c>
      <c r="JV26">
        <v>18</v>
      </c>
      <c r="JW26">
        <v>546.795</v>
      </c>
      <c r="JX26">
        <v>435.649</v>
      </c>
      <c r="JY26">
        <v>25.8523</v>
      </c>
      <c r="JZ26">
        <v>28.9831</v>
      </c>
      <c r="KA26">
        <v>29.9995</v>
      </c>
      <c r="KB26">
        <v>28.8827</v>
      </c>
      <c r="KC26">
        <v>28.9071</v>
      </c>
      <c r="KD26">
        <v>15.0799</v>
      </c>
      <c r="KE26">
        <v>29.671</v>
      </c>
      <c r="KF26">
        <v>100</v>
      </c>
      <c r="KG26">
        <v>25.9352</v>
      </c>
      <c r="KH26">
        <v>264.05</v>
      </c>
      <c r="KI26">
        <v>22.3683</v>
      </c>
      <c r="KJ26">
        <v>92.9109</v>
      </c>
      <c r="KK26">
        <v>98.5243</v>
      </c>
    </row>
    <row r="27" spans="1:297">
      <c r="A27">
        <v>11</v>
      </c>
      <c r="B27">
        <v>1758987397</v>
      </c>
      <c r="C27">
        <v>50</v>
      </c>
      <c r="D27" t="s">
        <v>464</v>
      </c>
      <c r="E27" t="s">
        <v>465</v>
      </c>
      <c r="F27">
        <v>5</v>
      </c>
      <c r="G27" t="s">
        <v>435</v>
      </c>
      <c r="H27" t="s">
        <v>436</v>
      </c>
      <c r="I27">
        <v>1758987389.58333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(EA27+(U27+2*0.95*5.67E-8*(((EA27+$B$7)+273)^4-(EA27+273)^4)-44100*J27)/(1.84*29.3*R27+8*0.95*5.67E-8*(EA27+273)^3))</f>
        <v>0</v>
      </c>
      <c r="W27">
        <f>($C$7*EB27+$D$7*EC27+$E$7*V27)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2*0.95*5.67E-8*(((EA27+$B$7)+273)^4-(W27+273)^4)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289.493777464286</v>
      </c>
      <c r="AK27">
        <v>301.67703030303</v>
      </c>
      <c r="AL27">
        <v>-3.38497456709964</v>
      </c>
      <c r="AM27">
        <v>63.08</v>
      </c>
      <c r="AN27">
        <f>(AP27 - AO27 + DY27*1E3/(8.314*(EA27+273.15)) * AR27/DX27 * AQ27) * DX27/(100*DL27) * 1000/(1000 - AP27)</f>
        <v>0</v>
      </c>
      <c r="AO27">
        <v>22.2661098898809</v>
      </c>
      <c r="AP27">
        <v>22.9733890909091</v>
      </c>
      <c r="AQ27">
        <v>7.82294372285428e-05</v>
      </c>
      <c r="AR27">
        <v>99.94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MAX(0,($B$13+$C$13*EF27)/(1+$D$13*EF27)*DY27/(EA27+273)*$E$13)</f>
        <v>0</v>
      </c>
      <c r="AX27" t="s">
        <v>437</v>
      </c>
      <c r="AY27" t="s">
        <v>437</v>
      </c>
      <c r="AZ27">
        <v>0</v>
      </c>
      <c r="BA27">
        <v>0</v>
      </c>
      <c r="BB27">
        <f>1-AZ27/BA27</f>
        <v>0</v>
      </c>
      <c r="BC27">
        <v>0</v>
      </c>
      <c r="BD27" t="s">
        <v>437</v>
      </c>
      <c r="BE27" t="s">
        <v>437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437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$B$11*EG27+$C$11*EH27+$F$11*ES27*(1-EV27)</f>
        <v>0</v>
      </c>
      <c r="DI27">
        <f>DH27*DJ27</f>
        <v>0</v>
      </c>
      <c r="DJ27">
        <f>($B$11*$D$9+$C$11*$D$9+$F$11*((FF27+EX27)/MAX(FF27+EX27+FG27, 0.1)*$I$9+FG27/MAX(FF27+EX27+FG27, 0.1)*$J$9))/($B$11+$C$11+$F$11)</f>
        <v>0</v>
      </c>
      <c r="DK27">
        <f>($B$11*$K$9+$C$11*$K$9+$F$11*((FF27+EX27)/MAX(FF27+EX27+FG27, 0.1)*$P$9+FG27/MAX(FF27+EX27+FG27, 0.1)*$Q$9))/($B$11+$C$11+$F$11)</f>
        <v>0</v>
      </c>
      <c r="DL27">
        <v>1.65</v>
      </c>
      <c r="DM27">
        <v>0.5</v>
      </c>
      <c r="DN27" t="s">
        <v>438</v>
      </c>
      <c r="DO27">
        <v>2</v>
      </c>
      <c r="DP27" t="b">
        <v>1</v>
      </c>
      <c r="DQ27">
        <v>1758987389.58333</v>
      </c>
      <c r="DR27">
        <v>315.847833333333</v>
      </c>
      <c r="DS27">
        <v>296.397416666667</v>
      </c>
      <c r="DT27">
        <v>22.976375</v>
      </c>
      <c r="DU27">
        <v>22.2564166666667</v>
      </c>
      <c r="DV27">
        <v>310.357916666667</v>
      </c>
      <c r="DW27">
        <v>22.603775</v>
      </c>
      <c r="DX27">
        <v>500.059083333333</v>
      </c>
      <c r="DY27">
        <v>90.4224666666667</v>
      </c>
      <c r="DZ27">
        <v>0.0305676833333333</v>
      </c>
      <c r="EA27">
        <v>29.6153083333333</v>
      </c>
      <c r="EB27">
        <v>29.8321333333333</v>
      </c>
      <c r="EC27">
        <v>999.9</v>
      </c>
      <c r="ED27">
        <v>0</v>
      </c>
      <c r="EE27">
        <v>0</v>
      </c>
      <c r="EF27">
        <v>10011.7358333333</v>
      </c>
      <c r="EG27">
        <v>0</v>
      </c>
      <c r="EH27">
        <v>9.9633675</v>
      </c>
      <c r="EI27">
        <v>19.4503416666667</v>
      </c>
      <c r="EJ27">
        <v>323.275583333333</v>
      </c>
      <c r="EK27">
        <v>303.14425</v>
      </c>
      <c r="EL27">
        <v>0.719962666666667</v>
      </c>
      <c r="EM27">
        <v>296.397416666667</v>
      </c>
      <c r="EN27">
        <v>22.2564166666667</v>
      </c>
      <c r="EO27">
        <v>2.07758166666667</v>
      </c>
      <c r="EP27">
        <v>2.01248</v>
      </c>
      <c r="EQ27">
        <v>18.048325</v>
      </c>
      <c r="ER27">
        <v>17.542875</v>
      </c>
      <c r="ES27">
        <v>1999.9425</v>
      </c>
      <c r="ET27">
        <v>0.980002666666667</v>
      </c>
      <c r="EU27">
        <v>0.019997525</v>
      </c>
      <c r="EV27">
        <v>0</v>
      </c>
      <c r="EW27">
        <v>250.773166666667</v>
      </c>
      <c r="EX27">
        <v>5.00016</v>
      </c>
      <c r="EY27">
        <v>5381.93166666667</v>
      </c>
      <c r="EZ27">
        <v>18233.6666666667</v>
      </c>
      <c r="FA27">
        <v>49.125</v>
      </c>
      <c r="FB27">
        <v>49.687</v>
      </c>
      <c r="FC27">
        <v>49.562</v>
      </c>
      <c r="FD27">
        <v>49.281</v>
      </c>
      <c r="FE27">
        <v>50.937</v>
      </c>
      <c r="FF27">
        <v>1955.0525</v>
      </c>
      <c r="FG27">
        <v>39.89</v>
      </c>
      <c r="FH27">
        <v>0</v>
      </c>
      <c r="FI27">
        <v>1758987401.7</v>
      </c>
      <c r="FJ27">
        <v>0</v>
      </c>
      <c r="FK27">
        <v>250.70872</v>
      </c>
      <c r="FL27">
        <v>-8.30369230355994</v>
      </c>
      <c r="FM27">
        <v>-190.529230756025</v>
      </c>
      <c r="FN27">
        <v>5382.4808</v>
      </c>
      <c r="FO27">
        <v>15</v>
      </c>
      <c r="FP27">
        <v>0</v>
      </c>
      <c r="FQ27" t="s">
        <v>439</v>
      </c>
      <c r="FR27">
        <v>1747249705.1</v>
      </c>
      <c r="FS27">
        <v>1747249711.1</v>
      </c>
      <c r="FT27">
        <v>0</v>
      </c>
      <c r="FU27">
        <v>0.871</v>
      </c>
      <c r="FV27">
        <v>0.066</v>
      </c>
      <c r="FW27">
        <v>5.486</v>
      </c>
      <c r="FX27">
        <v>0.145</v>
      </c>
      <c r="FY27">
        <v>420</v>
      </c>
      <c r="FZ27">
        <v>16</v>
      </c>
      <c r="GA27">
        <v>0.27</v>
      </c>
      <c r="GB27">
        <v>0.16</v>
      </c>
      <c r="GC27">
        <v>19.2326714285714</v>
      </c>
      <c r="GD27">
        <v>2.90483376623378</v>
      </c>
      <c r="GE27">
        <v>0.414186011976511</v>
      </c>
      <c r="GF27">
        <v>0</v>
      </c>
      <c r="GG27">
        <v>251.092323529412</v>
      </c>
      <c r="GH27">
        <v>-7.40768526028803</v>
      </c>
      <c r="GI27">
        <v>0.752733126702022</v>
      </c>
      <c r="GJ27">
        <v>-1</v>
      </c>
      <c r="GK27">
        <v>0.730978428571429</v>
      </c>
      <c r="GL27">
        <v>-0.176159298701297</v>
      </c>
      <c r="GM27">
        <v>0.0182074659688492</v>
      </c>
      <c r="GN27">
        <v>0</v>
      </c>
      <c r="GO27">
        <v>0</v>
      </c>
      <c r="GP27">
        <v>2</v>
      </c>
      <c r="GQ27" t="s">
        <v>457</v>
      </c>
      <c r="GR27">
        <v>3.12546</v>
      </c>
      <c r="GS27">
        <v>2.65598</v>
      </c>
      <c r="GT27">
        <v>0.0660017</v>
      </c>
      <c r="GU27">
        <v>0.0632493</v>
      </c>
      <c r="GV27">
        <v>0.0981413</v>
      </c>
      <c r="GW27">
        <v>0.0965964</v>
      </c>
      <c r="GX27">
        <v>24009.8</v>
      </c>
      <c r="GY27">
        <v>22803.4</v>
      </c>
      <c r="GZ27">
        <v>22992.4</v>
      </c>
      <c r="HA27">
        <v>23706.6</v>
      </c>
      <c r="HB27">
        <v>35342</v>
      </c>
      <c r="HC27">
        <v>35446.1</v>
      </c>
      <c r="HD27">
        <v>41456.6</v>
      </c>
      <c r="HE27">
        <v>42274.6</v>
      </c>
      <c r="HF27">
        <v>1.89393</v>
      </c>
      <c r="HG27">
        <v>1.81055</v>
      </c>
      <c r="HH27">
        <v>0.143852</v>
      </c>
      <c r="HI27">
        <v>0</v>
      </c>
      <c r="HJ27">
        <v>27.5016</v>
      </c>
      <c r="HK27">
        <v>999.9</v>
      </c>
      <c r="HL27">
        <v>58.9</v>
      </c>
      <c r="HM27">
        <v>29.084</v>
      </c>
      <c r="HN27">
        <v>26.3258</v>
      </c>
      <c r="HO27">
        <v>53.76</v>
      </c>
      <c r="HP27">
        <v>42.3758</v>
      </c>
      <c r="HQ27">
        <v>1</v>
      </c>
      <c r="HR27">
        <v>0.105762</v>
      </c>
      <c r="HS27">
        <v>0.0947141</v>
      </c>
      <c r="HT27">
        <v>20.2171</v>
      </c>
      <c r="HU27">
        <v>5.23376</v>
      </c>
      <c r="HV27">
        <v>11.992</v>
      </c>
      <c r="HW27">
        <v>4.95575</v>
      </c>
      <c r="HX27">
        <v>3.304</v>
      </c>
      <c r="HY27">
        <v>20.5</v>
      </c>
      <c r="HZ27">
        <v>9999</v>
      </c>
      <c r="IA27">
        <v>9999</v>
      </c>
      <c r="IB27">
        <v>9999</v>
      </c>
      <c r="IC27">
        <v>1.86854</v>
      </c>
      <c r="ID27">
        <v>1.86423</v>
      </c>
      <c r="IE27">
        <v>1.8718</v>
      </c>
      <c r="IF27">
        <v>1.86271</v>
      </c>
      <c r="IG27">
        <v>1.86206</v>
      </c>
      <c r="IH27">
        <v>1.86857</v>
      </c>
      <c r="II27">
        <v>1.85868</v>
      </c>
      <c r="IJ27">
        <v>1.86508</v>
      </c>
      <c r="IK27">
        <v>5</v>
      </c>
      <c r="IL27">
        <v>0</v>
      </c>
      <c r="IM27">
        <v>0</v>
      </c>
      <c r="IN27">
        <v>0</v>
      </c>
      <c r="IO27" t="s">
        <v>441</v>
      </c>
      <c r="IP27" t="s">
        <v>442</v>
      </c>
      <c r="IQ27" t="s">
        <v>443</v>
      </c>
      <c r="IR27" t="s">
        <v>443</v>
      </c>
      <c r="IS27" t="s">
        <v>443</v>
      </c>
      <c r="IT27" t="s">
        <v>443</v>
      </c>
      <c r="IU27">
        <v>0</v>
      </c>
      <c r="IV27">
        <v>100</v>
      </c>
      <c r="IW27">
        <v>100</v>
      </c>
      <c r="IX27">
        <v>5.408</v>
      </c>
      <c r="IY27">
        <v>0.3726</v>
      </c>
      <c r="IZ27">
        <v>4.29428474587108</v>
      </c>
      <c r="JA27">
        <v>0.0044018681294096</v>
      </c>
      <c r="JB27">
        <v>-1.90699597991277e-06</v>
      </c>
      <c r="JC27">
        <v>4.44501569190667e-10</v>
      </c>
      <c r="JD27">
        <v>0.0663976639725661</v>
      </c>
      <c r="JE27">
        <v>0.00774552653971819</v>
      </c>
      <c r="JF27">
        <v>0.000136201457998369</v>
      </c>
      <c r="JG27">
        <v>5.32982615085375e-06</v>
      </c>
      <c r="JH27">
        <v>-0</v>
      </c>
      <c r="JI27">
        <v>1991</v>
      </c>
      <c r="JJ27">
        <v>1</v>
      </c>
      <c r="JK27">
        <v>28</v>
      </c>
      <c r="JL27">
        <v>195628.2</v>
      </c>
      <c r="JM27">
        <v>195628.1</v>
      </c>
      <c r="JN27">
        <v>0.708008</v>
      </c>
      <c r="JO27">
        <v>2.3999</v>
      </c>
      <c r="JP27">
        <v>1.4978</v>
      </c>
      <c r="JQ27">
        <v>2.33398</v>
      </c>
      <c r="JR27">
        <v>1.54419</v>
      </c>
      <c r="JS27">
        <v>2.37305</v>
      </c>
      <c r="JT27">
        <v>35.3365</v>
      </c>
      <c r="JU27">
        <v>24.1488</v>
      </c>
      <c r="JV27">
        <v>18</v>
      </c>
      <c r="JW27">
        <v>546.889</v>
      </c>
      <c r="JX27">
        <v>435.826</v>
      </c>
      <c r="JY27">
        <v>26.0138</v>
      </c>
      <c r="JZ27">
        <v>28.98</v>
      </c>
      <c r="KA27">
        <v>29.9997</v>
      </c>
      <c r="KB27">
        <v>28.8802</v>
      </c>
      <c r="KC27">
        <v>28.9047</v>
      </c>
      <c r="KD27">
        <v>14.22</v>
      </c>
      <c r="KE27">
        <v>29.397</v>
      </c>
      <c r="KF27">
        <v>100</v>
      </c>
      <c r="KG27">
        <v>26.0521</v>
      </c>
      <c r="KH27">
        <v>250.533</v>
      </c>
      <c r="KI27">
        <v>22.3837</v>
      </c>
      <c r="KJ27">
        <v>92.911</v>
      </c>
      <c r="KK27">
        <v>98.5247</v>
      </c>
    </row>
    <row r="28" spans="1:297">
      <c r="A28">
        <v>12</v>
      </c>
      <c r="B28">
        <v>1758987402</v>
      </c>
      <c r="C28">
        <v>55</v>
      </c>
      <c r="D28" t="s">
        <v>466</v>
      </c>
      <c r="E28" t="s">
        <v>467</v>
      </c>
      <c r="F28">
        <v>5</v>
      </c>
      <c r="G28" t="s">
        <v>435</v>
      </c>
      <c r="H28" t="s">
        <v>436</v>
      </c>
      <c r="I28">
        <v>1758987394.58333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(EA28+(U28+2*0.95*5.67E-8*(((EA28+$B$7)+273)^4-(EA28+273)^4)-44100*J28)/(1.84*29.3*R28+8*0.95*5.67E-8*(EA28+273)^3))</f>
        <v>0</v>
      </c>
      <c r="W28">
        <f>($C$7*EB28+$D$7*EC28+$E$7*V28)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2*0.95*5.67E-8*(((EA28+$B$7)+273)^4-(W28+273)^4)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272.52441892381</v>
      </c>
      <c r="AK28">
        <v>284.920309090909</v>
      </c>
      <c r="AL28">
        <v>-3.35403225108227</v>
      </c>
      <c r="AM28">
        <v>63.08</v>
      </c>
      <c r="AN28">
        <f>(AP28 - AO28 + DY28*1E3/(8.314*(EA28+273.15)) * AR28/DX28 * AQ28) * DX28/(100*DL28) * 1000/(1000 - AP28)</f>
        <v>0</v>
      </c>
      <c r="AO28">
        <v>22.301243125</v>
      </c>
      <c r="AP28">
        <v>22.9960721212121</v>
      </c>
      <c r="AQ28">
        <v>0.000890325293753477</v>
      </c>
      <c r="AR28">
        <v>99.94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MAX(0,($B$13+$C$13*EF28)/(1+$D$13*EF28)*DY28/(EA28+273)*$E$13)</f>
        <v>0</v>
      </c>
      <c r="AX28" t="s">
        <v>437</v>
      </c>
      <c r="AY28" t="s">
        <v>437</v>
      </c>
      <c r="AZ28">
        <v>0</v>
      </c>
      <c r="BA28">
        <v>0</v>
      </c>
      <c r="BB28">
        <f>1-AZ28/BA28</f>
        <v>0</v>
      </c>
      <c r="BC28">
        <v>0</v>
      </c>
      <c r="BD28" t="s">
        <v>437</v>
      </c>
      <c r="BE28" t="s">
        <v>437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437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$B$11*EG28+$C$11*EH28+$F$11*ES28*(1-EV28)</f>
        <v>0</v>
      </c>
      <c r="DI28">
        <f>DH28*DJ28</f>
        <v>0</v>
      </c>
      <c r="DJ28">
        <f>($B$11*$D$9+$C$11*$D$9+$F$11*((FF28+EX28)/MAX(FF28+EX28+FG28, 0.1)*$I$9+FG28/MAX(FF28+EX28+FG28, 0.1)*$J$9))/($B$11+$C$11+$F$11)</f>
        <v>0</v>
      </c>
      <c r="DK28">
        <f>($B$11*$K$9+$C$11*$K$9+$F$11*((FF28+EX28)/MAX(FF28+EX28+FG28, 0.1)*$P$9+FG28/MAX(FF28+EX28+FG28, 0.1)*$Q$9))/($B$11+$C$11+$F$11)</f>
        <v>0</v>
      </c>
      <c r="DL28">
        <v>1.65</v>
      </c>
      <c r="DM28">
        <v>0.5</v>
      </c>
      <c r="DN28" t="s">
        <v>438</v>
      </c>
      <c r="DO28">
        <v>2</v>
      </c>
      <c r="DP28" t="b">
        <v>1</v>
      </c>
      <c r="DQ28">
        <v>1758987394.58333</v>
      </c>
      <c r="DR28">
        <v>299.42325</v>
      </c>
      <c r="DS28">
        <v>279.844</v>
      </c>
      <c r="DT28">
        <v>22.97735</v>
      </c>
      <c r="DU28">
        <v>22.274675</v>
      </c>
      <c r="DV28">
        <v>293.988416666667</v>
      </c>
      <c r="DW28">
        <v>22.604725</v>
      </c>
      <c r="DX28">
        <v>500.027333333333</v>
      </c>
      <c r="DY28">
        <v>90.4206833333333</v>
      </c>
      <c r="DZ28">
        <v>0.0304053583333333</v>
      </c>
      <c r="EA28">
        <v>29.6209666666667</v>
      </c>
      <c r="EB28">
        <v>29.8397916666667</v>
      </c>
      <c r="EC28">
        <v>999.9</v>
      </c>
      <c r="ED28">
        <v>0</v>
      </c>
      <c r="EE28">
        <v>0</v>
      </c>
      <c r="EF28">
        <v>10006.365</v>
      </c>
      <c r="EG28">
        <v>0</v>
      </c>
      <c r="EH28">
        <v>9.9633675</v>
      </c>
      <c r="EI28">
        <v>19.5790916666667</v>
      </c>
      <c r="EJ28">
        <v>306.46475</v>
      </c>
      <c r="EK28">
        <v>286.219166666667</v>
      </c>
      <c r="EL28">
        <v>0.7026795</v>
      </c>
      <c r="EM28">
        <v>279.844</v>
      </c>
      <c r="EN28">
        <v>22.274675</v>
      </c>
      <c r="EO28">
        <v>2.07762833333333</v>
      </c>
      <c r="EP28">
        <v>2.01409166666667</v>
      </c>
      <c r="EQ28">
        <v>18.0486916666667</v>
      </c>
      <c r="ER28">
        <v>17.5555583333333</v>
      </c>
      <c r="ES28">
        <v>1999.9425</v>
      </c>
      <c r="ET28">
        <v>0.980002666666667</v>
      </c>
      <c r="EU28">
        <v>0.01999755</v>
      </c>
      <c r="EV28">
        <v>0</v>
      </c>
      <c r="EW28">
        <v>249.955</v>
      </c>
      <c r="EX28">
        <v>5.00016</v>
      </c>
      <c r="EY28">
        <v>5365.21333333333</v>
      </c>
      <c r="EZ28">
        <v>18233.6833333333</v>
      </c>
      <c r="FA28">
        <v>49.125</v>
      </c>
      <c r="FB28">
        <v>49.687</v>
      </c>
      <c r="FC28">
        <v>49.562</v>
      </c>
      <c r="FD28">
        <v>49.2758333333333</v>
      </c>
      <c r="FE28">
        <v>50.937</v>
      </c>
      <c r="FF28">
        <v>1955.0525</v>
      </c>
      <c r="FG28">
        <v>39.89</v>
      </c>
      <c r="FH28">
        <v>0</v>
      </c>
      <c r="FI28">
        <v>1758987407.1</v>
      </c>
      <c r="FJ28">
        <v>0</v>
      </c>
      <c r="FK28">
        <v>249.873615384615</v>
      </c>
      <c r="FL28">
        <v>-10.313299136071</v>
      </c>
      <c r="FM28">
        <v>-219.314187989831</v>
      </c>
      <c r="FN28">
        <v>5365.11153846154</v>
      </c>
      <c r="FO28">
        <v>15</v>
      </c>
      <c r="FP28">
        <v>0</v>
      </c>
      <c r="FQ28" t="s">
        <v>439</v>
      </c>
      <c r="FR28">
        <v>1747249705.1</v>
      </c>
      <c r="FS28">
        <v>1747249711.1</v>
      </c>
      <c r="FT28">
        <v>0</v>
      </c>
      <c r="FU28">
        <v>0.871</v>
      </c>
      <c r="FV28">
        <v>0.066</v>
      </c>
      <c r="FW28">
        <v>5.486</v>
      </c>
      <c r="FX28">
        <v>0.145</v>
      </c>
      <c r="FY28">
        <v>420</v>
      </c>
      <c r="FZ28">
        <v>16</v>
      </c>
      <c r="GA28">
        <v>0.27</v>
      </c>
      <c r="GB28">
        <v>0.16</v>
      </c>
      <c r="GC28">
        <v>19.54287</v>
      </c>
      <c r="GD28">
        <v>2.16453834586466</v>
      </c>
      <c r="GE28">
        <v>0.328045134242226</v>
      </c>
      <c r="GF28">
        <v>0</v>
      </c>
      <c r="GG28">
        <v>250.431676470588</v>
      </c>
      <c r="GH28">
        <v>-9.17043543526292</v>
      </c>
      <c r="GI28">
        <v>0.921119418731371</v>
      </c>
      <c r="GJ28">
        <v>-1</v>
      </c>
      <c r="GK28">
        <v>0.71260795</v>
      </c>
      <c r="GL28">
        <v>-0.205462330827067</v>
      </c>
      <c r="GM28">
        <v>0.0203657016954364</v>
      </c>
      <c r="GN28">
        <v>0</v>
      </c>
      <c r="GO28">
        <v>0</v>
      </c>
      <c r="GP28">
        <v>2</v>
      </c>
      <c r="GQ28" t="s">
        <v>457</v>
      </c>
      <c r="GR28">
        <v>3.12549</v>
      </c>
      <c r="GS28">
        <v>2.65564</v>
      </c>
      <c r="GT28">
        <v>0.0628244</v>
      </c>
      <c r="GU28">
        <v>0.0598839</v>
      </c>
      <c r="GV28">
        <v>0.098226</v>
      </c>
      <c r="GW28">
        <v>0.0967585</v>
      </c>
      <c r="GX28">
        <v>24091.2</v>
      </c>
      <c r="GY28">
        <v>22885.3</v>
      </c>
      <c r="GZ28">
        <v>22992.1</v>
      </c>
      <c r="HA28">
        <v>23706.6</v>
      </c>
      <c r="HB28">
        <v>35338.6</v>
      </c>
      <c r="HC28">
        <v>35439.6</v>
      </c>
      <c r="HD28">
        <v>41456.7</v>
      </c>
      <c r="HE28">
        <v>42274.8</v>
      </c>
      <c r="HF28">
        <v>1.89368</v>
      </c>
      <c r="HG28">
        <v>1.81012</v>
      </c>
      <c r="HH28">
        <v>0.144895</v>
      </c>
      <c r="HI28">
        <v>0</v>
      </c>
      <c r="HJ28">
        <v>27.4993</v>
      </c>
      <c r="HK28">
        <v>999.9</v>
      </c>
      <c r="HL28">
        <v>58.9</v>
      </c>
      <c r="HM28">
        <v>29.094</v>
      </c>
      <c r="HN28">
        <v>26.3413</v>
      </c>
      <c r="HO28">
        <v>54.07</v>
      </c>
      <c r="HP28">
        <v>42.2796</v>
      </c>
      <c r="HQ28">
        <v>1</v>
      </c>
      <c r="HR28">
        <v>0.105452</v>
      </c>
      <c r="HS28">
        <v>0.0566667</v>
      </c>
      <c r="HT28">
        <v>20.2174</v>
      </c>
      <c r="HU28">
        <v>5.23301</v>
      </c>
      <c r="HV28">
        <v>11.992</v>
      </c>
      <c r="HW28">
        <v>4.95555</v>
      </c>
      <c r="HX28">
        <v>3.30387</v>
      </c>
      <c r="HY28">
        <v>20.5</v>
      </c>
      <c r="HZ28">
        <v>9999</v>
      </c>
      <c r="IA28">
        <v>9999</v>
      </c>
      <c r="IB28">
        <v>9999</v>
      </c>
      <c r="IC28">
        <v>1.86856</v>
      </c>
      <c r="ID28">
        <v>1.86422</v>
      </c>
      <c r="IE28">
        <v>1.87182</v>
      </c>
      <c r="IF28">
        <v>1.86267</v>
      </c>
      <c r="IG28">
        <v>1.86208</v>
      </c>
      <c r="IH28">
        <v>1.86859</v>
      </c>
      <c r="II28">
        <v>1.85868</v>
      </c>
      <c r="IJ28">
        <v>1.86509</v>
      </c>
      <c r="IK28">
        <v>5</v>
      </c>
      <c r="IL28">
        <v>0</v>
      </c>
      <c r="IM28">
        <v>0</v>
      </c>
      <c r="IN28">
        <v>0</v>
      </c>
      <c r="IO28" t="s">
        <v>441</v>
      </c>
      <c r="IP28" t="s">
        <v>442</v>
      </c>
      <c r="IQ28" t="s">
        <v>443</v>
      </c>
      <c r="IR28" t="s">
        <v>443</v>
      </c>
      <c r="IS28" t="s">
        <v>443</v>
      </c>
      <c r="IT28" t="s">
        <v>443</v>
      </c>
      <c r="IU28">
        <v>0</v>
      </c>
      <c r="IV28">
        <v>100</v>
      </c>
      <c r="IW28">
        <v>100</v>
      </c>
      <c r="IX28">
        <v>5.351</v>
      </c>
      <c r="IY28">
        <v>0.3732</v>
      </c>
      <c r="IZ28">
        <v>4.29428474587108</v>
      </c>
      <c r="JA28">
        <v>0.0044018681294096</v>
      </c>
      <c r="JB28">
        <v>-1.90699597991277e-06</v>
      </c>
      <c r="JC28">
        <v>4.44501569190667e-10</v>
      </c>
      <c r="JD28">
        <v>0.0663976639725661</v>
      </c>
      <c r="JE28">
        <v>0.00774552653971819</v>
      </c>
      <c r="JF28">
        <v>0.000136201457998369</v>
      </c>
      <c r="JG28">
        <v>5.32982615085375e-06</v>
      </c>
      <c r="JH28">
        <v>-0</v>
      </c>
      <c r="JI28">
        <v>1991</v>
      </c>
      <c r="JJ28">
        <v>1</v>
      </c>
      <c r="JK28">
        <v>28</v>
      </c>
      <c r="JL28">
        <v>195628.3</v>
      </c>
      <c r="JM28">
        <v>195628.2</v>
      </c>
      <c r="JN28">
        <v>0.671387</v>
      </c>
      <c r="JO28">
        <v>2.40112</v>
      </c>
      <c r="JP28">
        <v>1.49902</v>
      </c>
      <c r="JQ28">
        <v>2.33276</v>
      </c>
      <c r="JR28">
        <v>1.54419</v>
      </c>
      <c r="JS28">
        <v>2.23999</v>
      </c>
      <c r="JT28">
        <v>35.3596</v>
      </c>
      <c r="JU28">
        <v>24.1313</v>
      </c>
      <c r="JV28">
        <v>18</v>
      </c>
      <c r="JW28">
        <v>546.715</v>
      </c>
      <c r="JX28">
        <v>435.561</v>
      </c>
      <c r="JY28">
        <v>26.1373</v>
      </c>
      <c r="JZ28">
        <v>28.9769</v>
      </c>
      <c r="KA28">
        <v>29.9999</v>
      </c>
      <c r="KB28">
        <v>28.879</v>
      </c>
      <c r="KC28">
        <v>28.9033</v>
      </c>
      <c r="KD28">
        <v>13.4849</v>
      </c>
      <c r="KE28">
        <v>29.397</v>
      </c>
      <c r="KF28">
        <v>100</v>
      </c>
      <c r="KG28">
        <v>26.1642</v>
      </c>
      <c r="KH28">
        <v>230.211</v>
      </c>
      <c r="KI28">
        <v>22.3712</v>
      </c>
      <c r="KJ28">
        <v>92.9108</v>
      </c>
      <c r="KK28">
        <v>98.525</v>
      </c>
    </row>
    <row r="29" spans="1:297">
      <c r="A29">
        <v>13</v>
      </c>
      <c r="B29">
        <v>1758987407</v>
      </c>
      <c r="C29">
        <v>60</v>
      </c>
      <c r="D29" t="s">
        <v>468</v>
      </c>
      <c r="E29" t="s">
        <v>469</v>
      </c>
      <c r="F29">
        <v>5</v>
      </c>
      <c r="G29" t="s">
        <v>435</v>
      </c>
      <c r="H29" t="s">
        <v>436</v>
      </c>
      <c r="I29">
        <v>1758987398.92308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(EA29+(U29+2*0.95*5.67E-8*(((EA29+$B$7)+273)^4-(EA29+273)^4)-44100*J29)/(1.84*29.3*R29+8*0.95*5.67E-8*(EA29+273)^3))</f>
        <v>0</v>
      </c>
      <c r="W29">
        <f>($C$7*EB29+$D$7*EC29+$E$7*V29)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2*0.95*5.67E-8*(((EA29+$B$7)+273)^4-(W29+273)^4)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255.190793627381</v>
      </c>
      <c r="AK29">
        <v>267.784745454545</v>
      </c>
      <c r="AL29">
        <v>-3.42030958874462</v>
      </c>
      <c r="AM29">
        <v>63.08</v>
      </c>
      <c r="AN29">
        <f>(AP29 - AO29 + DY29*1E3/(8.314*(EA29+273.15)) * AR29/DX29 * AQ29) * DX29/(100*DL29) * 1000/(1000 - AP29)</f>
        <v>0</v>
      </c>
      <c r="AO29">
        <v>22.3369019017857</v>
      </c>
      <c r="AP29">
        <v>23.0278236363636</v>
      </c>
      <c r="AQ29">
        <v>0.0062789004329002</v>
      </c>
      <c r="AR29">
        <v>99.94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MAX(0,($B$13+$C$13*EF29)/(1+$D$13*EF29)*DY29/(EA29+273)*$E$13)</f>
        <v>0</v>
      </c>
      <c r="AX29" t="s">
        <v>437</v>
      </c>
      <c r="AY29" t="s">
        <v>437</v>
      </c>
      <c r="AZ29">
        <v>0</v>
      </c>
      <c r="BA29">
        <v>0</v>
      </c>
      <c r="BB29">
        <f>1-AZ29/BA29</f>
        <v>0</v>
      </c>
      <c r="BC29">
        <v>0</v>
      </c>
      <c r="BD29" t="s">
        <v>437</v>
      </c>
      <c r="BE29" t="s">
        <v>437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437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$B$11*EG29+$C$11*EH29+$F$11*ES29*(1-EV29)</f>
        <v>0</v>
      </c>
      <c r="DI29">
        <f>DH29*DJ29</f>
        <v>0</v>
      </c>
      <c r="DJ29">
        <f>($B$11*$D$9+$C$11*$D$9+$F$11*((FF29+EX29)/MAX(FF29+EX29+FG29, 0.1)*$I$9+FG29/MAX(FF29+EX29+FG29, 0.1)*$J$9))/($B$11+$C$11+$F$11)</f>
        <v>0</v>
      </c>
      <c r="DK29">
        <f>($B$11*$K$9+$C$11*$K$9+$F$11*((FF29+EX29)/MAX(FF29+EX29+FG29, 0.1)*$P$9+FG29/MAX(FF29+EX29+FG29, 0.1)*$Q$9))/($B$11+$C$11+$F$11)</f>
        <v>0</v>
      </c>
      <c r="DL29">
        <v>1.65</v>
      </c>
      <c r="DM29">
        <v>0.5</v>
      </c>
      <c r="DN29" t="s">
        <v>438</v>
      </c>
      <c r="DO29">
        <v>2</v>
      </c>
      <c r="DP29" t="b">
        <v>1</v>
      </c>
      <c r="DQ29">
        <v>1758987398.92308</v>
      </c>
      <c r="DR29">
        <v>285.112</v>
      </c>
      <c r="DS29">
        <v>265.262846153846</v>
      </c>
      <c r="DT29">
        <v>22.9911615384615</v>
      </c>
      <c r="DU29">
        <v>22.2998230769231</v>
      </c>
      <c r="DV29">
        <v>279.725923076923</v>
      </c>
      <c r="DW29">
        <v>22.6182307692308</v>
      </c>
      <c r="DX29">
        <v>500.025153846154</v>
      </c>
      <c r="DY29">
        <v>90.4193846153846</v>
      </c>
      <c r="DZ29">
        <v>0.0303661923076923</v>
      </c>
      <c r="EA29">
        <v>29.6300692307692</v>
      </c>
      <c r="EB29">
        <v>29.8514230769231</v>
      </c>
      <c r="EC29">
        <v>999.9</v>
      </c>
      <c r="ED29">
        <v>0</v>
      </c>
      <c r="EE29">
        <v>0</v>
      </c>
      <c r="EF29">
        <v>9997.37307692308</v>
      </c>
      <c r="EG29">
        <v>0</v>
      </c>
      <c r="EH29">
        <v>9.96170923076923</v>
      </c>
      <c r="EI29">
        <v>19.8489923076923</v>
      </c>
      <c r="EJ29">
        <v>291.820923076923</v>
      </c>
      <c r="EK29">
        <v>271.312692307692</v>
      </c>
      <c r="EL29">
        <v>0.691331692307692</v>
      </c>
      <c r="EM29">
        <v>265.262846153846</v>
      </c>
      <c r="EN29">
        <v>22.2998230769231</v>
      </c>
      <c r="EO29">
        <v>2.07884769230769</v>
      </c>
      <c r="EP29">
        <v>2.01633769230769</v>
      </c>
      <c r="EQ29">
        <v>18.0580153846154</v>
      </c>
      <c r="ER29">
        <v>17.5732153846154</v>
      </c>
      <c r="ES29">
        <v>1999.93846153846</v>
      </c>
      <c r="ET29">
        <v>0.980002615384616</v>
      </c>
      <c r="EU29">
        <v>0.0199976230769231</v>
      </c>
      <c r="EV29">
        <v>0</v>
      </c>
      <c r="EW29">
        <v>249.157923076923</v>
      </c>
      <c r="EX29">
        <v>5.00016</v>
      </c>
      <c r="EY29">
        <v>5348.95538461539</v>
      </c>
      <c r="EZ29">
        <v>18233.6538461538</v>
      </c>
      <c r="FA29">
        <v>49.125</v>
      </c>
      <c r="FB29">
        <v>49.687</v>
      </c>
      <c r="FC29">
        <v>49.562</v>
      </c>
      <c r="FD29">
        <v>49.2881538461539</v>
      </c>
      <c r="FE29">
        <v>50.937</v>
      </c>
      <c r="FF29">
        <v>1955.04846153846</v>
      </c>
      <c r="FG29">
        <v>39.89</v>
      </c>
      <c r="FH29">
        <v>0</v>
      </c>
      <c r="FI29">
        <v>1758987411.9</v>
      </c>
      <c r="FJ29">
        <v>0</v>
      </c>
      <c r="FK29">
        <v>248.990769230769</v>
      </c>
      <c r="FL29">
        <v>-11.9285470060824</v>
      </c>
      <c r="FM29">
        <v>-233.854700857027</v>
      </c>
      <c r="FN29">
        <v>5347.06038461538</v>
      </c>
      <c r="FO29">
        <v>15</v>
      </c>
      <c r="FP29">
        <v>0</v>
      </c>
      <c r="FQ29" t="s">
        <v>439</v>
      </c>
      <c r="FR29">
        <v>1747249705.1</v>
      </c>
      <c r="FS29">
        <v>1747249711.1</v>
      </c>
      <c r="FT29">
        <v>0</v>
      </c>
      <c r="FU29">
        <v>0.871</v>
      </c>
      <c r="FV29">
        <v>0.066</v>
      </c>
      <c r="FW29">
        <v>5.486</v>
      </c>
      <c r="FX29">
        <v>0.145</v>
      </c>
      <c r="FY29">
        <v>420</v>
      </c>
      <c r="FZ29">
        <v>16</v>
      </c>
      <c r="GA29">
        <v>0.27</v>
      </c>
      <c r="GB29">
        <v>0.16</v>
      </c>
      <c r="GC29">
        <v>19.6774142857143</v>
      </c>
      <c r="GD29">
        <v>3.36081038961042</v>
      </c>
      <c r="GE29">
        <v>0.402916140732268</v>
      </c>
      <c r="GF29">
        <v>0</v>
      </c>
      <c r="GG29">
        <v>249.615029411765</v>
      </c>
      <c r="GH29">
        <v>-10.9975095515409</v>
      </c>
      <c r="GI29">
        <v>1.09721279198689</v>
      </c>
      <c r="GJ29">
        <v>-1</v>
      </c>
      <c r="GK29">
        <v>0.700731142857143</v>
      </c>
      <c r="GL29">
        <v>-0.181854779220778</v>
      </c>
      <c r="GM29">
        <v>0.0199736920598922</v>
      </c>
      <c r="GN29">
        <v>0</v>
      </c>
      <c r="GO29">
        <v>0</v>
      </c>
      <c r="GP29">
        <v>2</v>
      </c>
      <c r="GQ29" t="s">
        <v>457</v>
      </c>
      <c r="GR29">
        <v>3.12558</v>
      </c>
      <c r="GS29">
        <v>2.65603</v>
      </c>
      <c r="GT29">
        <v>0.0595511</v>
      </c>
      <c r="GU29">
        <v>0.0566574</v>
      </c>
      <c r="GV29">
        <v>0.0983118</v>
      </c>
      <c r="GW29">
        <v>0.0967774</v>
      </c>
      <c r="GX29">
        <v>24175.7</v>
      </c>
      <c r="GY29">
        <v>22963.7</v>
      </c>
      <c r="GZ29">
        <v>22992.5</v>
      </c>
      <c r="HA29">
        <v>23706.5</v>
      </c>
      <c r="HB29">
        <v>35335.6</v>
      </c>
      <c r="HC29">
        <v>35438.6</v>
      </c>
      <c r="HD29">
        <v>41457.5</v>
      </c>
      <c r="HE29">
        <v>42274.8</v>
      </c>
      <c r="HF29">
        <v>1.8938</v>
      </c>
      <c r="HG29">
        <v>1.8099</v>
      </c>
      <c r="HH29">
        <v>0.14605</v>
      </c>
      <c r="HI29">
        <v>0</v>
      </c>
      <c r="HJ29">
        <v>27.4993</v>
      </c>
      <c r="HK29">
        <v>999.9</v>
      </c>
      <c r="HL29">
        <v>58.9</v>
      </c>
      <c r="HM29">
        <v>29.094</v>
      </c>
      <c r="HN29">
        <v>26.342</v>
      </c>
      <c r="HO29">
        <v>53.54</v>
      </c>
      <c r="HP29">
        <v>42.1554</v>
      </c>
      <c r="HQ29">
        <v>1</v>
      </c>
      <c r="HR29">
        <v>0.105246</v>
      </c>
      <c r="HS29">
        <v>0.0613726</v>
      </c>
      <c r="HT29">
        <v>20.2173</v>
      </c>
      <c r="HU29">
        <v>5.23331</v>
      </c>
      <c r="HV29">
        <v>11.992</v>
      </c>
      <c r="HW29">
        <v>4.95575</v>
      </c>
      <c r="HX29">
        <v>3.304</v>
      </c>
      <c r="HY29">
        <v>20.5</v>
      </c>
      <c r="HZ29">
        <v>9999</v>
      </c>
      <c r="IA29">
        <v>9999</v>
      </c>
      <c r="IB29">
        <v>9999</v>
      </c>
      <c r="IC29">
        <v>1.86851</v>
      </c>
      <c r="ID29">
        <v>1.86423</v>
      </c>
      <c r="IE29">
        <v>1.8718</v>
      </c>
      <c r="IF29">
        <v>1.8627</v>
      </c>
      <c r="IG29">
        <v>1.86208</v>
      </c>
      <c r="IH29">
        <v>1.86857</v>
      </c>
      <c r="II29">
        <v>1.85867</v>
      </c>
      <c r="IJ29">
        <v>1.86508</v>
      </c>
      <c r="IK29">
        <v>5</v>
      </c>
      <c r="IL29">
        <v>0</v>
      </c>
      <c r="IM29">
        <v>0</v>
      </c>
      <c r="IN29">
        <v>0</v>
      </c>
      <c r="IO29" t="s">
        <v>441</v>
      </c>
      <c r="IP29" t="s">
        <v>442</v>
      </c>
      <c r="IQ29" t="s">
        <v>443</v>
      </c>
      <c r="IR29" t="s">
        <v>443</v>
      </c>
      <c r="IS29" t="s">
        <v>443</v>
      </c>
      <c r="IT29" t="s">
        <v>443</v>
      </c>
      <c r="IU29">
        <v>0</v>
      </c>
      <c r="IV29">
        <v>100</v>
      </c>
      <c r="IW29">
        <v>100</v>
      </c>
      <c r="IX29">
        <v>5.294</v>
      </c>
      <c r="IY29">
        <v>0.3738</v>
      </c>
      <c r="IZ29">
        <v>4.29428474587108</v>
      </c>
      <c r="JA29">
        <v>0.0044018681294096</v>
      </c>
      <c r="JB29">
        <v>-1.90699597991277e-06</v>
      </c>
      <c r="JC29">
        <v>4.44501569190667e-10</v>
      </c>
      <c r="JD29">
        <v>0.0663976639725661</v>
      </c>
      <c r="JE29">
        <v>0.00774552653971819</v>
      </c>
      <c r="JF29">
        <v>0.000136201457998369</v>
      </c>
      <c r="JG29">
        <v>5.32982615085375e-06</v>
      </c>
      <c r="JH29">
        <v>-0</v>
      </c>
      <c r="JI29">
        <v>1991</v>
      </c>
      <c r="JJ29">
        <v>1</v>
      </c>
      <c r="JK29">
        <v>28</v>
      </c>
      <c r="JL29">
        <v>195628.4</v>
      </c>
      <c r="JM29">
        <v>195628.3</v>
      </c>
      <c r="JN29">
        <v>0.638428</v>
      </c>
      <c r="JO29">
        <v>2.3938</v>
      </c>
      <c r="JP29">
        <v>1.49902</v>
      </c>
      <c r="JQ29">
        <v>2.33276</v>
      </c>
      <c r="JR29">
        <v>1.54419</v>
      </c>
      <c r="JS29">
        <v>2.29614</v>
      </c>
      <c r="JT29">
        <v>35.3827</v>
      </c>
      <c r="JU29">
        <v>24.14</v>
      </c>
      <c r="JV29">
        <v>18</v>
      </c>
      <c r="JW29">
        <v>546.782</v>
      </c>
      <c r="JX29">
        <v>435.413</v>
      </c>
      <c r="JY29">
        <v>26.2464</v>
      </c>
      <c r="JZ29">
        <v>28.9744</v>
      </c>
      <c r="KA29">
        <v>29.9998</v>
      </c>
      <c r="KB29">
        <v>28.8771</v>
      </c>
      <c r="KC29">
        <v>28.9014</v>
      </c>
      <c r="KD29">
        <v>12.8224</v>
      </c>
      <c r="KE29">
        <v>29.397</v>
      </c>
      <c r="KF29">
        <v>100</v>
      </c>
      <c r="KG29">
        <v>26.2628</v>
      </c>
      <c r="KH29">
        <v>216.719</v>
      </c>
      <c r="KI29">
        <v>22.3605</v>
      </c>
      <c r="KJ29">
        <v>92.9123</v>
      </c>
      <c r="KK29">
        <v>98.5248</v>
      </c>
    </row>
    <row r="30" spans="1:297">
      <c r="A30">
        <v>14</v>
      </c>
      <c r="B30">
        <v>1758987412</v>
      </c>
      <c r="C30">
        <v>65</v>
      </c>
      <c r="D30" t="s">
        <v>470</v>
      </c>
      <c r="E30" t="s">
        <v>471</v>
      </c>
      <c r="F30">
        <v>5</v>
      </c>
      <c r="G30" t="s">
        <v>435</v>
      </c>
      <c r="H30" t="s">
        <v>436</v>
      </c>
      <c r="I30">
        <v>1758987403.84615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(EA30+(U30+2*0.95*5.67E-8*(((EA30+$B$7)+273)^4-(EA30+273)^4)-44100*J30)/(1.84*29.3*R30+8*0.95*5.67E-8*(EA30+273)^3))</f>
        <v>0</v>
      </c>
      <c r="W30">
        <f>($C$7*EB30+$D$7*EC30+$E$7*V30)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2*0.95*5.67E-8*(((EA30+$B$7)+273)^4-(W30+273)^4)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238.981994488095</v>
      </c>
      <c r="AK30">
        <v>251.376018181818</v>
      </c>
      <c r="AL30">
        <v>-3.27168664502168</v>
      </c>
      <c r="AM30">
        <v>63.08</v>
      </c>
      <c r="AN30">
        <f>(AP30 - AO30 + DY30*1E3/(8.314*(EA30+273.15)) * AR30/DX30 * AQ30) * DX30/(100*DL30) * 1000/(1000 - AP30)</f>
        <v>0</v>
      </c>
      <c r="AO30">
        <v>22.3359102261905</v>
      </c>
      <c r="AP30">
        <v>23.0422915151515</v>
      </c>
      <c r="AQ30">
        <v>0.00156906060606008</v>
      </c>
      <c r="AR30">
        <v>99.94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MAX(0,($B$13+$C$13*EF30)/(1+$D$13*EF30)*DY30/(EA30+273)*$E$13)</f>
        <v>0</v>
      </c>
      <c r="AX30" t="s">
        <v>437</v>
      </c>
      <c r="AY30" t="s">
        <v>437</v>
      </c>
      <c r="AZ30">
        <v>0</v>
      </c>
      <c r="BA30">
        <v>0</v>
      </c>
      <c r="BB30">
        <f>1-AZ30/BA30</f>
        <v>0</v>
      </c>
      <c r="BC30">
        <v>0</v>
      </c>
      <c r="BD30" t="s">
        <v>437</v>
      </c>
      <c r="BE30" t="s">
        <v>437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437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$B$11*EG30+$C$11*EH30+$F$11*ES30*(1-EV30)</f>
        <v>0</v>
      </c>
      <c r="DI30">
        <f>DH30*DJ30</f>
        <v>0</v>
      </c>
      <c r="DJ30">
        <f>($B$11*$D$9+$C$11*$D$9+$F$11*((FF30+EX30)/MAX(FF30+EX30+FG30, 0.1)*$I$9+FG30/MAX(FF30+EX30+FG30, 0.1)*$J$9))/($B$11+$C$11+$F$11)</f>
        <v>0</v>
      </c>
      <c r="DK30">
        <f>($B$11*$K$9+$C$11*$K$9+$F$11*((FF30+EX30)/MAX(FF30+EX30+FG30, 0.1)*$P$9+FG30/MAX(FF30+EX30+FG30, 0.1)*$Q$9))/($B$11+$C$11+$F$11)</f>
        <v>0</v>
      </c>
      <c r="DL30">
        <v>1.65</v>
      </c>
      <c r="DM30">
        <v>0.5</v>
      </c>
      <c r="DN30" t="s">
        <v>438</v>
      </c>
      <c r="DO30">
        <v>2</v>
      </c>
      <c r="DP30" t="b">
        <v>1</v>
      </c>
      <c r="DQ30">
        <v>1758987403.84615</v>
      </c>
      <c r="DR30">
        <v>268.91</v>
      </c>
      <c r="DS30">
        <v>249.089307692308</v>
      </c>
      <c r="DT30">
        <v>23.0115923076923</v>
      </c>
      <c r="DU30">
        <v>22.3216923076923</v>
      </c>
      <c r="DV30">
        <v>263.579923076923</v>
      </c>
      <c r="DW30">
        <v>22.6382230769231</v>
      </c>
      <c r="DX30">
        <v>499.998</v>
      </c>
      <c r="DY30">
        <v>90.4183076923077</v>
      </c>
      <c r="DZ30">
        <v>0.0302087461538462</v>
      </c>
      <c r="EA30">
        <v>29.6400307692308</v>
      </c>
      <c r="EB30">
        <v>29.869</v>
      </c>
      <c r="EC30">
        <v>999.9</v>
      </c>
      <c r="ED30">
        <v>0</v>
      </c>
      <c r="EE30">
        <v>0</v>
      </c>
      <c r="EF30">
        <v>10007.5</v>
      </c>
      <c r="EG30">
        <v>0</v>
      </c>
      <c r="EH30">
        <v>9.95989</v>
      </c>
      <c r="EI30">
        <v>19.8206153846154</v>
      </c>
      <c r="EJ30">
        <v>275.243307692308</v>
      </c>
      <c r="EK30">
        <v>254.776076923077</v>
      </c>
      <c r="EL30">
        <v>0.689894</v>
      </c>
      <c r="EM30">
        <v>249.089307692308</v>
      </c>
      <c r="EN30">
        <v>22.3216923076923</v>
      </c>
      <c r="EO30">
        <v>2.08067076923077</v>
      </c>
      <c r="EP30">
        <v>2.01829076923077</v>
      </c>
      <c r="EQ30">
        <v>18.0719538461538</v>
      </c>
      <c r="ER30">
        <v>17.5885615384615</v>
      </c>
      <c r="ES30">
        <v>1999.95923076923</v>
      </c>
      <c r="ET30">
        <v>0.980002769230769</v>
      </c>
      <c r="EU30">
        <v>0.0199973923076923</v>
      </c>
      <c r="EV30">
        <v>0</v>
      </c>
      <c r="EW30">
        <v>248.194230769231</v>
      </c>
      <c r="EX30">
        <v>5.00016</v>
      </c>
      <c r="EY30">
        <v>5329.74923076923</v>
      </c>
      <c r="EZ30">
        <v>18233.8538461538</v>
      </c>
      <c r="FA30">
        <v>49.125</v>
      </c>
      <c r="FB30">
        <v>49.687</v>
      </c>
      <c r="FC30">
        <v>49.562</v>
      </c>
      <c r="FD30">
        <v>49.2833846153846</v>
      </c>
      <c r="FE30">
        <v>50.937</v>
      </c>
      <c r="FF30">
        <v>1955.06923076923</v>
      </c>
      <c r="FG30">
        <v>39.89</v>
      </c>
      <c r="FH30">
        <v>0</v>
      </c>
      <c r="FI30">
        <v>1758987416.7</v>
      </c>
      <c r="FJ30">
        <v>0</v>
      </c>
      <c r="FK30">
        <v>248.068576923077</v>
      </c>
      <c r="FL30">
        <v>-11.6726495750071</v>
      </c>
      <c r="FM30">
        <v>-239.899145492444</v>
      </c>
      <c r="FN30">
        <v>5328.14807692308</v>
      </c>
      <c r="FO30">
        <v>15</v>
      </c>
      <c r="FP30">
        <v>0</v>
      </c>
      <c r="FQ30" t="s">
        <v>439</v>
      </c>
      <c r="FR30">
        <v>1747249705.1</v>
      </c>
      <c r="FS30">
        <v>1747249711.1</v>
      </c>
      <c r="FT30">
        <v>0</v>
      </c>
      <c r="FU30">
        <v>0.871</v>
      </c>
      <c r="FV30">
        <v>0.066</v>
      </c>
      <c r="FW30">
        <v>5.486</v>
      </c>
      <c r="FX30">
        <v>0.145</v>
      </c>
      <c r="FY30">
        <v>420</v>
      </c>
      <c r="FZ30">
        <v>16</v>
      </c>
      <c r="GA30">
        <v>0.27</v>
      </c>
      <c r="GB30">
        <v>0.16</v>
      </c>
      <c r="GC30">
        <v>19.80306</v>
      </c>
      <c r="GD30">
        <v>-0.0534857142856892</v>
      </c>
      <c r="GE30">
        <v>0.259537630026938</v>
      </c>
      <c r="GF30">
        <v>1</v>
      </c>
      <c r="GG30">
        <v>248.645823529412</v>
      </c>
      <c r="GH30">
        <v>-11.6372192550844</v>
      </c>
      <c r="GI30">
        <v>1.15445766413061</v>
      </c>
      <c r="GJ30">
        <v>-1</v>
      </c>
      <c r="GK30">
        <v>0.6931215</v>
      </c>
      <c r="GL30">
        <v>-0.0224314285714294</v>
      </c>
      <c r="GM30">
        <v>0.0128852127204016</v>
      </c>
      <c r="GN30">
        <v>1</v>
      </c>
      <c r="GO30">
        <v>2</v>
      </c>
      <c r="GP30">
        <v>2</v>
      </c>
      <c r="GQ30" t="s">
        <v>440</v>
      </c>
      <c r="GR30">
        <v>3.12552</v>
      </c>
      <c r="GS30">
        <v>2.65559</v>
      </c>
      <c r="GT30">
        <v>0.0563294</v>
      </c>
      <c r="GU30">
        <v>0.053526</v>
      </c>
      <c r="GV30">
        <v>0.0983601</v>
      </c>
      <c r="GW30">
        <v>0.0967726</v>
      </c>
      <c r="GX30">
        <v>24258.5</v>
      </c>
      <c r="GY30">
        <v>23040.2</v>
      </c>
      <c r="GZ30">
        <v>22992.5</v>
      </c>
      <c r="HA30">
        <v>23706.8</v>
      </c>
      <c r="HB30">
        <v>35333.3</v>
      </c>
      <c r="HC30">
        <v>35439</v>
      </c>
      <c r="HD30">
        <v>41457.4</v>
      </c>
      <c r="HE30">
        <v>42275.3</v>
      </c>
      <c r="HF30">
        <v>1.8937</v>
      </c>
      <c r="HG30">
        <v>1.80985</v>
      </c>
      <c r="HH30">
        <v>0.14713</v>
      </c>
      <c r="HI30">
        <v>0</v>
      </c>
      <c r="HJ30">
        <v>27.4993</v>
      </c>
      <c r="HK30">
        <v>999.9</v>
      </c>
      <c r="HL30">
        <v>58.876</v>
      </c>
      <c r="HM30">
        <v>29.084</v>
      </c>
      <c r="HN30">
        <v>26.3151</v>
      </c>
      <c r="HO30">
        <v>52.95</v>
      </c>
      <c r="HP30">
        <v>42.2516</v>
      </c>
      <c r="HQ30">
        <v>1</v>
      </c>
      <c r="HR30">
        <v>0.104863</v>
      </c>
      <c r="HS30">
        <v>0.0866013</v>
      </c>
      <c r="HT30">
        <v>20.2172</v>
      </c>
      <c r="HU30">
        <v>5.23286</v>
      </c>
      <c r="HV30">
        <v>11.992</v>
      </c>
      <c r="HW30">
        <v>4.95525</v>
      </c>
      <c r="HX30">
        <v>3.30387</v>
      </c>
      <c r="HY30">
        <v>20.5</v>
      </c>
      <c r="HZ30">
        <v>9999</v>
      </c>
      <c r="IA30">
        <v>9999</v>
      </c>
      <c r="IB30">
        <v>9999</v>
      </c>
      <c r="IC30">
        <v>1.86853</v>
      </c>
      <c r="ID30">
        <v>1.86421</v>
      </c>
      <c r="IE30">
        <v>1.87181</v>
      </c>
      <c r="IF30">
        <v>1.8627</v>
      </c>
      <c r="IG30">
        <v>1.86208</v>
      </c>
      <c r="IH30">
        <v>1.86858</v>
      </c>
      <c r="II30">
        <v>1.85867</v>
      </c>
      <c r="IJ30">
        <v>1.86509</v>
      </c>
      <c r="IK30">
        <v>5</v>
      </c>
      <c r="IL30">
        <v>0</v>
      </c>
      <c r="IM30">
        <v>0</v>
      </c>
      <c r="IN30">
        <v>0</v>
      </c>
      <c r="IO30" t="s">
        <v>441</v>
      </c>
      <c r="IP30" t="s">
        <v>442</v>
      </c>
      <c r="IQ30" t="s">
        <v>443</v>
      </c>
      <c r="IR30" t="s">
        <v>443</v>
      </c>
      <c r="IS30" t="s">
        <v>443</v>
      </c>
      <c r="IT30" t="s">
        <v>443</v>
      </c>
      <c r="IU30">
        <v>0</v>
      </c>
      <c r="IV30">
        <v>100</v>
      </c>
      <c r="IW30">
        <v>100</v>
      </c>
      <c r="IX30">
        <v>5.237</v>
      </c>
      <c r="IY30">
        <v>0.3741</v>
      </c>
      <c r="IZ30">
        <v>4.29428474587108</v>
      </c>
      <c r="JA30">
        <v>0.0044018681294096</v>
      </c>
      <c r="JB30">
        <v>-1.90699597991277e-06</v>
      </c>
      <c r="JC30">
        <v>4.44501569190667e-10</v>
      </c>
      <c r="JD30">
        <v>0.0663976639725661</v>
      </c>
      <c r="JE30">
        <v>0.00774552653971819</v>
      </c>
      <c r="JF30">
        <v>0.000136201457998369</v>
      </c>
      <c r="JG30">
        <v>5.32982615085375e-06</v>
      </c>
      <c r="JH30">
        <v>-0</v>
      </c>
      <c r="JI30">
        <v>1991</v>
      </c>
      <c r="JJ30">
        <v>1</v>
      </c>
      <c r="JK30">
        <v>28</v>
      </c>
      <c r="JL30">
        <v>195628.4</v>
      </c>
      <c r="JM30">
        <v>195628.3</v>
      </c>
      <c r="JN30">
        <v>0.601807</v>
      </c>
      <c r="JO30">
        <v>2.39136</v>
      </c>
      <c r="JP30">
        <v>1.4978</v>
      </c>
      <c r="JQ30">
        <v>2.33276</v>
      </c>
      <c r="JR30">
        <v>1.54419</v>
      </c>
      <c r="JS30">
        <v>2.34497</v>
      </c>
      <c r="JT30">
        <v>35.3827</v>
      </c>
      <c r="JU30">
        <v>24.1488</v>
      </c>
      <c r="JV30">
        <v>18</v>
      </c>
      <c r="JW30">
        <v>546.698</v>
      </c>
      <c r="JX30">
        <v>435.369</v>
      </c>
      <c r="JY30">
        <v>26.339</v>
      </c>
      <c r="JZ30">
        <v>28.9719</v>
      </c>
      <c r="KA30">
        <v>29.9999</v>
      </c>
      <c r="KB30">
        <v>28.875</v>
      </c>
      <c r="KC30">
        <v>28.8996</v>
      </c>
      <c r="KD30">
        <v>12.0881</v>
      </c>
      <c r="KE30">
        <v>29.397</v>
      </c>
      <c r="KF30">
        <v>100</v>
      </c>
      <c r="KG30">
        <v>26.3481</v>
      </c>
      <c r="KH30">
        <v>196.483</v>
      </c>
      <c r="KI30">
        <v>22.3605</v>
      </c>
      <c r="KJ30">
        <v>92.9123</v>
      </c>
      <c r="KK30">
        <v>98.526</v>
      </c>
    </row>
    <row r="31" spans="1:297">
      <c r="A31">
        <v>15</v>
      </c>
      <c r="B31">
        <v>1758987417</v>
      </c>
      <c r="C31">
        <v>70</v>
      </c>
      <c r="D31" t="s">
        <v>472</v>
      </c>
      <c r="E31" t="s">
        <v>473</v>
      </c>
      <c r="F31">
        <v>5</v>
      </c>
      <c r="G31" t="s">
        <v>435</v>
      </c>
      <c r="H31" t="s">
        <v>436</v>
      </c>
      <c r="I31">
        <v>1758987408.84615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(EA31+(U31+2*0.95*5.67E-8*(((EA31+$B$7)+273)^4-(EA31+273)^4)-44100*J31)/(1.84*29.3*R31+8*0.95*5.67E-8*(EA31+273)^3))</f>
        <v>0</v>
      </c>
      <c r="W31">
        <f>($C$7*EB31+$D$7*EC31+$E$7*V31)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2*0.95*5.67E-8*(((EA31+$B$7)+273)^4-(W31+273)^4)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223.205255045238</v>
      </c>
      <c r="AK31">
        <v>235.435927272727</v>
      </c>
      <c r="AL31">
        <v>-3.17571389610389</v>
      </c>
      <c r="AM31">
        <v>63.08</v>
      </c>
      <c r="AN31">
        <f>(AP31 - AO31 + DY31*1E3/(8.314*(EA31+273.15)) * AR31/DX31 * AQ31) * DX31/(100*DL31) * 1000/(1000 - AP31)</f>
        <v>0</v>
      </c>
      <c r="AO31">
        <v>22.3336657113095</v>
      </c>
      <c r="AP31">
        <v>23.0556163636364</v>
      </c>
      <c r="AQ31">
        <v>0.00072839693639576</v>
      </c>
      <c r="AR31">
        <v>99.94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MAX(0,($B$13+$C$13*EF31)/(1+$D$13*EF31)*DY31/(EA31+273)*$E$13)</f>
        <v>0</v>
      </c>
      <c r="AX31" t="s">
        <v>437</v>
      </c>
      <c r="AY31" t="s">
        <v>437</v>
      </c>
      <c r="AZ31">
        <v>0</v>
      </c>
      <c r="BA31">
        <v>0</v>
      </c>
      <c r="BB31">
        <f>1-AZ31/BA31</f>
        <v>0</v>
      </c>
      <c r="BC31">
        <v>0</v>
      </c>
      <c r="BD31" t="s">
        <v>437</v>
      </c>
      <c r="BE31" t="s">
        <v>437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437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$B$11*EG31+$C$11*EH31+$F$11*ES31*(1-EV31)</f>
        <v>0</v>
      </c>
      <c r="DI31">
        <f>DH31*DJ31</f>
        <v>0</v>
      </c>
      <c r="DJ31">
        <f>($B$11*$D$9+$C$11*$D$9+$F$11*((FF31+EX31)/MAX(FF31+EX31+FG31, 0.1)*$I$9+FG31/MAX(FF31+EX31+FG31, 0.1)*$J$9))/($B$11+$C$11+$F$11)</f>
        <v>0</v>
      </c>
      <c r="DK31">
        <f>($B$11*$K$9+$C$11*$K$9+$F$11*((FF31+EX31)/MAX(FF31+EX31+FG31, 0.1)*$P$9+FG31/MAX(FF31+EX31+FG31, 0.1)*$Q$9))/($B$11+$C$11+$F$11)</f>
        <v>0</v>
      </c>
      <c r="DL31">
        <v>1.65</v>
      </c>
      <c r="DM31">
        <v>0.5</v>
      </c>
      <c r="DN31" t="s">
        <v>438</v>
      </c>
      <c r="DO31">
        <v>2</v>
      </c>
      <c r="DP31" t="b">
        <v>1</v>
      </c>
      <c r="DQ31">
        <v>1758987408.84615</v>
      </c>
      <c r="DR31">
        <v>252.684</v>
      </c>
      <c r="DS31">
        <v>232.955153846154</v>
      </c>
      <c r="DT31">
        <v>23.0335153846154</v>
      </c>
      <c r="DU31">
        <v>22.3338692307692</v>
      </c>
      <c r="DV31">
        <v>247.411</v>
      </c>
      <c r="DW31">
        <v>22.6596615384615</v>
      </c>
      <c r="DX31">
        <v>500.019307692308</v>
      </c>
      <c r="DY31">
        <v>90.4184846153846</v>
      </c>
      <c r="DZ31">
        <v>0.0302146846153846</v>
      </c>
      <c r="EA31">
        <v>29.6507153846154</v>
      </c>
      <c r="EB31">
        <v>29.8868461538462</v>
      </c>
      <c r="EC31">
        <v>999.9</v>
      </c>
      <c r="ED31">
        <v>0</v>
      </c>
      <c r="EE31">
        <v>0</v>
      </c>
      <c r="EF31">
        <v>10001.8269230769</v>
      </c>
      <c r="EG31">
        <v>0</v>
      </c>
      <c r="EH31">
        <v>9.95989</v>
      </c>
      <c r="EI31">
        <v>19.7288692307692</v>
      </c>
      <c r="EJ31">
        <v>258.641153846154</v>
      </c>
      <c r="EK31">
        <v>238.276769230769</v>
      </c>
      <c r="EL31">
        <v>0.699642692307692</v>
      </c>
      <c r="EM31">
        <v>232.955153846154</v>
      </c>
      <c r="EN31">
        <v>22.3338692307692</v>
      </c>
      <c r="EO31">
        <v>2.08265615384615</v>
      </c>
      <c r="EP31">
        <v>2.01939461538462</v>
      </c>
      <c r="EQ31">
        <v>18.0871307692308</v>
      </c>
      <c r="ER31">
        <v>17.5972230769231</v>
      </c>
      <c r="ES31">
        <v>1999.94153846154</v>
      </c>
      <c r="ET31">
        <v>0.980002615384616</v>
      </c>
      <c r="EU31">
        <v>0.0199976</v>
      </c>
      <c r="EV31">
        <v>0</v>
      </c>
      <c r="EW31">
        <v>247.209076923077</v>
      </c>
      <c r="EX31">
        <v>5.00016</v>
      </c>
      <c r="EY31">
        <v>5310.00692307692</v>
      </c>
      <c r="EZ31">
        <v>18233.6846153846</v>
      </c>
      <c r="FA31">
        <v>49.125</v>
      </c>
      <c r="FB31">
        <v>49.687</v>
      </c>
      <c r="FC31">
        <v>49.562</v>
      </c>
      <c r="FD31">
        <v>49.2738461538462</v>
      </c>
      <c r="FE31">
        <v>50.937</v>
      </c>
      <c r="FF31">
        <v>1955.05153846154</v>
      </c>
      <c r="FG31">
        <v>39.89</v>
      </c>
      <c r="FH31">
        <v>0</v>
      </c>
      <c r="FI31">
        <v>1758987422.1</v>
      </c>
      <c r="FJ31">
        <v>0</v>
      </c>
      <c r="FK31">
        <v>246.99556</v>
      </c>
      <c r="FL31">
        <v>-10.385923094994</v>
      </c>
      <c r="FM31">
        <v>-239.856923465818</v>
      </c>
      <c r="FN31">
        <v>5305.4336</v>
      </c>
      <c r="FO31">
        <v>15</v>
      </c>
      <c r="FP31">
        <v>0</v>
      </c>
      <c r="FQ31" t="s">
        <v>439</v>
      </c>
      <c r="FR31">
        <v>1747249705.1</v>
      </c>
      <c r="FS31">
        <v>1747249711.1</v>
      </c>
      <c r="FT31">
        <v>0</v>
      </c>
      <c r="FU31">
        <v>0.871</v>
      </c>
      <c r="FV31">
        <v>0.066</v>
      </c>
      <c r="FW31">
        <v>5.486</v>
      </c>
      <c r="FX31">
        <v>0.145</v>
      </c>
      <c r="FY31">
        <v>420</v>
      </c>
      <c r="FZ31">
        <v>16</v>
      </c>
      <c r="GA31">
        <v>0.27</v>
      </c>
      <c r="GB31">
        <v>0.16</v>
      </c>
      <c r="GC31">
        <v>19.7347666666667</v>
      </c>
      <c r="GD31">
        <v>-1.76809870129867</v>
      </c>
      <c r="GE31">
        <v>0.405468624038118</v>
      </c>
      <c r="GF31">
        <v>0</v>
      </c>
      <c r="GG31">
        <v>247.743</v>
      </c>
      <c r="GH31">
        <v>-11.3639113719093</v>
      </c>
      <c r="GI31">
        <v>1.12728800015529</v>
      </c>
      <c r="GJ31">
        <v>-1</v>
      </c>
      <c r="GK31">
        <v>0.69620480952381</v>
      </c>
      <c r="GL31">
        <v>0.119256701298701</v>
      </c>
      <c r="GM31">
        <v>0.0156394204575947</v>
      </c>
      <c r="GN31">
        <v>0</v>
      </c>
      <c r="GO31">
        <v>0</v>
      </c>
      <c r="GP31">
        <v>2</v>
      </c>
      <c r="GQ31" t="s">
        <v>457</v>
      </c>
      <c r="GR31">
        <v>3.1254</v>
      </c>
      <c r="GS31">
        <v>2.65595</v>
      </c>
      <c r="GT31">
        <v>0.0530995</v>
      </c>
      <c r="GU31">
        <v>0.0498851</v>
      </c>
      <c r="GV31">
        <v>0.0983841</v>
      </c>
      <c r="GW31">
        <v>0.0967649</v>
      </c>
      <c r="GX31">
        <v>24341.5</v>
      </c>
      <c r="GY31">
        <v>23128.6</v>
      </c>
      <c r="GZ31">
        <v>22992.4</v>
      </c>
      <c r="HA31">
        <v>23706.5</v>
      </c>
      <c r="HB31">
        <v>35331.8</v>
      </c>
      <c r="HC31">
        <v>35438.9</v>
      </c>
      <c r="HD31">
        <v>41457.1</v>
      </c>
      <c r="HE31">
        <v>42275.2</v>
      </c>
      <c r="HF31">
        <v>1.89358</v>
      </c>
      <c r="HG31">
        <v>1.81012</v>
      </c>
      <c r="HH31">
        <v>0.148956</v>
      </c>
      <c r="HI31">
        <v>0</v>
      </c>
      <c r="HJ31">
        <v>27.4993</v>
      </c>
      <c r="HK31">
        <v>999.9</v>
      </c>
      <c r="HL31">
        <v>58.876</v>
      </c>
      <c r="HM31">
        <v>29.064</v>
      </c>
      <c r="HN31">
        <v>26.2845</v>
      </c>
      <c r="HO31">
        <v>53.26</v>
      </c>
      <c r="HP31">
        <v>42.3958</v>
      </c>
      <c r="HQ31">
        <v>1</v>
      </c>
      <c r="HR31">
        <v>0.104792</v>
      </c>
      <c r="HS31">
        <v>0.110373</v>
      </c>
      <c r="HT31">
        <v>20.2173</v>
      </c>
      <c r="HU31">
        <v>5.23316</v>
      </c>
      <c r="HV31">
        <v>11.992</v>
      </c>
      <c r="HW31">
        <v>4.95555</v>
      </c>
      <c r="HX31">
        <v>3.3039</v>
      </c>
      <c r="HY31">
        <v>20.5</v>
      </c>
      <c r="HZ31">
        <v>9999</v>
      </c>
      <c r="IA31">
        <v>9999</v>
      </c>
      <c r="IB31">
        <v>9999</v>
      </c>
      <c r="IC31">
        <v>1.86853</v>
      </c>
      <c r="ID31">
        <v>1.8642</v>
      </c>
      <c r="IE31">
        <v>1.87181</v>
      </c>
      <c r="IF31">
        <v>1.86267</v>
      </c>
      <c r="IG31">
        <v>1.86208</v>
      </c>
      <c r="IH31">
        <v>1.86857</v>
      </c>
      <c r="II31">
        <v>1.85867</v>
      </c>
      <c r="IJ31">
        <v>1.86508</v>
      </c>
      <c r="IK31">
        <v>5</v>
      </c>
      <c r="IL31">
        <v>0</v>
      </c>
      <c r="IM31">
        <v>0</v>
      </c>
      <c r="IN31">
        <v>0</v>
      </c>
      <c r="IO31" t="s">
        <v>441</v>
      </c>
      <c r="IP31" t="s">
        <v>442</v>
      </c>
      <c r="IQ31" t="s">
        <v>443</v>
      </c>
      <c r="IR31" t="s">
        <v>443</v>
      </c>
      <c r="IS31" t="s">
        <v>443</v>
      </c>
      <c r="IT31" t="s">
        <v>443</v>
      </c>
      <c r="IU31">
        <v>0</v>
      </c>
      <c r="IV31">
        <v>100</v>
      </c>
      <c r="IW31">
        <v>100</v>
      </c>
      <c r="IX31">
        <v>5.18</v>
      </c>
      <c r="IY31">
        <v>0.3743</v>
      </c>
      <c r="IZ31">
        <v>4.29428474587108</v>
      </c>
      <c r="JA31">
        <v>0.0044018681294096</v>
      </c>
      <c r="JB31">
        <v>-1.90699597991277e-06</v>
      </c>
      <c r="JC31">
        <v>4.44501569190667e-10</v>
      </c>
      <c r="JD31">
        <v>0.0663976639725661</v>
      </c>
      <c r="JE31">
        <v>0.00774552653971819</v>
      </c>
      <c r="JF31">
        <v>0.000136201457998369</v>
      </c>
      <c r="JG31">
        <v>5.32982615085375e-06</v>
      </c>
      <c r="JH31">
        <v>-0</v>
      </c>
      <c r="JI31">
        <v>1991</v>
      </c>
      <c r="JJ31">
        <v>1</v>
      </c>
      <c r="JK31">
        <v>28</v>
      </c>
      <c r="JL31">
        <v>195628.5</v>
      </c>
      <c r="JM31">
        <v>195628.4</v>
      </c>
      <c r="JN31">
        <v>0.566406</v>
      </c>
      <c r="JO31">
        <v>2.40601</v>
      </c>
      <c r="JP31">
        <v>1.4978</v>
      </c>
      <c r="JQ31">
        <v>2.33276</v>
      </c>
      <c r="JR31">
        <v>1.54419</v>
      </c>
      <c r="JS31">
        <v>2.39502</v>
      </c>
      <c r="JT31">
        <v>35.3827</v>
      </c>
      <c r="JU31">
        <v>24.1488</v>
      </c>
      <c r="JV31">
        <v>18</v>
      </c>
      <c r="JW31">
        <v>546.596</v>
      </c>
      <c r="JX31">
        <v>435.517</v>
      </c>
      <c r="JY31">
        <v>26.4169</v>
      </c>
      <c r="JZ31">
        <v>28.9695</v>
      </c>
      <c r="KA31">
        <v>29.9998</v>
      </c>
      <c r="KB31">
        <v>28.8726</v>
      </c>
      <c r="KC31">
        <v>28.8973</v>
      </c>
      <c r="KD31">
        <v>11.3832</v>
      </c>
      <c r="KE31">
        <v>29.397</v>
      </c>
      <c r="KF31">
        <v>100</v>
      </c>
      <c r="KG31">
        <v>26.4228</v>
      </c>
      <c r="KH31">
        <v>182.986</v>
      </c>
      <c r="KI31">
        <v>22.3605</v>
      </c>
      <c r="KJ31">
        <v>92.9117</v>
      </c>
      <c r="KK31">
        <v>98.5254</v>
      </c>
    </row>
    <row r="32" spans="1:297">
      <c r="A32">
        <v>16</v>
      </c>
      <c r="B32">
        <v>1758987422</v>
      </c>
      <c r="C32">
        <v>75</v>
      </c>
      <c r="D32" t="s">
        <v>474</v>
      </c>
      <c r="E32" t="s">
        <v>475</v>
      </c>
      <c r="F32">
        <v>5</v>
      </c>
      <c r="G32" t="s">
        <v>435</v>
      </c>
      <c r="H32" t="s">
        <v>436</v>
      </c>
      <c r="I32">
        <v>1758987413.84615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(EA32+(U32+2*0.95*5.67E-8*(((EA32+$B$7)+273)^4-(EA32+273)^4)-44100*J32)/(1.84*29.3*R32+8*0.95*5.67E-8*(EA32+273)^3))</f>
        <v>0</v>
      </c>
      <c r="W32">
        <f>($C$7*EB32+$D$7*EC32+$E$7*V32)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2*0.95*5.67E-8*(((EA32+$B$7)+273)^4-(W32+273)^4)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205.367273932143</v>
      </c>
      <c r="AK32">
        <v>218.499775757576</v>
      </c>
      <c r="AL32">
        <v>-3.39972582251086</v>
      </c>
      <c r="AM32">
        <v>63.08</v>
      </c>
      <c r="AN32">
        <f>(AP32 - AO32 + DY32*1E3/(8.314*(EA32+273.15)) * AR32/DX32 * AQ32) * DX32/(100*DL32) * 1000/(1000 - AP32)</f>
        <v>0</v>
      </c>
      <c r="AO32">
        <v>22.332191235119</v>
      </c>
      <c r="AP32">
        <v>23.0585678787879</v>
      </c>
      <c r="AQ32">
        <v>0.000180609908609477</v>
      </c>
      <c r="AR32">
        <v>99.94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MAX(0,($B$13+$C$13*EF32)/(1+$D$13*EF32)*DY32/(EA32+273)*$E$13)</f>
        <v>0</v>
      </c>
      <c r="AX32" t="s">
        <v>437</v>
      </c>
      <c r="AY32" t="s">
        <v>437</v>
      </c>
      <c r="AZ32">
        <v>0</v>
      </c>
      <c r="BA32">
        <v>0</v>
      </c>
      <c r="BB32">
        <f>1-AZ32/BA32</f>
        <v>0</v>
      </c>
      <c r="BC32">
        <v>0</v>
      </c>
      <c r="BD32" t="s">
        <v>437</v>
      </c>
      <c r="BE32" t="s">
        <v>437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437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$B$11*EG32+$C$11*EH32+$F$11*ES32*(1-EV32)</f>
        <v>0</v>
      </c>
      <c r="DI32">
        <f>DH32*DJ32</f>
        <v>0</v>
      </c>
      <c r="DJ32">
        <f>($B$11*$D$9+$C$11*$D$9+$F$11*((FF32+EX32)/MAX(FF32+EX32+FG32, 0.1)*$I$9+FG32/MAX(FF32+EX32+FG32, 0.1)*$J$9))/($B$11+$C$11+$F$11)</f>
        <v>0</v>
      </c>
      <c r="DK32">
        <f>($B$11*$K$9+$C$11*$K$9+$F$11*((FF32+EX32)/MAX(FF32+EX32+FG32, 0.1)*$P$9+FG32/MAX(FF32+EX32+FG32, 0.1)*$Q$9))/($B$11+$C$11+$F$11)</f>
        <v>0</v>
      </c>
      <c r="DL32">
        <v>1.65</v>
      </c>
      <c r="DM32">
        <v>0.5</v>
      </c>
      <c r="DN32" t="s">
        <v>438</v>
      </c>
      <c r="DO32">
        <v>2</v>
      </c>
      <c r="DP32" t="b">
        <v>1</v>
      </c>
      <c r="DQ32">
        <v>1758987413.84615</v>
      </c>
      <c r="DR32">
        <v>236.582</v>
      </c>
      <c r="DS32">
        <v>216.685538461538</v>
      </c>
      <c r="DT32">
        <v>23.0478461538462</v>
      </c>
      <c r="DU32">
        <v>22.3338923076923</v>
      </c>
      <c r="DV32">
        <v>231.366153846154</v>
      </c>
      <c r="DW32">
        <v>22.6736769230769</v>
      </c>
      <c r="DX32">
        <v>500.015</v>
      </c>
      <c r="DY32">
        <v>90.4182153846154</v>
      </c>
      <c r="DZ32">
        <v>0.0302227769230769</v>
      </c>
      <c r="EA32">
        <v>29.6416076923077</v>
      </c>
      <c r="EB32">
        <v>29.9257538461538</v>
      </c>
      <c r="EC32">
        <v>999.9</v>
      </c>
      <c r="ED32">
        <v>0</v>
      </c>
      <c r="EE32">
        <v>0</v>
      </c>
      <c r="EF32">
        <v>10009.6076923077</v>
      </c>
      <c r="EG32">
        <v>0</v>
      </c>
      <c r="EH32">
        <v>9.95989</v>
      </c>
      <c r="EI32">
        <v>19.8964230769231</v>
      </c>
      <c r="EJ32">
        <v>242.163153846154</v>
      </c>
      <c r="EK32">
        <v>221.635461538462</v>
      </c>
      <c r="EL32">
        <v>0.713955461538462</v>
      </c>
      <c r="EM32">
        <v>216.685538461538</v>
      </c>
      <c r="EN32">
        <v>22.3338923076923</v>
      </c>
      <c r="EO32">
        <v>2.08394461538462</v>
      </c>
      <c r="EP32">
        <v>2.01938846153846</v>
      </c>
      <c r="EQ32">
        <v>18.0969923076923</v>
      </c>
      <c r="ER32">
        <v>17.5971923076923</v>
      </c>
      <c r="ES32">
        <v>1999.94461538462</v>
      </c>
      <c r="ET32">
        <v>0.980002615384616</v>
      </c>
      <c r="EU32">
        <v>0.0199975923076923</v>
      </c>
      <c r="EV32">
        <v>0</v>
      </c>
      <c r="EW32">
        <v>246.209230769231</v>
      </c>
      <c r="EX32">
        <v>5.00016</v>
      </c>
      <c r="EY32">
        <v>5289.15153846154</v>
      </c>
      <c r="EZ32">
        <v>18233.6923076923</v>
      </c>
      <c r="FA32">
        <v>49.125</v>
      </c>
      <c r="FB32">
        <v>49.687</v>
      </c>
      <c r="FC32">
        <v>49.562</v>
      </c>
      <c r="FD32">
        <v>49.2595384615385</v>
      </c>
      <c r="FE32">
        <v>50.937</v>
      </c>
      <c r="FF32">
        <v>1955.05384615385</v>
      </c>
      <c r="FG32">
        <v>39.89</v>
      </c>
      <c r="FH32">
        <v>0</v>
      </c>
      <c r="FI32">
        <v>1758987426.9</v>
      </c>
      <c r="FJ32">
        <v>0</v>
      </c>
      <c r="FK32">
        <v>246.05176</v>
      </c>
      <c r="FL32">
        <v>-12.4085384483922</v>
      </c>
      <c r="FM32">
        <v>-253.170768860199</v>
      </c>
      <c r="FN32">
        <v>5285.3596</v>
      </c>
      <c r="FO32">
        <v>15</v>
      </c>
      <c r="FP32">
        <v>0</v>
      </c>
      <c r="FQ32" t="s">
        <v>439</v>
      </c>
      <c r="FR32">
        <v>1747249705.1</v>
      </c>
      <c r="FS32">
        <v>1747249711.1</v>
      </c>
      <c r="FT32">
        <v>0</v>
      </c>
      <c r="FU32">
        <v>0.871</v>
      </c>
      <c r="FV32">
        <v>0.066</v>
      </c>
      <c r="FW32">
        <v>5.486</v>
      </c>
      <c r="FX32">
        <v>0.145</v>
      </c>
      <c r="FY32">
        <v>420</v>
      </c>
      <c r="FZ32">
        <v>16</v>
      </c>
      <c r="GA32">
        <v>0.27</v>
      </c>
      <c r="GB32">
        <v>0.16</v>
      </c>
      <c r="GC32">
        <v>19.93183</v>
      </c>
      <c r="GD32">
        <v>1.81894736842102</v>
      </c>
      <c r="GE32">
        <v>0.579435479669652</v>
      </c>
      <c r="GF32">
        <v>0</v>
      </c>
      <c r="GG32">
        <v>246.786735294118</v>
      </c>
      <c r="GH32">
        <v>-11.4350038285298</v>
      </c>
      <c r="GI32">
        <v>1.13639024233402</v>
      </c>
      <c r="GJ32">
        <v>-1</v>
      </c>
      <c r="GK32">
        <v>0.7062031</v>
      </c>
      <c r="GL32">
        <v>0.176857984962405</v>
      </c>
      <c r="GM32">
        <v>0.0174244870768123</v>
      </c>
      <c r="GN32">
        <v>0</v>
      </c>
      <c r="GO32">
        <v>0</v>
      </c>
      <c r="GP32">
        <v>2</v>
      </c>
      <c r="GQ32" t="s">
        <v>457</v>
      </c>
      <c r="GR32">
        <v>3.12548</v>
      </c>
      <c r="GS32">
        <v>2.65626</v>
      </c>
      <c r="GT32">
        <v>0.0496296</v>
      </c>
      <c r="GU32">
        <v>0.0464186</v>
      </c>
      <c r="GV32">
        <v>0.0984086</v>
      </c>
      <c r="GW32">
        <v>0.0967616</v>
      </c>
      <c r="GX32">
        <v>24430.7</v>
      </c>
      <c r="GY32">
        <v>23212.9</v>
      </c>
      <c r="GZ32">
        <v>22992.5</v>
      </c>
      <c r="HA32">
        <v>23706.5</v>
      </c>
      <c r="HB32">
        <v>35330.7</v>
      </c>
      <c r="HC32">
        <v>35439.1</v>
      </c>
      <c r="HD32">
        <v>41457.2</v>
      </c>
      <c r="HE32">
        <v>42275.6</v>
      </c>
      <c r="HF32">
        <v>1.8935</v>
      </c>
      <c r="HG32">
        <v>1.81012</v>
      </c>
      <c r="HH32">
        <v>0.156034</v>
      </c>
      <c r="HI32">
        <v>0</v>
      </c>
      <c r="HJ32">
        <v>27.4985</v>
      </c>
      <c r="HK32">
        <v>999.9</v>
      </c>
      <c r="HL32">
        <v>58.876</v>
      </c>
      <c r="HM32">
        <v>29.084</v>
      </c>
      <c r="HN32">
        <v>26.3161</v>
      </c>
      <c r="HO32">
        <v>53.36</v>
      </c>
      <c r="HP32">
        <v>42.3117</v>
      </c>
      <c r="HQ32">
        <v>1</v>
      </c>
      <c r="HR32">
        <v>0.104378</v>
      </c>
      <c r="HS32">
        <v>0.174975</v>
      </c>
      <c r="HT32">
        <v>20.2171</v>
      </c>
      <c r="HU32">
        <v>5.23301</v>
      </c>
      <c r="HV32">
        <v>11.992</v>
      </c>
      <c r="HW32">
        <v>4.9557</v>
      </c>
      <c r="HX32">
        <v>3.30393</v>
      </c>
      <c r="HY32">
        <v>20.5</v>
      </c>
      <c r="HZ32">
        <v>9999</v>
      </c>
      <c r="IA32">
        <v>9999</v>
      </c>
      <c r="IB32">
        <v>9999</v>
      </c>
      <c r="IC32">
        <v>1.86855</v>
      </c>
      <c r="ID32">
        <v>1.86421</v>
      </c>
      <c r="IE32">
        <v>1.87181</v>
      </c>
      <c r="IF32">
        <v>1.8627</v>
      </c>
      <c r="IG32">
        <v>1.86206</v>
      </c>
      <c r="IH32">
        <v>1.86858</v>
      </c>
      <c r="II32">
        <v>1.85867</v>
      </c>
      <c r="IJ32">
        <v>1.86511</v>
      </c>
      <c r="IK32">
        <v>5</v>
      </c>
      <c r="IL32">
        <v>0</v>
      </c>
      <c r="IM32">
        <v>0</v>
      </c>
      <c r="IN32">
        <v>0</v>
      </c>
      <c r="IO32" t="s">
        <v>441</v>
      </c>
      <c r="IP32" t="s">
        <v>442</v>
      </c>
      <c r="IQ32" t="s">
        <v>443</v>
      </c>
      <c r="IR32" t="s">
        <v>443</v>
      </c>
      <c r="IS32" t="s">
        <v>443</v>
      </c>
      <c r="IT32" t="s">
        <v>443</v>
      </c>
      <c r="IU32">
        <v>0</v>
      </c>
      <c r="IV32">
        <v>100</v>
      </c>
      <c r="IW32">
        <v>100</v>
      </c>
      <c r="IX32">
        <v>5.12</v>
      </c>
      <c r="IY32">
        <v>0.3744</v>
      </c>
      <c r="IZ32">
        <v>4.29428474587108</v>
      </c>
      <c r="JA32">
        <v>0.0044018681294096</v>
      </c>
      <c r="JB32">
        <v>-1.90699597991277e-06</v>
      </c>
      <c r="JC32">
        <v>4.44501569190667e-10</v>
      </c>
      <c r="JD32">
        <v>0.0663976639725661</v>
      </c>
      <c r="JE32">
        <v>0.00774552653971819</v>
      </c>
      <c r="JF32">
        <v>0.000136201457998369</v>
      </c>
      <c r="JG32">
        <v>5.32982615085375e-06</v>
      </c>
      <c r="JH32">
        <v>-0</v>
      </c>
      <c r="JI32">
        <v>1991</v>
      </c>
      <c r="JJ32">
        <v>1</v>
      </c>
      <c r="JK32">
        <v>28</v>
      </c>
      <c r="JL32">
        <v>195628.6</v>
      </c>
      <c r="JM32">
        <v>195628.5</v>
      </c>
      <c r="JN32">
        <v>0.531006</v>
      </c>
      <c r="JO32">
        <v>2.41821</v>
      </c>
      <c r="JP32">
        <v>1.4978</v>
      </c>
      <c r="JQ32">
        <v>2.33276</v>
      </c>
      <c r="JR32">
        <v>1.54419</v>
      </c>
      <c r="JS32">
        <v>2.23145</v>
      </c>
      <c r="JT32">
        <v>35.3827</v>
      </c>
      <c r="JU32">
        <v>24.1313</v>
      </c>
      <c r="JV32">
        <v>18</v>
      </c>
      <c r="JW32">
        <v>546.529</v>
      </c>
      <c r="JX32">
        <v>435.499</v>
      </c>
      <c r="JY32">
        <v>26.4796</v>
      </c>
      <c r="JZ32">
        <v>28.9667</v>
      </c>
      <c r="KA32">
        <v>29.9999</v>
      </c>
      <c r="KB32">
        <v>28.8704</v>
      </c>
      <c r="KC32">
        <v>28.8949</v>
      </c>
      <c r="KD32">
        <v>10.6616</v>
      </c>
      <c r="KE32">
        <v>29.397</v>
      </c>
      <c r="KF32">
        <v>100</v>
      </c>
      <c r="KG32">
        <v>26.4778</v>
      </c>
      <c r="KH32">
        <v>162.73</v>
      </c>
      <c r="KI32">
        <v>22.3605</v>
      </c>
      <c r="KJ32">
        <v>92.912</v>
      </c>
      <c r="KK32">
        <v>98.526</v>
      </c>
    </row>
    <row r="33" spans="1:297">
      <c r="A33">
        <v>17</v>
      </c>
      <c r="B33">
        <v>1758987427</v>
      </c>
      <c r="C33">
        <v>80</v>
      </c>
      <c r="D33" t="s">
        <v>476</v>
      </c>
      <c r="E33" t="s">
        <v>477</v>
      </c>
      <c r="F33">
        <v>5</v>
      </c>
      <c r="G33" t="s">
        <v>435</v>
      </c>
      <c r="H33" t="s">
        <v>436</v>
      </c>
      <c r="I33">
        <v>1758987418.84615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(EA33+(U33+2*0.95*5.67E-8*(((EA33+$B$7)+273)^4-(EA33+273)^4)-44100*J33)/(1.84*29.3*R33+8*0.95*5.67E-8*(EA33+273)^3))</f>
        <v>0</v>
      </c>
      <c r="W33">
        <f>($C$7*EB33+$D$7*EC33+$E$7*V33)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2*0.95*5.67E-8*(((EA33+$B$7)+273)^4-(W33+273)^4)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189.203691605952</v>
      </c>
      <c r="AK33">
        <v>202.150054545454</v>
      </c>
      <c r="AL33">
        <v>-3.25716041125542</v>
      </c>
      <c r="AM33">
        <v>63.08</v>
      </c>
      <c r="AN33">
        <f>(AP33 - AO33 + DY33*1E3/(8.314*(EA33+273.15)) * AR33/DX33 * AQ33) * DX33/(100*DL33) * 1000/(1000 - AP33)</f>
        <v>0</v>
      </c>
      <c r="AO33">
        <v>22.3301371339286</v>
      </c>
      <c r="AP33">
        <v>23.0732757575758</v>
      </c>
      <c r="AQ33">
        <v>0.000482809712026779</v>
      </c>
      <c r="AR33">
        <v>99.94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MAX(0,($B$13+$C$13*EF33)/(1+$D$13*EF33)*DY33/(EA33+273)*$E$13)</f>
        <v>0</v>
      </c>
      <c r="AX33" t="s">
        <v>437</v>
      </c>
      <c r="AY33" t="s">
        <v>437</v>
      </c>
      <c r="AZ33">
        <v>0</v>
      </c>
      <c r="BA33">
        <v>0</v>
      </c>
      <c r="BB33">
        <f>1-AZ33/BA33</f>
        <v>0</v>
      </c>
      <c r="BC33">
        <v>0</v>
      </c>
      <c r="BD33" t="s">
        <v>437</v>
      </c>
      <c r="BE33" t="s">
        <v>437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437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$B$11*EG33+$C$11*EH33+$F$11*ES33*(1-EV33)</f>
        <v>0</v>
      </c>
      <c r="DI33">
        <f>DH33*DJ33</f>
        <v>0</v>
      </c>
      <c r="DJ33">
        <f>($B$11*$D$9+$C$11*$D$9+$F$11*((FF33+EX33)/MAX(FF33+EX33+FG33, 0.1)*$I$9+FG33/MAX(FF33+EX33+FG33, 0.1)*$J$9))/($B$11+$C$11+$F$11)</f>
        <v>0</v>
      </c>
      <c r="DK33">
        <f>($B$11*$K$9+$C$11*$K$9+$F$11*((FF33+EX33)/MAX(FF33+EX33+FG33, 0.1)*$P$9+FG33/MAX(FF33+EX33+FG33, 0.1)*$Q$9))/($B$11+$C$11+$F$11)</f>
        <v>0</v>
      </c>
      <c r="DL33">
        <v>1.65</v>
      </c>
      <c r="DM33">
        <v>0.5</v>
      </c>
      <c r="DN33" t="s">
        <v>438</v>
      </c>
      <c r="DO33">
        <v>2</v>
      </c>
      <c r="DP33" t="b">
        <v>1</v>
      </c>
      <c r="DQ33">
        <v>1758987418.84615</v>
      </c>
      <c r="DR33">
        <v>220.537923076923</v>
      </c>
      <c r="DS33">
        <v>200.495769230769</v>
      </c>
      <c r="DT33">
        <v>23.0583461538462</v>
      </c>
      <c r="DU33">
        <v>22.3321230769231</v>
      </c>
      <c r="DV33">
        <v>215.379923076923</v>
      </c>
      <c r="DW33">
        <v>22.6839461538462</v>
      </c>
      <c r="DX33">
        <v>500.008846153846</v>
      </c>
      <c r="DY33">
        <v>90.4184461538462</v>
      </c>
      <c r="DZ33">
        <v>0.0304046307692308</v>
      </c>
      <c r="EA33">
        <v>29.6217692307692</v>
      </c>
      <c r="EB33">
        <v>29.9789</v>
      </c>
      <c r="EC33">
        <v>999.9</v>
      </c>
      <c r="ED33">
        <v>0</v>
      </c>
      <c r="EE33">
        <v>0</v>
      </c>
      <c r="EF33">
        <v>9997.40307692308</v>
      </c>
      <c r="EG33">
        <v>0</v>
      </c>
      <c r="EH33">
        <v>9.95989</v>
      </c>
      <c r="EI33">
        <v>20.0420461538462</v>
      </c>
      <c r="EJ33">
        <v>225.742923076923</v>
      </c>
      <c r="EK33">
        <v>205.075538461538</v>
      </c>
      <c r="EL33">
        <v>0.726217153846154</v>
      </c>
      <c r="EM33">
        <v>200.495769230769</v>
      </c>
      <c r="EN33">
        <v>22.3321230769231</v>
      </c>
      <c r="EO33">
        <v>2.08489923076923</v>
      </c>
      <c r="EP33">
        <v>2.01923538461538</v>
      </c>
      <c r="EQ33">
        <v>18.1042692307692</v>
      </c>
      <c r="ER33">
        <v>17.5959846153846</v>
      </c>
      <c r="ES33">
        <v>1999.96923076923</v>
      </c>
      <c r="ET33">
        <v>0.980002769230769</v>
      </c>
      <c r="EU33">
        <v>0.0199973769230769</v>
      </c>
      <c r="EV33">
        <v>0</v>
      </c>
      <c r="EW33">
        <v>245.329615384615</v>
      </c>
      <c r="EX33">
        <v>5.00016</v>
      </c>
      <c r="EY33">
        <v>5270.70461538462</v>
      </c>
      <c r="EZ33">
        <v>18233.9153846154</v>
      </c>
      <c r="FA33">
        <v>49.125</v>
      </c>
      <c r="FB33">
        <v>49.687</v>
      </c>
      <c r="FC33">
        <v>49.562</v>
      </c>
      <c r="FD33">
        <v>49.2547692307692</v>
      </c>
      <c r="FE33">
        <v>50.937</v>
      </c>
      <c r="FF33">
        <v>1955.07692307692</v>
      </c>
      <c r="FG33">
        <v>39.89</v>
      </c>
      <c r="FH33">
        <v>0</v>
      </c>
      <c r="FI33">
        <v>1758987431.7</v>
      </c>
      <c r="FJ33">
        <v>0</v>
      </c>
      <c r="FK33">
        <v>245.22728</v>
      </c>
      <c r="FL33">
        <v>-10.1122307796664</v>
      </c>
      <c r="FM33">
        <v>-205.474615413092</v>
      </c>
      <c r="FN33">
        <v>5267.9988</v>
      </c>
      <c r="FO33">
        <v>15</v>
      </c>
      <c r="FP33">
        <v>0</v>
      </c>
      <c r="FQ33" t="s">
        <v>439</v>
      </c>
      <c r="FR33">
        <v>1747249705.1</v>
      </c>
      <c r="FS33">
        <v>1747249711.1</v>
      </c>
      <c r="FT33">
        <v>0</v>
      </c>
      <c r="FU33">
        <v>0.871</v>
      </c>
      <c r="FV33">
        <v>0.066</v>
      </c>
      <c r="FW33">
        <v>5.486</v>
      </c>
      <c r="FX33">
        <v>0.145</v>
      </c>
      <c r="FY33">
        <v>420</v>
      </c>
      <c r="FZ33">
        <v>16</v>
      </c>
      <c r="GA33">
        <v>0.27</v>
      </c>
      <c r="GB33">
        <v>0.16</v>
      </c>
      <c r="GC33">
        <v>19.9434761904762</v>
      </c>
      <c r="GD33">
        <v>3.28492987012991</v>
      </c>
      <c r="GE33">
        <v>0.587495675286828</v>
      </c>
      <c r="GF33">
        <v>0</v>
      </c>
      <c r="GG33">
        <v>245.830088235294</v>
      </c>
      <c r="GH33">
        <v>-11.0380901539338</v>
      </c>
      <c r="GI33">
        <v>1.10354048854657</v>
      </c>
      <c r="GJ33">
        <v>-1</v>
      </c>
      <c r="GK33">
        <v>0.718738428571429</v>
      </c>
      <c r="GL33">
        <v>0.142571922077923</v>
      </c>
      <c r="GM33">
        <v>0.0146345426127021</v>
      </c>
      <c r="GN33">
        <v>0</v>
      </c>
      <c r="GO33">
        <v>0</v>
      </c>
      <c r="GP33">
        <v>2</v>
      </c>
      <c r="GQ33" t="s">
        <v>457</v>
      </c>
      <c r="GR33">
        <v>3.12546</v>
      </c>
      <c r="GS33">
        <v>2.6563</v>
      </c>
      <c r="GT33">
        <v>0.0461896</v>
      </c>
      <c r="GU33">
        <v>0.0426873</v>
      </c>
      <c r="GV33">
        <v>0.0984495</v>
      </c>
      <c r="GW33">
        <v>0.0967602</v>
      </c>
      <c r="GX33">
        <v>24519</v>
      </c>
      <c r="GY33">
        <v>23303.4</v>
      </c>
      <c r="GZ33">
        <v>22992.4</v>
      </c>
      <c r="HA33">
        <v>23706.2</v>
      </c>
      <c r="HB33">
        <v>35328.6</v>
      </c>
      <c r="HC33">
        <v>35438.7</v>
      </c>
      <c r="HD33">
        <v>41457</v>
      </c>
      <c r="HE33">
        <v>42275.4</v>
      </c>
      <c r="HF33">
        <v>1.89377</v>
      </c>
      <c r="HG33">
        <v>1.80965</v>
      </c>
      <c r="HH33">
        <v>0.155848</v>
      </c>
      <c r="HI33">
        <v>0</v>
      </c>
      <c r="HJ33">
        <v>27.4948</v>
      </c>
      <c r="HK33">
        <v>999.9</v>
      </c>
      <c r="HL33">
        <v>58.876</v>
      </c>
      <c r="HM33">
        <v>29.094</v>
      </c>
      <c r="HN33">
        <v>26.3274</v>
      </c>
      <c r="HO33">
        <v>53.7</v>
      </c>
      <c r="HP33">
        <v>42.1995</v>
      </c>
      <c r="HQ33">
        <v>1</v>
      </c>
      <c r="HR33">
        <v>0.107043</v>
      </c>
      <c r="HS33">
        <v>2.25906</v>
      </c>
      <c r="HT33">
        <v>20.2004</v>
      </c>
      <c r="HU33">
        <v>5.23331</v>
      </c>
      <c r="HV33">
        <v>11.992</v>
      </c>
      <c r="HW33">
        <v>4.95575</v>
      </c>
      <c r="HX33">
        <v>3.304</v>
      </c>
      <c r="HY33">
        <v>20.5</v>
      </c>
      <c r="HZ33">
        <v>9999</v>
      </c>
      <c r="IA33">
        <v>9999</v>
      </c>
      <c r="IB33">
        <v>9999</v>
      </c>
      <c r="IC33">
        <v>1.86853</v>
      </c>
      <c r="ID33">
        <v>1.86421</v>
      </c>
      <c r="IE33">
        <v>1.8718</v>
      </c>
      <c r="IF33">
        <v>1.86268</v>
      </c>
      <c r="IG33">
        <v>1.86206</v>
      </c>
      <c r="IH33">
        <v>1.86855</v>
      </c>
      <c r="II33">
        <v>1.85867</v>
      </c>
      <c r="IJ33">
        <v>1.86508</v>
      </c>
      <c r="IK33">
        <v>5</v>
      </c>
      <c r="IL33">
        <v>0</v>
      </c>
      <c r="IM33">
        <v>0</v>
      </c>
      <c r="IN33">
        <v>0</v>
      </c>
      <c r="IO33" t="s">
        <v>441</v>
      </c>
      <c r="IP33" t="s">
        <v>442</v>
      </c>
      <c r="IQ33" t="s">
        <v>443</v>
      </c>
      <c r="IR33" t="s">
        <v>443</v>
      </c>
      <c r="IS33" t="s">
        <v>443</v>
      </c>
      <c r="IT33" t="s">
        <v>443</v>
      </c>
      <c r="IU33">
        <v>0</v>
      </c>
      <c r="IV33">
        <v>100</v>
      </c>
      <c r="IW33">
        <v>100</v>
      </c>
      <c r="IX33">
        <v>5.062</v>
      </c>
      <c r="IY33">
        <v>0.3748</v>
      </c>
      <c r="IZ33">
        <v>4.29428474587108</v>
      </c>
      <c r="JA33">
        <v>0.0044018681294096</v>
      </c>
      <c r="JB33">
        <v>-1.90699597991277e-06</v>
      </c>
      <c r="JC33">
        <v>4.44501569190667e-10</v>
      </c>
      <c r="JD33">
        <v>0.0663976639725661</v>
      </c>
      <c r="JE33">
        <v>0.00774552653971819</v>
      </c>
      <c r="JF33">
        <v>0.000136201457998369</v>
      </c>
      <c r="JG33">
        <v>5.32982615085375e-06</v>
      </c>
      <c r="JH33">
        <v>-0</v>
      </c>
      <c r="JI33">
        <v>1991</v>
      </c>
      <c r="JJ33">
        <v>1</v>
      </c>
      <c r="JK33">
        <v>28</v>
      </c>
      <c r="JL33">
        <v>195628.7</v>
      </c>
      <c r="JM33">
        <v>195628.6</v>
      </c>
      <c r="JN33">
        <v>0.494385</v>
      </c>
      <c r="JO33">
        <v>2.41333</v>
      </c>
      <c r="JP33">
        <v>1.49902</v>
      </c>
      <c r="JQ33">
        <v>2.33276</v>
      </c>
      <c r="JR33">
        <v>1.54419</v>
      </c>
      <c r="JS33">
        <v>2.29126</v>
      </c>
      <c r="JT33">
        <v>35.3827</v>
      </c>
      <c r="JU33">
        <v>24.1313</v>
      </c>
      <c r="JV33">
        <v>18</v>
      </c>
      <c r="JW33">
        <v>546.694</v>
      </c>
      <c r="JX33">
        <v>435.204</v>
      </c>
      <c r="JY33">
        <v>26.3518</v>
      </c>
      <c r="JZ33">
        <v>28.9639</v>
      </c>
      <c r="KA33">
        <v>30.0018</v>
      </c>
      <c r="KB33">
        <v>28.8686</v>
      </c>
      <c r="KC33">
        <v>28.8935</v>
      </c>
      <c r="KD33">
        <v>9.92521</v>
      </c>
      <c r="KE33">
        <v>29.397</v>
      </c>
      <c r="KF33">
        <v>100</v>
      </c>
      <c r="KG33">
        <v>26.0583</v>
      </c>
      <c r="KH33">
        <v>149.301</v>
      </c>
      <c r="KI33">
        <v>22.3605</v>
      </c>
      <c r="KJ33">
        <v>92.9115</v>
      </c>
      <c r="KK33">
        <v>98.5253</v>
      </c>
    </row>
    <row r="34" spans="1:297">
      <c r="A34">
        <v>18</v>
      </c>
      <c r="B34">
        <v>1758987432</v>
      </c>
      <c r="C34">
        <v>85</v>
      </c>
      <c r="D34" t="s">
        <v>478</v>
      </c>
      <c r="E34" t="s">
        <v>479</v>
      </c>
      <c r="F34">
        <v>5</v>
      </c>
      <c r="G34" t="s">
        <v>435</v>
      </c>
      <c r="H34" t="s">
        <v>436</v>
      </c>
      <c r="I34">
        <v>1758987423.84615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(EA34+(U34+2*0.95*5.67E-8*(((EA34+$B$7)+273)^4-(EA34+273)^4)-44100*J34)/(1.84*29.3*R34+8*0.95*5.67E-8*(EA34+273)^3))</f>
        <v>0</v>
      </c>
      <c r="W34">
        <f>($C$7*EB34+$D$7*EC34+$E$7*V34)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2*0.95*5.67E-8*(((EA34+$B$7)+273)^4-(W34+273)^4)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171.472192620238</v>
      </c>
      <c r="AK34">
        <v>185.151248484848</v>
      </c>
      <c r="AL34">
        <v>-3.42361573593075</v>
      </c>
      <c r="AM34">
        <v>63.08</v>
      </c>
      <c r="AN34">
        <f>(AP34 - AO34 + DY34*1E3/(8.314*(EA34+273.15)) * AR34/DX34 * AQ34) * DX34/(100*DL34) * 1000/(1000 - AP34)</f>
        <v>0</v>
      </c>
      <c r="AO34">
        <v>22.3275259821429</v>
      </c>
      <c r="AP34">
        <v>23.0581339393939</v>
      </c>
      <c r="AQ34">
        <v>-0.000451565862709137</v>
      </c>
      <c r="AR34">
        <v>99.94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MAX(0,($B$13+$C$13*EF34)/(1+$D$13*EF34)*DY34/(EA34+273)*$E$13)</f>
        <v>0</v>
      </c>
      <c r="AX34" t="s">
        <v>437</v>
      </c>
      <c r="AY34" t="s">
        <v>437</v>
      </c>
      <c r="AZ34">
        <v>0</v>
      </c>
      <c r="BA34">
        <v>0</v>
      </c>
      <c r="BB34">
        <f>1-AZ34/BA34</f>
        <v>0</v>
      </c>
      <c r="BC34">
        <v>0</v>
      </c>
      <c r="BD34" t="s">
        <v>437</v>
      </c>
      <c r="BE34" t="s">
        <v>437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437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$B$11*EG34+$C$11*EH34+$F$11*ES34*(1-EV34)</f>
        <v>0</v>
      </c>
      <c r="DI34">
        <f>DH34*DJ34</f>
        <v>0</v>
      </c>
      <c r="DJ34">
        <f>($B$11*$D$9+$C$11*$D$9+$F$11*((FF34+EX34)/MAX(FF34+EX34+FG34, 0.1)*$I$9+FG34/MAX(FF34+EX34+FG34, 0.1)*$J$9))/($B$11+$C$11+$F$11)</f>
        <v>0</v>
      </c>
      <c r="DK34">
        <f>($B$11*$K$9+$C$11*$K$9+$F$11*((FF34+EX34)/MAX(FF34+EX34+FG34, 0.1)*$P$9+FG34/MAX(FF34+EX34+FG34, 0.1)*$Q$9))/($B$11+$C$11+$F$11)</f>
        <v>0</v>
      </c>
      <c r="DL34">
        <v>1.65</v>
      </c>
      <c r="DM34">
        <v>0.5</v>
      </c>
      <c r="DN34" t="s">
        <v>438</v>
      </c>
      <c r="DO34">
        <v>2</v>
      </c>
      <c r="DP34" t="b">
        <v>1</v>
      </c>
      <c r="DQ34">
        <v>1758987423.84615</v>
      </c>
      <c r="DR34">
        <v>204.344923076923</v>
      </c>
      <c r="DS34">
        <v>183.629076923077</v>
      </c>
      <c r="DT34">
        <v>23.0633076923077</v>
      </c>
      <c r="DU34">
        <v>22.3300538461538</v>
      </c>
      <c r="DV34">
        <v>199.246076923077</v>
      </c>
      <c r="DW34">
        <v>22.6888076923077</v>
      </c>
      <c r="DX34">
        <v>499.993076923077</v>
      </c>
      <c r="DY34">
        <v>90.4200538461538</v>
      </c>
      <c r="DZ34">
        <v>0.0306416538461538</v>
      </c>
      <c r="EA34">
        <v>29.6272538461538</v>
      </c>
      <c r="EB34">
        <v>30.0054692307692</v>
      </c>
      <c r="EC34">
        <v>999.9</v>
      </c>
      <c r="ED34">
        <v>0</v>
      </c>
      <c r="EE34">
        <v>0</v>
      </c>
      <c r="EF34">
        <v>9995.62461538462</v>
      </c>
      <c r="EG34">
        <v>0</v>
      </c>
      <c r="EH34">
        <v>9.95989</v>
      </c>
      <c r="EI34">
        <v>20.7157</v>
      </c>
      <c r="EJ34">
        <v>209.168923076923</v>
      </c>
      <c r="EK34">
        <v>187.823230769231</v>
      </c>
      <c r="EL34">
        <v>0.733246230769231</v>
      </c>
      <c r="EM34">
        <v>183.629076923077</v>
      </c>
      <c r="EN34">
        <v>22.3300538461538</v>
      </c>
      <c r="EO34">
        <v>2.08538461538462</v>
      </c>
      <c r="EP34">
        <v>2.01908461538462</v>
      </c>
      <c r="EQ34">
        <v>18.1079846153846</v>
      </c>
      <c r="ER34">
        <v>17.5948076923077</v>
      </c>
      <c r="ES34">
        <v>1999.97230769231</v>
      </c>
      <c r="ET34">
        <v>0.980002769230769</v>
      </c>
      <c r="EU34">
        <v>0.0199973769230769</v>
      </c>
      <c r="EV34">
        <v>0</v>
      </c>
      <c r="EW34">
        <v>244.650538461538</v>
      </c>
      <c r="EX34">
        <v>5.00016</v>
      </c>
      <c r="EY34">
        <v>5256.74846153846</v>
      </c>
      <c r="EZ34">
        <v>18233.9461538462</v>
      </c>
      <c r="FA34">
        <v>49.125</v>
      </c>
      <c r="FB34">
        <v>49.687</v>
      </c>
      <c r="FC34">
        <v>49.562</v>
      </c>
      <c r="FD34">
        <v>49.2547692307692</v>
      </c>
      <c r="FE34">
        <v>50.937</v>
      </c>
      <c r="FF34">
        <v>1955.07923076923</v>
      </c>
      <c r="FG34">
        <v>39.89</v>
      </c>
      <c r="FH34">
        <v>0</v>
      </c>
      <c r="FI34">
        <v>1758987437.1</v>
      </c>
      <c r="FJ34">
        <v>0</v>
      </c>
      <c r="FK34">
        <v>244.539615384615</v>
      </c>
      <c r="FL34">
        <v>-5.52779488811218</v>
      </c>
      <c r="FM34">
        <v>-104.982564187528</v>
      </c>
      <c r="FN34">
        <v>5254.58846153846</v>
      </c>
      <c r="FO34">
        <v>15</v>
      </c>
      <c r="FP34">
        <v>0</v>
      </c>
      <c r="FQ34" t="s">
        <v>439</v>
      </c>
      <c r="FR34">
        <v>1747249705.1</v>
      </c>
      <c r="FS34">
        <v>1747249711.1</v>
      </c>
      <c r="FT34">
        <v>0</v>
      </c>
      <c r="FU34">
        <v>0.871</v>
      </c>
      <c r="FV34">
        <v>0.066</v>
      </c>
      <c r="FW34">
        <v>5.486</v>
      </c>
      <c r="FX34">
        <v>0.145</v>
      </c>
      <c r="FY34">
        <v>420</v>
      </c>
      <c r="FZ34">
        <v>16</v>
      </c>
      <c r="GA34">
        <v>0.27</v>
      </c>
      <c r="GB34">
        <v>0.16</v>
      </c>
      <c r="GC34">
        <v>20.39322</v>
      </c>
      <c r="GD34">
        <v>6.58776541353382</v>
      </c>
      <c r="GE34">
        <v>0.797718435665116</v>
      </c>
      <c r="GF34">
        <v>0</v>
      </c>
      <c r="GG34">
        <v>245.099852941176</v>
      </c>
      <c r="GH34">
        <v>-8.58198624778627</v>
      </c>
      <c r="GI34">
        <v>0.885998145408792</v>
      </c>
      <c r="GJ34">
        <v>-1</v>
      </c>
      <c r="GK34">
        <v>0.7298121</v>
      </c>
      <c r="GL34">
        <v>0.0920027368421057</v>
      </c>
      <c r="GM34">
        <v>0.00977751693376187</v>
      </c>
      <c r="GN34">
        <v>1</v>
      </c>
      <c r="GO34">
        <v>1</v>
      </c>
      <c r="GP34">
        <v>2</v>
      </c>
      <c r="GQ34" t="s">
        <v>446</v>
      </c>
      <c r="GR34">
        <v>3.12555</v>
      </c>
      <c r="GS34">
        <v>2.65627</v>
      </c>
      <c r="GT34">
        <v>0.0425207</v>
      </c>
      <c r="GU34">
        <v>0.0390113</v>
      </c>
      <c r="GV34">
        <v>0.0983885</v>
      </c>
      <c r="GW34">
        <v>0.0967504</v>
      </c>
      <c r="GX34">
        <v>24613</v>
      </c>
      <c r="GY34">
        <v>23392.9</v>
      </c>
      <c r="GZ34">
        <v>22992.1</v>
      </c>
      <c r="HA34">
        <v>23706.2</v>
      </c>
      <c r="HB34">
        <v>35329.7</v>
      </c>
      <c r="HC34">
        <v>35438.4</v>
      </c>
      <c r="HD34">
        <v>41455.9</v>
      </c>
      <c r="HE34">
        <v>42275</v>
      </c>
      <c r="HF34">
        <v>1.89382</v>
      </c>
      <c r="HG34">
        <v>1.80977</v>
      </c>
      <c r="HH34">
        <v>0.151377</v>
      </c>
      <c r="HI34">
        <v>0</v>
      </c>
      <c r="HJ34">
        <v>27.4923</v>
      </c>
      <c r="HK34">
        <v>999.9</v>
      </c>
      <c r="HL34">
        <v>58.876</v>
      </c>
      <c r="HM34">
        <v>29.084</v>
      </c>
      <c r="HN34">
        <v>26.314</v>
      </c>
      <c r="HO34">
        <v>54.04</v>
      </c>
      <c r="HP34">
        <v>42.2436</v>
      </c>
      <c r="HQ34">
        <v>1</v>
      </c>
      <c r="HR34">
        <v>0.107188</v>
      </c>
      <c r="HS34">
        <v>1.58788</v>
      </c>
      <c r="HT34">
        <v>20.2085</v>
      </c>
      <c r="HU34">
        <v>5.23301</v>
      </c>
      <c r="HV34">
        <v>11.992</v>
      </c>
      <c r="HW34">
        <v>4.95565</v>
      </c>
      <c r="HX34">
        <v>3.3039</v>
      </c>
      <c r="HY34">
        <v>20.5</v>
      </c>
      <c r="HZ34">
        <v>9999</v>
      </c>
      <c r="IA34">
        <v>9999</v>
      </c>
      <c r="IB34">
        <v>9999</v>
      </c>
      <c r="IC34">
        <v>1.86855</v>
      </c>
      <c r="ID34">
        <v>1.86417</v>
      </c>
      <c r="IE34">
        <v>1.87181</v>
      </c>
      <c r="IF34">
        <v>1.86267</v>
      </c>
      <c r="IG34">
        <v>1.86205</v>
      </c>
      <c r="IH34">
        <v>1.86857</v>
      </c>
      <c r="II34">
        <v>1.85867</v>
      </c>
      <c r="IJ34">
        <v>1.8651</v>
      </c>
      <c r="IK34">
        <v>5</v>
      </c>
      <c r="IL34">
        <v>0</v>
      </c>
      <c r="IM34">
        <v>0</v>
      </c>
      <c r="IN34">
        <v>0</v>
      </c>
      <c r="IO34" t="s">
        <v>441</v>
      </c>
      <c r="IP34" t="s">
        <v>442</v>
      </c>
      <c r="IQ34" t="s">
        <v>443</v>
      </c>
      <c r="IR34" t="s">
        <v>443</v>
      </c>
      <c r="IS34" t="s">
        <v>443</v>
      </c>
      <c r="IT34" t="s">
        <v>443</v>
      </c>
      <c r="IU34">
        <v>0</v>
      </c>
      <c r="IV34">
        <v>100</v>
      </c>
      <c r="IW34">
        <v>100</v>
      </c>
      <c r="IX34">
        <v>5</v>
      </c>
      <c r="IY34">
        <v>0.3742</v>
      </c>
      <c r="IZ34">
        <v>4.29428474587108</v>
      </c>
      <c r="JA34">
        <v>0.0044018681294096</v>
      </c>
      <c r="JB34">
        <v>-1.90699597991277e-06</v>
      </c>
      <c r="JC34">
        <v>4.44501569190667e-10</v>
      </c>
      <c r="JD34">
        <v>0.0663976639725661</v>
      </c>
      <c r="JE34">
        <v>0.00774552653971819</v>
      </c>
      <c r="JF34">
        <v>0.000136201457998369</v>
      </c>
      <c r="JG34">
        <v>5.32982615085375e-06</v>
      </c>
      <c r="JH34">
        <v>-0</v>
      </c>
      <c r="JI34">
        <v>1991</v>
      </c>
      <c r="JJ34">
        <v>1</v>
      </c>
      <c r="JK34">
        <v>28</v>
      </c>
      <c r="JL34">
        <v>195628.8</v>
      </c>
      <c r="JM34">
        <v>195628.7</v>
      </c>
      <c r="JN34">
        <v>0.456543</v>
      </c>
      <c r="JO34">
        <v>2.40234</v>
      </c>
      <c r="JP34">
        <v>1.4978</v>
      </c>
      <c r="JQ34">
        <v>2.33276</v>
      </c>
      <c r="JR34">
        <v>1.54419</v>
      </c>
      <c r="JS34">
        <v>2.34375</v>
      </c>
      <c r="JT34">
        <v>35.3827</v>
      </c>
      <c r="JU34">
        <v>24.14</v>
      </c>
      <c r="JV34">
        <v>18</v>
      </c>
      <c r="JW34">
        <v>546.706</v>
      </c>
      <c r="JX34">
        <v>435.261</v>
      </c>
      <c r="JY34">
        <v>26.0415</v>
      </c>
      <c r="JZ34">
        <v>28.9608</v>
      </c>
      <c r="KA34">
        <v>30.0005</v>
      </c>
      <c r="KB34">
        <v>28.8662</v>
      </c>
      <c r="KC34">
        <v>28.891</v>
      </c>
      <c r="KD34">
        <v>9.18809</v>
      </c>
      <c r="KE34">
        <v>29.397</v>
      </c>
      <c r="KF34">
        <v>100</v>
      </c>
      <c r="KG34">
        <v>26.0149</v>
      </c>
      <c r="KH34">
        <v>128.945</v>
      </c>
      <c r="KI34">
        <v>22.3605</v>
      </c>
      <c r="KJ34">
        <v>92.9095</v>
      </c>
      <c r="KK34">
        <v>98.5246</v>
      </c>
    </row>
    <row r="35" spans="1:297">
      <c r="A35">
        <v>19</v>
      </c>
      <c r="B35">
        <v>1758987437</v>
      </c>
      <c r="C35">
        <v>90</v>
      </c>
      <c r="D35" t="s">
        <v>480</v>
      </c>
      <c r="E35" t="s">
        <v>481</v>
      </c>
      <c r="F35">
        <v>5</v>
      </c>
      <c r="G35" t="s">
        <v>435</v>
      </c>
      <c r="H35" t="s">
        <v>436</v>
      </c>
      <c r="I35">
        <v>1758987428.84615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(EA35+(U35+2*0.95*5.67E-8*(((EA35+$B$7)+273)^4-(EA35+273)^4)-44100*J35)/(1.84*29.3*R35+8*0.95*5.67E-8*(EA35+273)^3))</f>
        <v>0</v>
      </c>
      <c r="W35">
        <f>($C$7*EB35+$D$7*EC35+$E$7*V35)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2*0.95*5.67E-8*(((EA35+$B$7)+273)^4-(W35+273)^4)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155.178945721429</v>
      </c>
      <c r="AK35">
        <v>168.588921212121</v>
      </c>
      <c r="AL35">
        <v>-3.29173160173161</v>
      </c>
      <c r="AM35">
        <v>63.08</v>
      </c>
      <c r="AN35">
        <f>(AP35 - AO35 + DY35*1E3/(8.314*(EA35+273.15)) * AR35/DX35 * AQ35) * DX35/(100*DL35) * 1000/(1000 - AP35)</f>
        <v>0</v>
      </c>
      <c r="AO35">
        <v>22.3222847619048</v>
      </c>
      <c r="AP35">
        <v>23.0452157575758</v>
      </c>
      <c r="AQ35">
        <v>-0.000293106650924881</v>
      </c>
      <c r="AR35">
        <v>99.94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MAX(0,($B$13+$C$13*EF35)/(1+$D$13*EF35)*DY35/(EA35+273)*$E$13)</f>
        <v>0</v>
      </c>
      <c r="AX35" t="s">
        <v>437</v>
      </c>
      <c r="AY35" t="s">
        <v>437</v>
      </c>
      <c r="AZ35">
        <v>0</v>
      </c>
      <c r="BA35">
        <v>0</v>
      </c>
      <c r="BB35">
        <f>1-AZ35/BA35</f>
        <v>0</v>
      </c>
      <c r="BC35">
        <v>0</v>
      </c>
      <c r="BD35" t="s">
        <v>437</v>
      </c>
      <c r="BE35" t="s">
        <v>437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437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$B$11*EG35+$C$11*EH35+$F$11*ES35*(1-EV35)</f>
        <v>0</v>
      </c>
      <c r="DI35">
        <f>DH35*DJ35</f>
        <v>0</v>
      </c>
      <c r="DJ35">
        <f>($B$11*$D$9+$C$11*$D$9+$F$11*((FF35+EX35)/MAX(FF35+EX35+FG35, 0.1)*$I$9+FG35/MAX(FF35+EX35+FG35, 0.1)*$J$9))/($B$11+$C$11+$F$11)</f>
        <v>0</v>
      </c>
      <c r="DK35">
        <f>($B$11*$K$9+$C$11*$K$9+$F$11*((FF35+EX35)/MAX(FF35+EX35+FG35, 0.1)*$P$9+FG35/MAX(FF35+EX35+FG35, 0.1)*$Q$9))/($B$11+$C$11+$F$11)</f>
        <v>0</v>
      </c>
      <c r="DL35">
        <v>1.65</v>
      </c>
      <c r="DM35">
        <v>0.5</v>
      </c>
      <c r="DN35" t="s">
        <v>438</v>
      </c>
      <c r="DO35">
        <v>2</v>
      </c>
      <c r="DP35" t="b">
        <v>1</v>
      </c>
      <c r="DQ35">
        <v>1758987428.84615</v>
      </c>
      <c r="DR35">
        <v>188.009307692308</v>
      </c>
      <c r="DS35">
        <v>167.286615384615</v>
      </c>
      <c r="DT35">
        <v>23.0604384615385</v>
      </c>
      <c r="DU35">
        <v>22.3267461538462</v>
      </c>
      <c r="DV35">
        <v>182.971</v>
      </c>
      <c r="DW35">
        <v>22.686</v>
      </c>
      <c r="DX35">
        <v>499.998</v>
      </c>
      <c r="DY35">
        <v>90.4221538461538</v>
      </c>
      <c r="DZ35">
        <v>0.0306791153846154</v>
      </c>
      <c r="EA35">
        <v>29.6417846153846</v>
      </c>
      <c r="EB35">
        <v>29.9940076923077</v>
      </c>
      <c r="EC35">
        <v>999.9</v>
      </c>
      <c r="ED35">
        <v>0</v>
      </c>
      <c r="EE35">
        <v>0</v>
      </c>
      <c r="EF35">
        <v>9996.20307692308</v>
      </c>
      <c r="EG35">
        <v>0</v>
      </c>
      <c r="EH35">
        <v>9.95989</v>
      </c>
      <c r="EI35">
        <v>20.7225846153846</v>
      </c>
      <c r="EJ35">
        <v>192.447307692308</v>
      </c>
      <c r="EK35">
        <v>171.106923076923</v>
      </c>
      <c r="EL35">
        <v>0.733684461538462</v>
      </c>
      <c r="EM35">
        <v>167.286615384615</v>
      </c>
      <c r="EN35">
        <v>22.3267461538462</v>
      </c>
      <c r="EO35">
        <v>2.08517384615385</v>
      </c>
      <c r="EP35">
        <v>2.01883384615385</v>
      </c>
      <c r="EQ35">
        <v>18.1063692307692</v>
      </c>
      <c r="ER35">
        <v>17.5928230769231</v>
      </c>
      <c r="ES35">
        <v>1999.99461538462</v>
      </c>
      <c r="ET35">
        <v>0.980002923076923</v>
      </c>
      <c r="EU35">
        <v>0.0199971538461538</v>
      </c>
      <c r="EV35">
        <v>0</v>
      </c>
      <c r="EW35">
        <v>244.204692307692</v>
      </c>
      <c r="EX35">
        <v>5.00016</v>
      </c>
      <c r="EY35">
        <v>5248.04461538462</v>
      </c>
      <c r="EZ35">
        <v>18234.1615384615</v>
      </c>
      <c r="FA35">
        <v>49.125</v>
      </c>
      <c r="FB35">
        <v>49.687</v>
      </c>
      <c r="FC35">
        <v>49.562</v>
      </c>
      <c r="FD35">
        <v>49.2643076923077</v>
      </c>
      <c r="FE35">
        <v>50.937</v>
      </c>
      <c r="FF35">
        <v>1955.10153846154</v>
      </c>
      <c r="FG35">
        <v>39.89</v>
      </c>
      <c r="FH35">
        <v>0</v>
      </c>
      <c r="FI35">
        <v>1758987441.9</v>
      </c>
      <c r="FJ35">
        <v>0</v>
      </c>
      <c r="FK35">
        <v>244.193269230769</v>
      </c>
      <c r="FL35">
        <v>-3.30075214155795</v>
      </c>
      <c r="FM35">
        <v>-63.8140170808823</v>
      </c>
      <c r="FN35">
        <v>5247.16307692308</v>
      </c>
      <c r="FO35">
        <v>15</v>
      </c>
      <c r="FP35">
        <v>0</v>
      </c>
      <c r="FQ35" t="s">
        <v>439</v>
      </c>
      <c r="FR35">
        <v>1747249705.1</v>
      </c>
      <c r="FS35">
        <v>1747249711.1</v>
      </c>
      <c r="FT35">
        <v>0</v>
      </c>
      <c r="FU35">
        <v>0.871</v>
      </c>
      <c r="FV35">
        <v>0.066</v>
      </c>
      <c r="FW35">
        <v>5.486</v>
      </c>
      <c r="FX35">
        <v>0.145</v>
      </c>
      <c r="FY35">
        <v>420</v>
      </c>
      <c r="FZ35">
        <v>16</v>
      </c>
      <c r="GA35">
        <v>0.27</v>
      </c>
      <c r="GB35">
        <v>0.16</v>
      </c>
      <c r="GC35">
        <v>20.6992666666667</v>
      </c>
      <c r="GD35">
        <v>1.74546233766234</v>
      </c>
      <c r="GE35">
        <v>0.496581936204972</v>
      </c>
      <c r="GF35">
        <v>0</v>
      </c>
      <c r="GG35">
        <v>244.513529411765</v>
      </c>
      <c r="GH35">
        <v>-5.38374332237345</v>
      </c>
      <c r="GI35">
        <v>0.585252446048314</v>
      </c>
      <c r="GJ35">
        <v>-1</v>
      </c>
      <c r="GK35">
        <v>0.731429857142857</v>
      </c>
      <c r="GL35">
        <v>0.0149360259740273</v>
      </c>
      <c r="GM35">
        <v>0.00753658038083154</v>
      </c>
      <c r="GN35">
        <v>1</v>
      </c>
      <c r="GO35">
        <v>1</v>
      </c>
      <c r="GP35">
        <v>2</v>
      </c>
      <c r="GQ35" t="s">
        <v>446</v>
      </c>
      <c r="GR35">
        <v>3.12556</v>
      </c>
      <c r="GS35">
        <v>2.65614</v>
      </c>
      <c r="GT35">
        <v>0.0388885</v>
      </c>
      <c r="GU35">
        <v>0.035083</v>
      </c>
      <c r="GV35">
        <v>0.0983637</v>
      </c>
      <c r="GW35">
        <v>0.0967321</v>
      </c>
      <c r="GX35">
        <v>24706.3</v>
      </c>
      <c r="GY35">
        <v>23488.3</v>
      </c>
      <c r="GZ35">
        <v>22992.1</v>
      </c>
      <c r="HA35">
        <v>23706</v>
      </c>
      <c r="HB35">
        <v>35330.8</v>
      </c>
      <c r="HC35">
        <v>35438.7</v>
      </c>
      <c r="HD35">
        <v>41456.3</v>
      </c>
      <c r="HE35">
        <v>42274.8</v>
      </c>
      <c r="HF35">
        <v>1.89385</v>
      </c>
      <c r="HG35">
        <v>1.80992</v>
      </c>
      <c r="HH35">
        <v>0.147671</v>
      </c>
      <c r="HI35">
        <v>0</v>
      </c>
      <c r="HJ35">
        <v>27.4923</v>
      </c>
      <c r="HK35">
        <v>999.9</v>
      </c>
      <c r="HL35">
        <v>58.876</v>
      </c>
      <c r="HM35">
        <v>29.094</v>
      </c>
      <c r="HN35">
        <v>26.3319</v>
      </c>
      <c r="HO35">
        <v>53.81</v>
      </c>
      <c r="HP35">
        <v>42.3638</v>
      </c>
      <c r="HQ35">
        <v>1</v>
      </c>
      <c r="HR35">
        <v>0.106014</v>
      </c>
      <c r="HS35">
        <v>1.02026</v>
      </c>
      <c r="HT35">
        <v>20.2136</v>
      </c>
      <c r="HU35">
        <v>5.23301</v>
      </c>
      <c r="HV35">
        <v>11.992</v>
      </c>
      <c r="HW35">
        <v>4.95565</v>
      </c>
      <c r="HX35">
        <v>3.304</v>
      </c>
      <c r="HY35">
        <v>20.5</v>
      </c>
      <c r="HZ35">
        <v>9999</v>
      </c>
      <c r="IA35">
        <v>9999</v>
      </c>
      <c r="IB35">
        <v>9999</v>
      </c>
      <c r="IC35">
        <v>1.86854</v>
      </c>
      <c r="ID35">
        <v>1.86417</v>
      </c>
      <c r="IE35">
        <v>1.8718</v>
      </c>
      <c r="IF35">
        <v>1.86268</v>
      </c>
      <c r="IG35">
        <v>1.86205</v>
      </c>
      <c r="IH35">
        <v>1.86858</v>
      </c>
      <c r="II35">
        <v>1.85867</v>
      </c>
      <c r="IJ35">
        <v>1.86509</v>
      </c>
      <c r="IK35">
        <v>5</v>
      </c>
      <c r="IL35">
        <v>0</v>
      </c>
      <c r="IM35">
        <v>0</v>
      </c>
      <c r="IN35">
        <v>0</v>
      </c>
      <c r="IO35" t="s">
        <v>441</v>
      </c>
      <c r="IP35" t="s">
        <v>442</v>
      </c>
      <c r="IQ35" t="s">
        <v>443</v>
      </c>
      <c r="IR35" t="s">
        <v>443</v>
      </c>
      <c r="IS35" t="s">
        <v>443</v>
      </c>
      <c r="IT35" t="s">
        <v>443</v>
      </c>
      <c r="IU35">
        <v>0</v>
      </c>
      <c r="IV35">
        <v>100</v>
      </c>
      <c r="IW35">
        <v>100</v>
      </c>
      <c r="IX35">
        <v>4.938</v>
      </c>
      <c r="IY35">
        <v>0.3741</v>
      </c>
      <c r="IZ35">
        <v>4.29428474587108</v>
      </c>
      <c r="JA35">
        <v>0.0044018681294096</v>
      </c>
      <c r="JB35">
        <v>-1.90699597991277e-06</v>
      </c>
      <c r="JC35">
        <v>4.44501569190667e-10</v>
      </c>
      <c r="JD35">
        <v>0.0663976639725661</v>
      </c>
      <c r="JE35">
        <v>0.00774552653971819</v>
      </c>
      <c r="JF35">
        <v>0.000136201457998369</v>
      </c>
      <c r="JG35">
        <v>5.32982615085375e-06</v>
      </c>
      <c r="JH35">
        <v>-0</v>
      </c>
      <c r="JI35">
        <v>1991</v>
      </c>
      <c r="JJ35">
        <v>1</v>
      </c>
      <c r="JK35">
        <v>28</v>
      </c>
      <c r="JL35">
        <v>195628.9</v>
      </c>
      <c r="JM35">
        <v>195628.8</v>
      </c>
      <c r="JN35">
        <v>0.418701</v>
      </c>
      <c r="JO35">
        <v>2.41577</v>
      </c>
      <c r="JP35">
        <v>1.4978</v>
      </c>
      <c r="JQ35">
        <v>2.33276</v>
      </c>
      <c r="JR35">
        <v>1.54419</v>
      </c>
      <c r="JS35">
        <v>2.37549</v>
      </c>
      <c r="JT35">
        <v>35.3827</v>
      </c>
      <c r="JU35">
        <v>24.1488</v>
      </c>
      <c r="JV35">
        <v>18</v>
      </c>
      <c r="JW35">
        <v>546.707</v>
      </c>
      <c r="JX35">
        <v>435.337</v>
      </c>
      <c r="JY35">
        <v>25.9717</v>
      </c>
      <c r="JZ35">
        <v>28.9583</v>
      </c>
      <c r="KA35">
        <v>29.9994</v>
      </c>
      <c r="KB35">
        <v>28.8643</v>
      </c>
      <c r="KC35">
        <v>28.8892</v>
      </c>
      <c r="KD35">
        <v>8.43337</v>
      </c>
      <c r="KE35">
        <v>29.397</v>
      </c>
      <c r="KF35">
        <v>100</v>
      </c>
      <c r="KG35">
        <v>26.0362</v>
      </c>
      <c r="KH35">
        <v>115.496</v>
      </c>
      <c r="KI35">
        <v>22.3605</v>
      </c>
      <c r="KJ35">
        <v>92.9101</v>
      </c>
      <c r="KK35">
        <v>98.5241</v>
      </c>
    </row>
    <row r="36" spans="1:297">
      <c r="A36">
        <v>20</v>
      </c>
      <c r="B36">
        <v>1758987442</v>
      </c>
      <c r="C36">
        <v>95</v>
      </c>
      <c r="D36" t="s">
        <v>482</v>
      </c>
      <c r="E36" t="s">
        <v>483</v>
      </c>
      <c r="F36">
        <v>5</v>
      </c>
      <c r="G36" t="s">
        <v>435</v>
      </c>
      <c r="H36" t="s">
        <v>436</v>
      </c>
      <c r="I36">
        <v>1758987433.84615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(EA36+(U36+2*0.95*5.67E-8*(((EA36+$B$7)+273)^4-(EA36+273)^4)-44100*J36)/(1.84*29.3*R36+8*0.95*5.67E-8*(EA36+273)^3))</f>
        <v>0</v>
      </c>
      <c r="W36">
        <f>($C$7*EB36+$D$7*EC36+$E$7*V36)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2*0.95*5.67E-8*(((EA36+$B$7)+273)^4-(W36+273)^4)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137.299945092857</v>
      </c>
      <c r="AK36">
        <v>151.4438</v>
      </c>
      <c r="AL36">
        <v>-3.45820047619049</v>
      </c>
      <c r="AM36">
        <v>63.08</v>
      </c>
      <c r="AN36">
        <f>(AP36 - AO36 + DY36*1E3/(8.314*(EA36+273.15)) * AR36/DX36 * AQ36) * DX36/(100*DL36) * 1000/(1000 - AP36)</f>
        <v>0</v>
      </c>
      <c r="AO36">
        <v>22.3176732410714</v>
      </c>
      <c r="AP36">
        <v>23.0468</v>
      </c>
      <c r="AQ36">
        <v>2.70977443607288e-05</v>
      </c>
      <c r="AR36">
        <v>99.94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MAX(0,($B$13+$C$13*EF36)/(1+$D$13*EF36)*DY36/(EA36+273)*$E$13)</f>
        <v>0</v>
      </c>
      <c r="AX36" t="s">
        <v>437</v>
      </c>
      <c r="AY36" t="s">
        <v>437</v>
      </c>
      <c r="AZ36">
        <v>0</v>
      </c>
      <c r="BA36">
        <v>0</v>
      </c>
      <c r="BB36">
        <f>1-AZ36/BA36</f>
        <v>0</v>
      </c>
      <c r="BC36">
        <v>0</v>
      </c>
      <c r="BD36" t="s">
        <v>437</v>
      </c>
      <c r="BE36" t="s">
        <v>437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437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$B$11*EG36+$C$11*EH36+$F$11*ES36*(1-EV36)</f>
        <v>0</v>
      </c>
      <c r="DI36">
        <f>DH36*DJ36</f>
        <v>0</v>
      </c>
      <c r="DJ36">
        <f>($B$11*$D$9+$C$11*$D$9+$F$11*((FF36+EX36)/MAX(FF36+EX36+FG36, 0.1)*$I$9+FG36/MAX(FF36+EX36+FG36, 0.1)*$J$9))/($B$11+$C$11+$F$11)</f>
        <v>0</v>
      </c>
      <c r="DK36">
        <f>($B$11*$K$9+$C$11*$K$9+$F$11*((FF36+EX36)/MAX(FF36+EX36+FG36, 0.1)*$P$9+FG36/MAX(FF36+EX36+FG36, 0.1)*$Q$9))/($B$11+$C$11+$F$11)</f>
        <v>0</v>
      </c>
      <c r="DL36">
        <v>1.65</v>
      </c>
      <c r="DM36">
        <v>0.5</v>
      </c>
      <c r="DN36" t="s">
        <v>438</v>
      </c>
      <c r="DO36">
        <v>2</v>
      </c>
      <c r="DP36" t="b">
        <v>1</v>
      </c>
      <c r="DQ36">
        <v>1758987433.84615</v>
      </c>
      <c r="DR36">
        <v>171.647076923077</v>
      </c>
      <c r="DS36">
        <v>150.323846153846</v>
      </c>
      <c r="DT36">
        <v>23.0545</v>
      </c>
      <c r="DU36">
        <v>22.3227846153846</v>
      </c>
      <c r="DV36">
        <v>166.670461538462</v>
      </c>
      <c r="DW36">
        <v>22.6802</v>
      </c>
      <c r="DX36">
        <v>499.989230769231</v>
      </c>
      <c r="DY36">
        <v>90.4231769230769</v>
      </c>
      <c r="DZ36">
        <v>0.0307577461538462</v>
      </c>
      <c r="EA36">
        <v>29.6694153846154</v>
      </c>
      <c r="EB36">
        <v>29.9446923076923</v>
      </c>
      <c r="EC36">
        <v>999.9</v>
      </c>
      <c r="ED36">
        <v>0</v>
      </c>
      <c r="EE36">
        <v>0</v>
      </c>
      <c r="EF36">
        <v>9980.57615384615</v>
      </c>
      <c r="EG36">
        <v>0</v>
      </c>
      <c r="EH36">
        <v>9.96128076923077</v>
      </c>
      <c r="EI36">
        <v>21.3232923076923</v>
      </c>
      <c r="EJ36">
        <v>175.698</v>
      </c>
      <c r="EK36">
        <v>153.756153846154</v>
      </c>
      <c r="EL36">
        <v>0.731719923076923</v>
      </c>
      <c r="EM36">
        <v>150.323846153846</v>
      </c>
      <c r="EN36">
        <v>22.3227846153846</v>
      </c>
      <c r="EO36">
        <v>2.08466076923077</v>
      </c>
      <c r="EP36">
        <v>2.01849769230769</v>
      </c>
      <c r="EQ36">
        <v>18.1024538461538</v>
      </c>
      <c r="ER36">
        <v>17.5901846153846</v>
      </c>
      <c r="ES36">
        <v>2000.00076923077</v>
      </c>
      <c r="ET36">
        <v>0.980002923076923</v>
      </c>
      <c r="EU36">
        <v>0.0199971615384615</v>
      </c>
      <c r="EV36">
        <v>0</v>
      </c>
      <c r="EW36">
        <v>243.958230769231</v>
      </c>
      <c r="EX36">
        <v>5.00016</v>
      </c>
      <c r="EY36">
        <v>5243.14846153846</v>
      </c>
      <c r="EZ36">
        <v>18234.2153846154</v>
      </c>
      <c r="FA36">
        <v>49.125</v>
      </c>
      <c r="FB36">
        <v>49.687</v>
      </c>
      <c r="FC36">
        <v>49.562</v>
      </c>
      <c r="FD36">
        <v>49.2643076923077</v>
      </c>
      <c r="FE36">
        <v>50.937</v>
      </c>
      <c r="FF36">
        <v>1955.10692307692</v>
      </c>
      <c r="FG36">
        <v>39.89</v>
      </c>
      <c r="FH36">
        <v>0</v>
      </c>
      <c r="FI36">
        <v>1758987446.7</v>
      </c>
      <c r="FJ36">
        <v>0</v>
      </c>
      <c r="FK36">
        <v>243.936384615385</v>
      </c>
      <c r="FL36">
        <v>-2.55295727177494</v>
      </c>
      <c r="FM36">
        <v>-56.5798290809901</v>
      </c>
      <c r="FN36">
        <v>5242.61153846154</v>
      </c>
      <c r="FO36">
        <v>15</v>
      </c>
      <c r="FP36">
        <v>0</v>
      </c>
      <c r="FQ36" t="s">
        <v>439</v>
      </c>
      <c r="FR36">
        <v>1747249705.1</v>
      </c>
      <c r="FS36">
        <v>1747249711.1</v>
      </c>
      <c r="FT36">
        <v>0</v>
      </c>
      <c r="FU36">
        <v>0.871</v>
      </c>
      <c r="FV36">
        <v>0.066</v>
      </c>
      <c r="FW36">
        <v>5.486</v>
      </c>
      <c r="FX36">
        <v>0.145</v>
      </c>
      <c r="FY36">
        <v>420</v>
      </c>
      <c r="FZ36">
        <v>16</v>
      </c>
      <c r="GA36">
        <v>0.27</v>
      </c>
      <c r="GB36">
        <v>0.16</v>
      </c>
      <c r="GC36">
        <v>21.041905</v>
      </c>
      <c r="GD36">
        <v>5.66492481203007</v>
      </c>
      <c r="GE36">
        <v>0.734480373784759</v>
      </c>
      <c r="GF36">
        <v>0</v>
      </c>
      <c r="GG36">
        <v>244.090735294118</v>
      </c>
      <c r="GH36">
        <v>-3.23436211407115</v>
      </c>
      <c r="GI36">
        <v>0.359060564187051</v>
      </c>
      <c r="GJ36">
        <v>-1</v>
      </c>
      <c r="GK36">
        <v>0.73264595</v>
      </c>
      <c r="GL36">
        <v>-0.0460442255639105</v>
      </c>
      <c r="GM36">
        <v>0.00677514033415545</v>
      </c>
      <c r="GN36">
        <v>1</v>
      </c>
      <c r="GO36">
        <v>1</v>
      </c>
      <c r="GP36">
        <v>2</v>
      </c>
      <c r="GQ36" t="s">
        <v>446</v>
      </c>
      <c r="GR36">
        <v>3.12542</v>
      </c>
      <c r="GS36">
        <v>2.65605</v>
      </c>
      <c r="GT36">
        <v>0.0350115</v>
      </c>
      <c r="GU36">
        <v>0.0311309</v>
      </c>
      <c r="GV36">
        <v>0.0983732</v>
      </c>
      <c r="GW36">
        <v>0.0967195</v>
      </c>
      <c r="GX36">
        <v>24806.4</v>
      </c>
      <c r="GY36">
        <v>23585.2</v>
      </c>
      <c r="GZ36">
        <v>22992.5</v>
      </c>
      <c r="HA36">
        <v>23706.7</v>
      </c>
      <c r="HB36">
        <v>35330.8</v>
      </c>
      <c r="HC36">
        <v>35439.9</v>
      </c>
      <c r="HD36">
        <v>41457.2</v>
      </c>
      <c r="HE36">
        <v>42276</v>
      </c>
      <c r="HF36">
        <v>1.89368</v>
      </c>
      <c r="HG36">
        <v>1.8099</v>
      </c>
      <c r="HH36">
        <v>0.146665</v>
      </c>
      <c r="HI36">
        <v>0</v>
      </c>
      <c r="HJ36">
        <v>27.4899</v>
      </c>
      <c r="HK36">
        <v>999.9</v>
      </c>
      <c r="HL36">
        <v>58.851</v>
      </c>
      <c r="HM36">
        <v>29.094</v>
      </c>
      <c r="HN36">
        <v>26.3196</v>
      </c>
      <c r="HO36">
        <v>54</v>
      </c>
      <c r="HP36">
        <v>42.3958</v>
      </c>
      <c r="HQ36">
        <v>1</v>
      </c>
      <c r="HR36">
        <v>0.10486</v>
      </c>
      <c r="HS36">
        <v>0.542781</v>
      </c>
      <c r="HT36">
        <v>20.2158</v>
      </c>
      <c r="HU36">
        <v>5.23301</v>
      </c>
      <c r="HV36">
        <v>11.992</v>
      </c>
      <c r="HW36">
        <v>4.95545</v>
      </c>
      <c r="HX36">
        <v>3.30395</v>
      </c>
      <c r="HY36">
        <v>20.5</v>
      </c>
      <c r="HZ36">
        <v>9999</v>
      </c>
      <c r="IA36">
        <v>9999</v>
      </c>
      <c r="IB36">
        <v>9999</v>
      </c>
      <c r="IC36">
        <v>1.86854</v>
      </c>
      <c r="ID36">
        <v>1.86419</v>
      </c>
      <c r="IE36">
        <v>1.87181</v>
      </c>
      <c r="IF36">
        <v>1.86272</v>
      </c>
      <c r="IG36">
        <v>1.86206</v>
      </c>
      <c r="IH36">
        <v>1.86858</v>
      </c>
      <c r="II36">
        <v>1.85867</v>
      </c>
      <c r="IJ36">
        <v>1.86509</v>
      </c>
      <c r="IK36">
        <v>5</v>
      </c>
      <c r="IL36">
        <v>0</v>
      </c>
      <c r="IM36">
        <v>0</v>
      </c>
      <c r="IN36">
        <v>0</v>
      </c>
      <c r="IO36" t="s">
        <v>441</v>
      </c>
      <c r="IP36" t="s">
        <v>442</v>
      </c>
      <c r="IQ36" t="s">
        <v>443</v>
      </c>
      <c r="IR36" t="s">
        <v>443</v>
      </c>
      <c r="IS36" t="s">
        <v>443</v>
      </c>
      <c r="IT36" t="s">
        <v>443</v>
      </c>
      <c r="IU36">
        <v>0</v>
      </c>
      <c r="IV36">
        <v>100</v>
      </c>
      <c r="IW36">
        <v>100</v>
      </c>
      <c r="IX36">
        <v>4.873</v>
      </c>
      <c r="IY36">
        <v>0.3741</v>
      </c>
      <c r="IZ36">
        <v>4.29428474587108</v>
      </c>
      <c r="JA36">
        <v>0.0044018681294096</v>
      </c>
      <c r="JB36">
        <v>-1.90699597991277e-06</v>
      </c>
      <c r="JC36">
        <v>4.44501569190667e-10</v>
      </c>
      <c r="JD36">
        <v>0.0663976639725661</v>
      </c>
      <c r="JE36">
        <v>0.00774552653971819</v>
      </c>
      <c r="JF36">
        <v>0.000136201457998369</v>
      </c>
      <c r="JG36">
        <v>5.32982615085375e-06</v>
      </c>
      <c r="JH36">
        <v>-0</v>
      </c>
      <c r="JI36">
        <v>1991</v>
      </c>
      <c r="JJ36">
        <v>1</v>
      </c>
      <c r="JK36">
        <v>28</v>
      </c>
      <c r="JL36">
        <v>195628.9</v>
      </c>
      <c r="JM36">
        <v>195628.8</v>
      </c>
      <c r="JN36">
        <v>0.38208</v>
      </c>
      <c r="JO36">
        <v>2.41089</v>
      </c>
      <c r="JP36">
        <v>1.49902</v>
      </c>
      <c r="JQ36">
        <v>2.33276</v>
      </c>
      <c r="JR36">
        <v>1.54419</v>
      </c>
      <c r="JS36">
        <v>2.23755</v>
      </c>
      <c r="JT36">
        <v>35.4059</v>
      </c>
      <c r="JU36">
        <v>24.1313</v>
      </c>
      <c r="JV36">
        <v>18</v>
      </c>
      <c r="JW36">
        <v>546.577</v>
      </c>
      <c r="JX36">
        <v>435.309</v>
      </c>
      <c r="JY36">
        <v>26.0097</v>
      </c>
      <c r="JZ36">
        <v>28.9552</v>
      </c>
      <c r="KA36">
        <v>29.9993</v>
      </c>
      <c r="KB36">
        <v>28.8625</v>
      </c>
      <c r="KC36">
        <v>28.8873</v>
      </c>
      <c r="KD36">
        <v>7.66811</v>
      </c>
      <c r="KE36">
        <v>29.397</v>
      </c>
      <c r="KF36">
        <v>100</v>
      </c>
      <c r="KG36">
        <v>26.0984</v>
      </c>
      <c r="KH36">
        <v>95.2682</v>
      </c>
      <c r="KI36">
        <v>22.3605</v>
      </c>
      <c r="KJ36">
        <v>92.912</v>
      </c>
      <c r="KK36">
        <v>98.527</v>
      </c>
    </row>
    <row r="37" spans="1:297">
      <c r="A37">
        <v>21</v>
      </c>
      <c r="B37">
        <v>1758987447</v>
      </c>
      <c r="C37">
        <v>100</v>
      </c>
      <c r="D37" t="s">
        <v>484</v>
      </c>
      <c r="E37" t="s">
        <v>485</v>
      </c>
      <c r="F37">
        <v>5</v>
      </c>
      <c r="G37" t="s">
        <v>435</v>
      </c>
      <c r="H37" t="s">
        <v>436</v>
      </c>
      <c r="I37">
        <v>1758987438.84615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(EA37+(U37+2*0.95*5.67E-8*(((EA37+$B$7)+273)^4-(EA37+273)^4)-44100*J37)/(1.84*29.3*R37+8*0.95*5.67E-8*(EA37+273)^3))</f>
        <v>0</v>
      </c>
      <c r="W37">
        <f>($C$7*EB37+$D$7*EC37+$E$7*V37)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2*0.95*5.67E-8*(((EA37+$B$7)+273)^4-(W37+273)^4)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120.426323505952</v>
      </c>
      <c r="AK37">
        <v>134.603606060606</v>
      </c>
      <c r="AL37">
        <v>-3.35180419913423</v>
      </c>
      <c r="AM37">
        <v>63.08</v>
      </c>
      <c r="AN37">
        <f>(AP37 - AO37 + DY37*1E3/(8.314*(EA37+273.15)) * AR37/DX37 * AQ37) * DX37/(100*DL37) * 1000/(1000 - AP37)</f>
        <v>0</v>
      </c>
      <c r="AO37">
        <v>22.3138770595238</v>
      </c>
      <c r="AP37">
        <v>23.0533927272727</v>
      </c>
      <c r="AQ37">
        <v>0.000120222289338217</v>
      </c>
      <c r="AR37">
        <v>99.94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MAX(0,($B$13+$C$13*EF37)/(1+$D$13*EF37)*DY37/(EA37+273)*$E$13)</f>
        <v>0</v>
      </c>
      <c r="AX37" t="s">
        <v>437</v>
      </c>
      <c r="AY37" t="s">
        <v>437</v>
      </c>
      <c r="AZ37">
        <v>0</v>
      </c>
      <c r="BA37">
        <v>0</v>
      </c>
      <c r="BB37">
        <f>1-AZ37/BA37</f>
        <v>0</v>
      </c>
      <c r="BC37">
        <v>0</v>
      </c>
      <c r="BD37" t="s">
        <v>437</v>
      </c>
      <c r="BE37" t="s">
        <v>437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437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$B$11*EG37+$C$11*EH37+$F$11*ES37*(1-EV37)</f>
        <v>0</v>
      </c>
      <c r="DI37">
        <f>DH37*DJ37</f>
        <v>0</v>
      </c>
      <c r="DJ37">
        <f>($B$11*$D$9+$C$11*$D$9+$F$11*((FF37+EX37)/MAX(FF37+EX37+FG37, 0.1)*$I$9+FG37/MAX(FF37+EX37+FG37, 0.1)*$J$9))/($B$11+$C$11+$F$11)</f>
        <v>0</v>
      </c>
      <c r="DK37">
        <f>($B$11*$K$9+$C$11*$K$9+$F$11*((FF37+EX37)/MAX(FF37+EX37+FG37, 0.1)*$P$9+FG37/MAX(FF37+EX37+FG37, 0.1)*$Q$9))/($B$11+$C$11+$F$11)</f>
        <v>0</v>
      </c>
      <c r="DL37">
        <v>1.65</v>
      </c>
      <c r="DM37">
        <v>0.5</v>
      </c>
      <c r="DN37" t="s">
        <v>438</v>
      </c>
      <c r="DO37">
        <v>2</v>
      </c>
      <c r="DP37" t="b">
        <v>1</v>
      </c>
      <c r="DQ37">
        <v>1758987438.84615</v>
      </c>
      <c r="DR37">
        <v>155.128615384615</v>
      </c>
      <c r="DS37">
        <v>133.696384615385</v>
      </c>
      <c r="DT37">
        <v>23.0488923076923</v>
      </c>
      <c r="DU37">
        <v>22.3183</v>
      </c>
      <c r="DV37">
        <v>150.215076923077</v>
      </c>
      <c r="DW37">
        <v>22.6747</v>
      </c>
      <c r="DX37">
        <v>500.013076923077</v>
      </c>
      <c r="DY37">
        <v>90.4235384615385</v>
      </c>
      <c r="DZ37">
        <v>0.0305684076923077</v>
      </c>
      <c r="EA37">
        <v>29.6693461538462</v>
      </c>
      <c r="EB37">
        <v>29.9059769230769</v>
      </c>
      <c r="EC37">
        <v>999.9</v>
      </c>
      <c r="ED37">
        <v>0</v>
      </c>
      <c r="EE37">
        <v>0</v>
      </c>
      <c r="EF37">
        <v>9987.16230769231</v>
      </c>
      <c r="EG37">
        <v>0</v>
      </c>
      <c r="EH37">
        <v>9.96331384615385</v>
      </c>
      <c r="EI37">
        <v>21.4323615384615</v>
      </c>
      <c r="EJ37">
        <v>158.788769230769</v>
      </c>
      <c r="EK37">
        <v>136.748384615385</v>
      </c>
      <c r="EL37">
        <v>0.730600846153846</v>
      </c>
      <c r="EM37">
        <v>133.696384615385</v>
      </c>
      <c r="EN37">
        <v>22.3183</v>
      </c>
      <c r="EO37">
        <v>2.08416230769231</v>
      </c>
      <c r="EP37">
        <v>2.0181</v>
      </c>
      <c r="EQ37">
        <v>18.0986538461538</v>
      </c>
      <c r="ER37">
        <v>17.5870615384615</v>
      </c>
      <c r="ES37">
        <v>2000.00153846154</v>
      </c>
      <c r="ET37">
        <v>0.980002923076923</v>
      </c>
      <c r="EU37">
        <v>0.0199971461538462</v>
      </c>
      <c r="EV37">
        <v>0</v>
      </c>
      <c r="EW37">
        <v>243.735307692308</v>
      </c>
      <c r="EX37">
        <v>5.00016</v>
      </c>
      <c r="EY37">
        <v>5239.43384615385</v>
      </c>
      <c r="EZ37">
        <v>18234.2230769231</v>
      </c>
      <c r="FA37">
        <v>49.125</v>
      </c>
      <c r="FB37">
        <v>49.687</v>
      </c>
      <c r="FC37">
        <v>49.562</v>
      </c>
      <c r="FD37">
        <v>49.2643076923077</v>
      </c>
      <c r="FE37">
        <v>50.937</v>
      </c>
      <c r="FF37">
        <v>1955.10846153846</v>
      </c>
      <c r="FG37">
        <v>39.89</v>
      </c>
      <c r="FH37">
        <v>0</v>
      </c>
      <c r="FI37">
        <v>1758987452.1</v>
      </c>
      <c r="FJ37">
        <v>0</v>
      </c>
      <c r="FK37">
        <v>243.72912</v>
      </c>
      <c r="FL37">
        <v>-1.72238462466657</v>
      </c>
      <c r="FM37">
        <v>-24.5069231241884</v>
      </c>
      <c r="FN37">
        <v>5238.7848</v>
      </c>
      <c r="FO37">
        <v>15</v>
      </c>
      <c r="FP37">
        <v>0</v>
      </c>
      <c r="FQ37" t="s">
        <v>439</v>
      </c>
      <c r="FR37">
        <v>1747249705.1</v>
      </c>
      <c r="FS37">
        <v>1747249711.1</v>
      </c>
      <c r="FT37">
        <v>0</v>
      </c>
      <c r="FU37">
        <v>0.871</v>
      </c>
      <c r="FV37">
        <v>0.066</v>
      </c>
      <c r="FW37">
        <v>5.486</v>
      </c>
      <c r="FX37">
        <v>0.145</v>
      </c>
      <c r="FY37">
        <v>420</v>
      </c>
      <c r="FZ37">
        <v>16</v>
      </c>
      <c r="GA37">
        <v>0.27</v>
      </c>
      <c r="GB37">
        <v>0.16</v>
      </c>
      <c r="GC37">
        <v>21.3798666666667</v>
      </c>
      <c r="GD37">
        <v>2.8714441558442</v>
      </c>
      <c r="GE37">
        <v>0.548397350149318</v>
      </c>
      <c r="GF37">
        <v>0</v>
      </c>
      <c r="GG37">
        <v>243.882558823529</v>
      </c>
      <c r="GH37">
        <v>-2.36823529772679</v>
      </c>
      <c r="GI37">
        <v>0.302144218698181</v>
      </c>
      <c r="GJ37">
        <v>-1</v>
      </c>
      <c r="GK37">
        <v>0.733042380952381</v>
      </c>
      <c r="GL37">
        <v>-0.0157837402597395</v>
      </c>
      <c r="GM37">
        <v>0.0066591489551786</v>
      </c>
      <c r="GN37">
        <v>1</v>
      </c>
      <c r="GO37">
        <v>1</v>
      </c>
      <c r="GP37">
        <v>2</v>
      </c>
      <c r="GQ37" t="s">
        <v>446</v>
      </c>
      <c r="GR37">
        <v>3.12581</v>
      </c>
      <c r="GS37">
        <v>2.65577</v>
      </c>
      <c r="GT37">
        <v>0.0311397</v>
      </c>
      <c r="GU37">
        <v>0.026936</v>
      </c>
      <c r="GV37">
        <v>0.0984003</v>
      </c>
      <c r="GW37">
        <v>0.0967127</v>
      </c>
      <c r="GX37">
        <v>24906.7</v>
      </c>
      <c r="GY37">
        <v>23687.7</v>
      </c>
      <c r="GZ37">
        <v>22993.2</v>
      </c>
      <c r="HA37">
        <v>23707.2</v>
      </c>
      <c r="HB37">
        <v>35330</v>
      </c>
      <c r="HC37">
        <v>35440.4</v>
      </c>
      <c r="HD37">
        <v>41457.9</v>
      </c>
      <c r="HE37">
        <v>42276.6</v>
      </c>
      <c r="HF37">
        <v>1.89405</v>
      </c>
      <c r="HG37">
        <v>1.80922</v>
      </c>
      <c r="HH37">
        <v>0.146758</v>
      </c>
      <c r="HI37">
        <v>0</v>
      </c>
      <c r="HJ37">
        <v>27.4876</v>
      </c>
      <c r="HK37">
        <v>999.9</v>
      </c>
      <c r="HL37">
        <v>58.851</v>
      </c>
      <c r="HM37">
        <v>29.094</v>
      </c>
      <c r="HN37">
        <v>26.3172</v>
      </c>
      <c r="HO37">
        <v>53.89</v>
      </c>
      <c r="HP37">
        <v>42.1194</v>
      </c>
      <c r="HQ37">
        <v>1</v>
      </c>
      <c r="HR37">
        <v>0.103885</v>
      </c>
      <c r="HS37">
        <v>0.269191</v>
      </c>
      <c r="HT37">
        <v>20.2168</v>
      </c>
      <c r="HU37">
        <v>5.23316</v>
      </c>
      <c r="HV37">
        <v>11.992</v>
      </c>
      <c r="HW37">
        <v>4.95565</v>
      </c>
      <c r="HX37">
        <v>3.30393</v>
      </c>
      <c r="HY37">
        <v>20.5</v>
      </c>
      <c r="HZ37">
        <v>9999</v>
      </c>
      <c r="IA37">
        <v>9999</v>
      </c>
      <c r="IB37">
        <v>9999</v>
      </c>
      <c r="IC37">
        <v>1.86856</v>
      </c>
      <c r="ID37">
        <v>1.86418</v>
      </c>
      <c r="IE37">
        <v>1.8718</v>
      </c>
      <c r="IF37">
        <v>1.86268</v>
      </c>
      <c r="IG37">
        <v>1.86204</v>
      </c>
      <c r="IH37">
        <v>1.86857</v>
      </c>
      <c r="II37">
        <v>1.85867</v>
      </c>
      <c r="IJ37">
        <v>1.86509</v>
      </c>
      <c r="IK37">
        <v>5</v>
      </c>
      <c r="IL37">
        <v>0</v>
      </c>
      <c r="IM37">
        <v>0</v>
      </c>
      <c r="IN37">
        <v>0</v>
      </c>
      <c r="IO37" t="s">
        <v>441</v>
      </c>
      <c r="IP37" t="s">
        <v>442</v>
      </c>
      <c r="IQ37" t="s">
        <v>443</v>
      </c>
      <c r="IR37" t="s">
        <v>443</v>
      </c>
      <c r="IS37" t="s">
        <v>443</v>
      </c>
      <c r="IT37" t="s">
        <v>443</v>
      </c>
      <c r="IU37">
        <v>0</v>
      </c>
      <c r="IV37">
        <v>100</v>
      </c>
      <c r="IW37">
        <v>100</v>
      </c>
      <c r="IX37">
        <v>4.809</v>
      </c>
      <c r="IY37">
        <v>0.3744</v>
      </c>
      <c r="IZ37">
        <v>4.29428474587108</v>
      </c>
      <c r="JA37">
        <v>0.0044018681294096</v>
      </c>
      <c r="JB37">
        <v>-1.90699597991277e-06</v>
      </c>
      <c r="JC37">
        <v>4.44501569190667e-10</v>
      </c>
      <c r="JD37">
        <v>0.0663976639725661</v>
      </c>
      <c r="JE37">
        <v>0.00774552653971819</v>
      </c>
      <c r="JF37">
        <v>0.000136201457998369</v>
      </c>
      <c r="JG37">
        <v>5.32982615085375e-06</v>
      </c>
      <c r="JH37">
        <v>-0</v>
      </c>
      <c r="JI37">
        <v>1991</v>
      </c>
      <c r="JJ37">
        <v>1</v>
      </c>
      <c r="JK37">
        <v>28</v>
      </c>
      <c r="JL37">
        <v>195629</v>
      </c>
      <c r="JM37">
        <v>195628.9</v>
      </c>
      <c r="JN37">
        <v>0.344238</v>
      </c>
      <c r="JO37">
        <v>2.43286</v>
      </c>
      <c r="JP37">
        <v>1.49902</v>
      </c>
      <c r="JQ37">
        <v>2.33276</v>
      </c>
      <c r="JR37">
        <v>1.54419</v>
      </c>
      <c r="JS37">
        <v>2.29858</v>
      </c>
      <c r="JT37">
        <v>35.3827</v>
      </c>
      <c r="JU37">
        <v>24.14</v>
      </c>
      <c r="JV37">
        <v>18</v>
      </c>
      <c r="JW37">
        <v>546.802</v>
      </c>
      <c r="JX37">
        <v>434.887</v>
      </c>
      <c r="JY37">
        <v>26.1059</v>
      </c>
      <c r="JZ37">
        <v>28.9521</v>
      </c>
      <c r="KA37">
        <v>29.9992</v>
      </c>
      <c r="KB37">
        <v>28.86</v>
      </c>
      <c r="KC37">
        <v>28.8851</v>
      </c>
      <c r="KD37">
        <v>6.93263</v>
      </c>
      <c r="KE37">
        <v>29.397</v>
      </c>
      <c r="KF37">
        <v>100</v>
      </c>
      <c r="KG37">
        <v>26.1782</v>
      </c>
      <c r="KH37">
        <v>81.7318</v>
      </c>
      <c r="KI37">
        <v>22.3605</v>
      </c>
      <c r="KJ37">
        <v>92.9139</v>
      </c>
      <c r="KK37">
        <v>98.5286</v>
      </c>
    </row>
    <row r="38" spans="1:297">
      <c r="A38">
        <v>22</v>
      </c>
      <c r="B38">
        <v>1758987452</v>
      </c>
      <c r="C38">
        <v>105</v>
      </c>
      <c r="D38" t="s">
        <v>486</v>
      </c>
      <c r="E38" t="s">
        <v>487</v>
      </c>
      <c r="F38">
        <v>5</v>
      </c>
      <c r="G38" t="s">
        <v>435</v>
      </c>
      <c r="H38" t="s">
        <v>436</v>
      </c>
      <c r="I38">
        <v>1758987443.84615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(EA38+(U38+2*0.95*5.67E-8*(((EA38+$B$7)+273)^4-(EA38+273)^4)-44100*J38)/(1.84*29.3*R38+8*0.95*5.67E-8*(EA38+273)^3))</f>
        <v>0</v>
      </c>
      <c r="W38">
        <f>($C$7*EB38+$D$7*EC38+$E$7*V38)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2*0.95*5.67E-8*(((EA38+$B$7)+273)^4-(W38+273)^4)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102.511324179762</v>
      </c>
      <c r="AK38">
        <v>117.155957575758</v>
      </c>
      <c r="AL38">
        <v>-3.49974465367966</v>
      </c>
      <c r="AM38">
        <v>63.08</v>
      </c>
      <c r="AN38">
        <f>(AP38 - AO38 + DY38*1E3/(8.314*(EA38+273.15)) * AR38/DX38 * AQ38) * DX38/(100*DL38) * 1000/(1000 - AP38)</f>
        <v>0</v>
      </c>
      <c r="AO38">
        <v>22.3095840595238</v>
      </c>
      <c r="AP38">
        <v>23.0663260606061</v>
      </c>
      <c r="AQ38">
        <v>0.000216516594516369</v>
      </c>
      <c r="AR38">
        <v>99.94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MAX(0,($B$13+$C$13*EF38)/(1+$D$13*EF38)*DY38/(EA38+273)*$E$13)</f>
        <v>0</v>
      </c>
      <c r="AX38" t="s">
        <v>437</v>
      </c>
      <c r="AY38" t="s">
        <v>437</v>
      </c>
      <c r="AZ38">
        <v>0</v>
      </c>
      <c r="BA38">
        <v>0</v>
      </c>
      <c r="BB38">
        <f>1-AZ38/BA38</f>
        <v>0</v>
      </c>
      <c r="BC38">
        <v>0</v>
      </c>
      <c r="BD38" t="s">
        <v>437</v>
      </c>
      <c r="BE38" t="s">
        <v>437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437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$B$11*EG38+$C$11*EH38+$F$11*ES38*(1-EV38)</f>
        <v>0</v>
      </c>
      <c r="DI38">
        <f>DH38*DJ38</f>
        <v>0</v>
      </c>
      <c r="DJ38">
        <f>($B$11*$D$9+$C$11*$D$9+$F$11*((FF38+EX38)/MAX(FF38+EX38+FG38, 0.1)*$I$9+FG38/MAX(FF38+EX38+FG38, 0.1)*$J$9))/($B$11+$C$11+$F$11)</f>
        <v>0</v>
      </c>
      <c r="DK38">
        <f>($B$11*$K$9+$C$11*$K$9+$F$11*((FF38+EX38)/MAX(FF38+EX38+FG38, 0.1)*$P$9+FG38/MAX(FF38+EX38+FG38, 0.1)*$Q$9))/($B$11+$C$11+$F$11)</f>
        <v>0</v>
      </c>
      <c r="DL38">
        <v>1.65</v>
      </c>
      <c r="DM38">
        <v>0.5</v>
      </c>
      <c r="DN38" t="s">
        <v>438</v>
      </c>
      <c r="DO38">
        <v>2</v>
      </c>
      <c r="DP38" t="b">
        <v>1</v>
      </c>
      <c r="DQ38">
        <v>1758987443.84615</v>
      </c>
      <c r="DR38">
        <v>138.530153846154</v>
      </c>
      <c r="DS38">
        <v>116.547784615385</v>
      </c>
      <c r="DT38">
        <v>23.0524538461538</v>
      </c>
      <c r="DU38">
        <v>22.3139461538462</v>
      </c>
      <c r="DV38">
        <v>133.680923076923</v>
      </c>
      <c r="DW38">
        <v>22.6781846153846</v>
      </c>
      <c r="DX38">
        <v>500.013230769231</v>
      </c>
      <c r="DY38">
        <v>90.4246923076923</v>
      </c>
      <c r="DZ38">
        <v>0.0305007769230769</v>
      </c>
      <c r="EA38">
        <v>29.6638846153846</v>
      </c>
      <c r="EB38">
        <v>29.8856076923077</v>
      </c>
      <c r="EC38">
        <v>999.9</v>
      </c>
      <c r="ED38">
        <v>0</v>
      </c>
      <c r="EE38">
        <v>0</v>
      </c>
      <c r="EF38">
        <v>9986.29692307692</v>
      </c>
      <c r="EG38">
        <v>0</v>
      </c>
      <c r="EH38">
        <v>9.96331384615385</v>
      </c>
      <c r="EI38">
        <v>21.9825692307692</v>
      </c>
      <c r="EJ38">
        <v>141.799</v>
      </c>
      <c r="EK38">
        <v>119.207776923077</v>
      </c>
      <c r="EL38">
        <v>0.738493384615385</v>
      </c>
      <c r="EM38">
        <v>116.547784615385</v>
      </c>
      <c r="EN38">
        <v>22.3139461538462</v>
      </c>
      <c r="EO38">
        <v>2.08451076923077</v>
      </c>
      <c r="EP38">
        <v>2.01773307692308</v>
      </c>
      <c r="EQ38">
        <v>18.1013153846154</v>
      </c>
      <c r="ER38">
        <v>17.5841923076923</v>
      </c>
      <c r="ES38">
        <v>1999.98230769231</v>
      </c>
      <c r="ET38">
        <v>0.980002769230769</v>
      </c>
      <c r="EU38">
        <v>0.0199973692307692</v>
      </c>
      <c r="EV38">
        <v>0</v>
      </c>
      <c r="EW38">
        <v>243.700384615385</v>
      </c>
      <c r="EX38">
        <v>5.00016</v>
      </c>
      <c r="EY38">
        <v>5237.88076923077</v>
      </c>
      <c r="EZ38">
        <v>18234.0461538462</v>
      </c>
      <c r="FA38">
        <v>49.125</v>
      </c>
      <c r="FB38">
        <v>49.687</v>
      </c>
      <c r="FC38">
        <v>49.562</v>
      </c>
      <c r="FD38">
        <v>49.2595384615385</v>
      </c>
      <c r="FE38">
        <v>50.937</v>
      </c>
      <c r="FF38">
        <v>1955.08923076923</v>
      </c>
      <c r="FG38">
        <v>39.89</v>
      </c>
      <c r="FH38">
        <v>0</v>
      </c>
      <c r="FI38">
        <v>1758987456.9</v>
      </c>
      <c r="FJ38">
        <v>0</v>
      </c>
      <c r="FK38">
        <v>243.67604</v>
      </c>
      <c r="FL38">
        <v>0.633384608577165</v>
      </c>
      <c r="FM38">
        <v>0.326153839846113</v>
      </c>
      <c r="FN38">
        <v>5237.7344</v>
      </c>
      <c r="FO38">
        <v>15</v>
      </c>
      <c r="FP38">
        <v>0</v>
      </c>
      <c r="FQ38" t="s">
        <v>439</v>
      </c>
      <c r="FR38">
        <v>1747249705.1</v>
      </c>
      <c r="FS38">
        <v>1747249711.1</v>
      </c>
      <c r="FT38">
        <v>0</v>
      </c>
      <c r="FU38">
        <v>0.871</v>
      </c>
      <c r="FV38">
        <v>0.066</v>
      </c>
      <c r="FW38">
        <v>5.486</v>
      </c>
      <c r="FX38">
        <v>0.145</v>
      </c>
      <c r="FY38">
        <v>420</v>
      </c>
      <c r="FZ38">
        <v>16</v>
      </c>
      <c r="GA38">
        <v>0.27</v>
      </c>
      <c r="GB38">
        <v>0.16</v>
      </c>
      <c r="GC38">
        <v>21.68226</v>
      </c>
      <c r="GD38">
        <v>5.87796992481203</v>
      </c>
      <c r="GE38">
        <v>0.697765637875641</v>
      </c>
      <c r="GF38">
        <v>0</v>
      </c>
      <c r="GG38">
        <v>243.740411764706</v>
      </c>
      <c r="GH38">
        <v>-0.86774637488005</v>
      </c>
      <c r="GI38">
        <v>0.210468960635541</v>
      </c>
      <c r="GJ38">
        <v>-1</v>
      </c>
      <c r="GK38">
        <v>0.7353481</v>
      </c>
      <c r="GL38">
        <v>0.0998963007518812</v>
      </c>
      <c r="GM38">
        <v>0.0103297847843021</v>
      </c>
      <c r="GN38">
        <v>1</v>
      </c>
      <c r="GO38">
        <v>1</v>
      </c>
      <c r="GP38">
        <v>2</v>
      </c>
      <c r="GQ38" t="s">
        <v>446</v>
      </c>
      <c r="GR38">
        <v>3.12536</v>
      </c>
      <c r="GS38">
        <v>2.65631</v>
      </c>
      <c r="GT38">
        <v>0.0270608</v>
      </c>
      <c r="GU38">
        <v>0.0229168</v>
      </c>
      <c r="GV38">
        <v>0.0984451</v>
      </c>
      <c r="GW38">
        <v>0.0967031</v>
      </c>
      <c r="GX38">
        <v>25011.3</v>
      </c>
      <c r="GY38">
        <v>23785.8</v>
      </c>
      <c r="GZ38">
        <v>22993</v>
      </c>
      <c r="HA38">
        <v>23707.4</v>
      </c>
      <c r="HB38">
        <v>35328</v>
      </c>
      <c r="HC38">
        <v>35440.7</v>
      </c>
      <c r="HD38">
        <v>41458</v>
      </c>
      <c r="HE38">
        <v>42276.9</v>
      </c>
      <c r="HF38">
        <v>1.89368</v>
      </c>
      <c r="HG38">
        <v>1.81008</v>
      </c>
      <c r="HH38">
        <v>0.146762</v>
      </c>
      <c r="HI38">
        <v>0</v>
      </c>
      <c r="HJ38">
        <v>27.4852</v>
      </c>
      <c r="HK38">
        <v>999.9</v>
      </c>
      <c r="HL38">
        <v>58.851</v>
      </c>
      <c r="HM38">
        <v>29.094</v>
      </c>
      <c r="HN38">
        <v>26.3161</v>
      </c>
      <c r="HO38">
        <v>53.72</v>
      </c>
      <c r="HP38">
        <v>42.4159</v>
      </c>
      <c r="HQ38">
        <v>1</v>
      </c>
      <c r="HR38">
        <v>0.103471</v>
      </c>
      <c r="HS38">
        <v>0.154216</v>
      </c>
      <c r="HT38">
        <v>20.2172</v>
      </c>
      <c r="HU38">
        <v>5.23361</v>
      </c>
      <c r="HV38">
        <v>11.992</v>
      </c>
      <c r="HW38">
        <v>4.9557</v>
      </c>
      <c r="HX38">
        <v>3.304</v>
      </c>
      <c r="HY38">
        <v>20.5</v>
      </c>
      <c r="HZ38">
        <v>9999</v>
      </c>
      <c r="IA38">
        <v>9999</v>
      </c>
      <c r="IB38">
        <v>9999</v>
      </c>
      <c r="IC38">
        <v>1.86853</v>
      </c>
      <c r="ID38">
        <v>1.86417</v>
      </c>
      <c r="IE38">
        <v>1.8718</v>
      </c>
      <c r="IF38">
        <v>1.86269</v>
      </c>
      <c r="IG38">
        <v>1.86205</v>
      </c>
      <c r="IH38">
        <v>1.86855</v>
      </c>
      <c r="II38">
        <v>1.85867</v>
      </c>
      <c r="IJ38">
        <v>1.86509</v>
      </c>
      <c r="IK38">
        <v>5</v>
      </c>
      <c r="IL38">
        <v>0</v>
      </c>
      <c r="IM38">
        <v>0</v>
      </c>
      <c r="IN38">
        <v>0</v>
      </c>
      <c r="IO38" t="s">
        <v>441</v>
      </c>
      <c r="IP38" t="s">
        <v>442</v>
      </c>
      <c r="IQ38" t="s">
        <v>443</v>
      </c>
      <c r="IR38" t="s">
        <v>443</v>
      </c>
      <c r="IS38" t="s">
        <v>443</v>
      </c>
      <c r="IT38" t="s">
        <v>443</v>
      </c>
      <c r="IU38">
        <v>0</v>
      </c>
      <c r="IV38">
        <v>100</v>
      </c>
      <c r="IW38">
        <v>100</v>
      </c>
      <c r="IX38">
        <v>4.741</v>
      </c>
      <c r="IY38">
        <v>0.3746</v>
      </c>
      <c r="IZ38">
        <v>4.29428474587108</v>
      </c>
      <c r="JA38">
        <v>0.0044018681294096</v>
      </c>
      <c r="JB38">
        <v>-1.90699597991277e-06</v>
      </c>
      <c r="JC38">
        <v>4.44501569190667e-10</v>
      </c>
      <c r="JD38">
        <v>0.0663976639725661</v>
      </c>
      <c r="JE38">
        <v>0.00774552653971819</v>
      </c>
      <c r="JF38">
        <v>0.000136201457998369</v>
      </c>
      <c r="JG38">
        <v>5.32982615085375e-06</v>
      </c>
      <c r="JH38">
        <v>-0</v>
      </c>
      <c r="JI38">
        <v>1991</v>
      </c>
      <c r="JJ38">
        <v>1</v>
      </c>
      <c r="JK38">
        <v>28</v>
      </c>
      <c r="JL38">
        <v>195629.1</v>
      </c>
      <c r="JM38">
        <v>195629</v>
      </c>
      <c r="JN38">
        <v>0.311279</v>
      </c>
      <c r="JO38">
        <v>2.42798</v>
      </c>
      <c r="JP38">
        <v>1.4978</v>
      </c>
      <c r="JQ38">
        <v>2.33276</v>
      </c>
      <c r="JR38">
        <v>1.54419</v>
      </c>
      <c r="JS38">
        <v>2.34863</v>
      </c>
      <c r="JT38">
        <v>35.3827</v>
      </c>
      <c r="JU38">
        <v>24.1488</v>
      </c>
      <c r="JV38">
        <v>18</v>
      </c>
      <c r="JW38">
        <v>546.538</v>
      </c>
      <c r="JX38">
        <v>435.378</v>
      </c>
      <c r="JY38">
        <v>26.2069</v>
      </c>
      <c r="JZ38">
        <v>28.9497</v>
      </c>
      <c r="KA38">
        <v>29.9994</v>
      </c>
      <c r="KB38">
        <v>28.8579</v>
      </c>
      <c r="KC38">
        <v>28.8826</v>
      </c>
      <c r="KD38">
        <v>6.27154</v>
      </c>
      <c r="KE38">
        <v>29.397</v>
      </c>
      <c r="KF38">
        <v>100</v>
      </c>
      <c r="KG38">
        <v>26.2603</v>
      </c>
      <c r="KH38">
        <v>61.4381</v>
      </c>
      <c r="KI38">
        <v>22.3605</v>
      </c>
      <c r="KJ38">
        <v>92.9138</v>
      </c>
      <c r="KK38">
        <v>98.5294</v>
      </c>
    </row>
    <row r="39" spans="1:297">
      <c r="A39">
        <v>23</v>
      </c>
      <c r="B39">
        <v>1758987457</v>
      </c>
      <c r="C39">
        <v>110</v>
      </c>
      <c r="D39" t="s">
        <v>488</v>
      </c>
      <c r="E39" t="s">
        <v>489</v>
      </c>
      <c r="F39">
        <v>5</v>
      </c>
      <c r="G39" t="s">
        <v>435</v>
      </c>
      <c r="H39" t="s">
        <v>436</v>
      </c>
      <c r="I39">
        <v>1758987448.84615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(EA39+(U39+2*0.95*5.67E-8*(((EA39+$B$7)+273)^4-(EA39+273)^4)-44100*J39)/(1.84*29.3*R39+8*0.95*5.67E-8*(EA39+273)^3))</f>
        <v>0</v>
      </c>
      <c r="W39">
        <f>($C$7*EB39+$D$7*EC39+$E$7*V39)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2*0.95*5.67E-8*(((EA39+$B$7)+273)^4-(W39+273)^4)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86.2540679809524</v>
      </c>
      <c r="AK39">
        <v>100.469321212121</v>
      </c>
      <c r="AL39">
        <v>-3.31353422077925</v>
      </c>
      <c r="AM39">
        <v>63.08</v>
      </c>
      <c r="AN39">
        <f>(AP39 - AO39 + DY39*1E3/(8.314*(EA39+273.15)) * AR39/DX39 * AQ39) * DX39/(100*DL39) * 1000/(1000 - AP39)</f>
        <v>0</v>
      </c>
      <c r="AO39">
        <v>22.3055811666667</v>
      </c>
      <c r="AP39">
        <v>23.0776096969697</v>
      </c>
      <c r="AQ39">
        <v>0.000170929347382147</v>
      </c>
      <c r="AR39">
        <v>99.94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MAX(0,($B$13+$C$13*EF39)/(1+$D$13*EF39)*DY39/(EA39+273)*$E$13)</f>
        <v>0</v>
      </c>
      <c r="AX39" t="s">
        <v>437</v>
      </c>
      <c r="AY39" t="s">
        <v>437</v>
      </c>
      <c r="AZ39">
        <v>0</v>
      </c>
      <c r="BA39">
        <v>0</v>
      </c>
      <c r="BB39">
        <f>1-AZ39/BA39</f>
        <v>0</v>
      </c>
      <c r="BC39">
        <v>0</v>
      </c>
      <c r="BD39" t="s">
        <v>437</v>
      </c>
      <c r="BE39" t="s">
        <v>437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437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$B$11*EG39+$C$11*EH39+$F$11*ES39*(1-EV39)</f>
        <v>0</v>
      </c>
      <c r="DI39">
        <f>DH39*DJ39</f>
        <v>0</v>
      </c>
      <c r="DJ39">
        <f>($B$11*$D$9+$C$11*$D$9+$F$11*((FF39+EX39)/MAX(FF39+EX39+FG39, 0.1)*$I$9+FG39/MAX(FF39+EX39+FG39, 0.1)*$J$9))/($B$11+$C$11+$F$11)</f>
        <v>0</v>
      </c>
      <c r="DK39">
        <f>($B$11*$K$9+$C$11*$K$9+$F$11*((FF39+EX39)/MAX(FF39+EX39+FG39, 0.1)*$P$9+FG39/MAX(FF39+EX39+FG39, 0.1)*$Q$9))/($B$11+$C$11+$F$11)</f>
        <v>0</v>
      </c>
      <c r="DL39">
        <v>1.65</v>
      </c>
      <c r="DM39">
        <v>0.5</v>
      </c>
      <c r="DN39" t="s">
        <v>438</v>
      </c>
      <c r="DO39">
        <v>2</v>
      </c>
      <c r="DP39" t="b">
        <v>1</v>
      </c>
      <c r="DQ39">
        <v>1758987448.84615</v>
      </c>
      <c r="DR39">
        <v>121.829030769231</v>
      </c>
      <c r="DS39">
        <v>99.9869153846154</v>
      </c>
      <c r="DT39">
        <v>23.0613</v>
      </c>
      <c r="DU39">
        <v>22.3098846153846</v>
      </c>
      <c r="DV39">
        <v>117.045376923077</v>
      </c>
      <c r="DW39">
        <v>22.6868384615385</v>
      </c>
      <c r="DX39">
        <v>500.016153846154</v>
      </c>
      <c r="DY39">
        <v>90.4265692307692</v>
      </c>
      <c r="DZ39">
        <v>0.0306111076923077</v>
      </c>
      <c r="EA39">
        <v>29.6625692307692</v>
      </c>
      <c r="EB39">
        <v>29.8807538461538</v>
      </c>
      <c r="EC39">
        <v>999.9</v>
      </c>
      <c r="ED39">
        <v>0</v>
      </c>
      <c r="EE39">
        <v>0</v>
      </c>
      <c r="EF39">
        <v>9985.96076923077</v>
      </c>
      <c r="EG39">
        <v>0</v>
      </c>
      <c r="EH39">
        <v>9.96299307692308</v>
      </c>
      <c r="EI39">
        <v>21.8422692307692</v>
      </c>
      <c r="EJ39">
        <v>124.704769230769</v>
      </c>
      <c r="EK39">
        <v>102.268515384615</v>
      </c>
      <c r="EL39">
        <v>0.751404538461539</v>
      </c>
      <c r="EM39">
        <v>99.9869153846154</v>
      </c>
      <c r="EN39">
        <v>22.3098846153846</v>
      </c>
      <c r="EO39">
        <v>2.08535461538462</v>
      </c>
      <c r="EP39">
        <v>2.01740615384615</v>
      </c>
      <c r="EQ39">
        <v>18.1077461538462</v>
      </c>
      <c r="ER39">
        <v>17.5816307692308</v>
      </c>
      <c r="ES39">
        <v>1999.98384615385</v>
      </c>
      <c r="ET39">
        <v>0.980002769230769</v>
      </c>
      <c r="EU39">
        <v>0.0199973615384615</v>
      </c>
      <c r="EV39">
        <v>0</v>
      </c>
      <c r="EW39">
        <v>243.734076923077</v>
      </c>
      <c r="EX39">
        <v>5.00016</v>
      </c>
      <c r="EY39">
        <v>5238.52692307692</v>
      </c>
      <c r="EZ39">
        <v>18234.0615384615</v>
      </c>
      <c r="FA39">
        <v>49.125</v>
      </c>
      <c r="FB39">
        <v>49.687</v>
      </c>
      <c r="FC39">
        <v>49.562</v>
      </c>
      <c r="FD39">
        <v>49.2547692307692</v>
      </c>
      <c r="FE39">
        <v>50.9322307692308</v>
      </c>
      <c r="FF39">
        <v>1955.09076923077</v>
      </c>
      <c r="FG39">
        <v>39.89</v>
      </c>
      <c r="FH39">
        <v>0</v>
      </c>
      <c r="FI39">
        <v>1758987461.7</v>
      </c>
      <c r="FJ39">
        <v>0</v>
      </c>
      <c r="FK39">
        <v>243.73344</v>
      </c>
      <c r="FL39">
        <v>1.75876923117917</v>
      </c>
      <c r="FM39">
        <v>22.7492307326794</v>
      </c>
      <c r="FN39">
        <v>5238.7224</v>
      </c>
      <c r="FO39">
        <v>15</v>
      </c>
      <c r="FP39">
        <v>0</v>
      </c>
      <c r="FQ39" t="s">
        <v>439</v>
      </c>
      <c r="FR39">
        <v>1747249705.1</v>
      </c>
      <c r="FS39">
        <v>1747249711.1</v>
      </c>
      <c r="FT39">
        <v>0</v>
      </c>
      <c r="FU39">
        <v>0.871</v>
      </c>
      <c r="FV39">
        <v>0.066</v>
      </c>
      <c r="FW39">
        <v>5.486</v>
      </c>
      <c r="FX39">
        <v>0.145</v>
      </c>
      <c r="FY39">
        <v>420</v>
      </c>
      <c r="FZ39">
        <v>16</v>
      </c>
      <c r="GA39">
        <v>0.27</v>
      </c>
      <c r="GB39">
        <v>0.16</v>
      </c>
      <c r="GC39">
        <v>21.8562523809524</v>
      </c>
      <c r="GD39">
        <v>0.0361168831169188</v>
      </c>
      <c r="GE39">
        <v>0.442537412590111</v>
      </c>
      <c r="GF39">
        <v>1</v>
      </c>
      <c r="GG39">
        <v>243.726441176471</v>
      </c>
      <c r="GH39">
        <v>0.553903743864507</v>
      </c>
      <c r="GI39">
        <v>0.19418974819619</v>
      </c>
      <c r="GJ39">
        <v>-1</v>
      </c>
      <c r="GK39">
        <v>0.744819047619048</v>
      </c>
      <c r="GL39">
        <v>0.153492935064936</v>
      </c>
      <c r="GM39">
        <v>0.0157682116764687</v>
      </c>
      <c r="GN39">
        <v>0</v>
      </c>
      <c r="GO39">
        <v>1</v>
      </c>
      <c r="GP39">
        <v>2</v>
      </c>
      <c r="GQ39" t="s">
        <v>446</v>
      </c>
      <c r="GR39">
        <v>3.12542</v>
      </c>
      <c r="GS39">
        <v>2.65654</v>
      </c>
      <c r="GT39">
        <v>0.0231041</v>
      </c>
      <c r="GU39">
        <v>0.018862</v>
      </c>
      <c r="GV39">
        <v>0.0984793</v>
      </c>
      <c r="GW39">
        <v>0.0966865</v>
      </c>
      <c r="GX39">
        <v>25113.4</v>
      </c>
      <c r="GY39">
        <v>23884.9</v>
      </c>
      <c r="GZ39">
        <v>22993.4</v>
      </c>
      <c r="HA39">
        <v>23707.8</v>
      </c>
      <c r="HB39">
        <v>35326.7</v>
      </c>
      <c r="HC39">
        <v>35441.3</v>
      </c>
      <c r="HD39">
        <v>41458.5</v>
      </c>
      <c r="HE39">
        <v>42277.3</v>
      </c>
      <c r="HF39">
        <v>1.89395</v>
      </c>
      <c r="HG39">
        <v>1.81015</v>
      </c>
      <c r="HH39">
        <v>0.147</v>
      </c>
      <c r="HI39">
        <v>0</v>
      </c>
      <c r="HJ39">
        <v>27.4837</v>
      </c>
      <c r="HK39">
        <v>999.9</v>
      </c>
      <c r="HL39">
        <v>58.876</v>
      </c>
      <c r="HM39">
        <v>29.114</v>
      </c>
      <c r="HN39">
        <v>26.3579</v>
      </c>
      <c r="HO39">
        <v>53.37</v>
      </c>
      <c r="HP39">
        <v>42.3918</v>
      </c>
      <c r="HQ39">
        <v>1</v>
      </c>
      <c r="HR39">
        <v>0.103077</v>
      </c>
      <c r="HS39">
        <v>0.080226</v>
      </c>
      <c r="HT39">
        <v>20.2172</v>
      </c>
      <c r="HU39">
        <v>5.23346</v>
      </c>
      <c r="HV39">
        <v>11.992</v>
      </c>
      <c r="HW39">
        <v>4.9557</v>
      </c>
      <c r="HX39">
        <v>3.30393</v>
      </c>
      <c r="HY39">
        <v>20.5</v>
      </c>
      <c r="HZ39">
        <v>9999</v>
      </c>
      <c r="IA39">
        <v>9999</v>
      </c>
      <c r="IB39">
        <v>9999</v>
      </c>
      <c r="IC39">
        <v>1.86852</v>
      </c>
      <c r="ID39">
        <v>1.86418</v>
      </c>
      <c r="IE39">
        <v>1.87181</v>
      </c>
      <c r="IF39">
        <v>1.86269</v>
      </c>
      <c r="IG39">
        <v>1.86206</v>
      </c>
      <c r="IH39">
        <v>1.86856</v>
      </c>
      <c r="II39">
        <v>1.85867</v>
      </c>
      <c r="IJ39">
        <v>1.86509</v>
      </c>
      <c r="IK39">
        <v>5</v>
      </c>
      <c r="IL39">
        <v>0</v>
      </c>
      <c r="IM39">
        <v>0</v>
      </c>
      <c r="IN39">
        <v>0</v>
      </c>
      <c r="IO39" t="s">
        <v>441</v>
      </c>
      <c r="IP39" t="s">
        <v>442</v>
      </c>
      <c r="IQ39" t="s">
        <v>443</v>
      </c>
      <c r="IR39" t="s">
        <v>443</v>
      </c>
      <c r="IS39" t="s">
        <v>443</v>
      </c>
      <c r="IT39" t="s">
        <v>443</v>
      </c>
      <c r="IU39">
        <v>0</v>
      </c>
      <c r="IV39">
        <v>100</v>
      </c>
      <c r="IW39">
        <v>100</v>
      </c>
      <c r="IX39">
        <v>4.676</v>
      </c>
      <c r="IY39">
        <v>0.3748</v>
      </c>
      <c r="IZ39">
        <v>4.29428474587108</v>
      </c>
      <c r="JA39">
        <v>0.0044018681294096</v>
      </c>
      <c r="JB39">
        <v>-1.90699597991277e-06</v>
      </c>
      <c r="JC39">
        <v>4.44501569190667e-10</v>
      </c>
      <c r="JD39">
        <v>0.0663976639725661</v>
      </c>
      <c r="JE39">
        <v>0.00774552653971819</v>
      </c>
      <c r="JF39">
        <v>0.000136201457998369</v>
      </c>
      <c r="JG39">
        <v>5.32982615085375e-06</v>
      </c>
      <c r="JH39">
        <v>-0</v>
      </c>
      <c r="JI39">
        <v>1991</v>
      </c>
      <c r="JJ39">
        <v>1</v>
      </c>
      <c r="JK39">
        <v>28</v>
      </c>
      <c r="JL39">
        <v>195629.2</v>
      </c>
      <c r="JM39">
        <v>195629.1</v>
      </c>
      <c r="JN39">
        <v>0.270996</v>
      </c>
      <c r="JO39">
        <v>2.44873</v>
      </c>
      <c r="JP39">
        <v>1.4978</v>
      </c>
      <c r="JQ39">
        <v>2.33276</v>
      </c>
      <c r="JR39">
        <v>1.54419</v>
      </c>
      <c r="JS39">
        <v>2.39624</v>
      </c>
      <c r="JT39">
        <v>35.3827</v>
      </c>
      <c r="JU39">
        <v>24.1488</v>
      </c>
      <c r="JV39">
        <v>18</v>
      </c>
      <c r="JW39">
        <v>546.697</v>
      </c>
      <c r="JX39">
        <v>435.409</v>
      </c>
      <c r="JY39">
        <v>26.3145</v>
      </c>
      <c r="JZ39">
        <v>28.9465</v>
      </c>
      <c r="KA39">
        <v>29.9995</v>
      </c>
      <c r="KB39">
        <v>28.8554</v>
      </c>
      <c r="KC39">
        <v>28.8806</v>
      </c>
      <c r="KD39">
        <v>5.45653</v>
      </c>
      <c r="KE39">
        <v>29.397</v>
      </c>
      <c r="KF39">
        <v>100</v>
      </c>
      <c r="KG39">
        <v>26.3463</v>
      </c>
      <c r="KH39">
        <v>47.934</v>
      </c>
      <c r="KI39">
        <v>22.3605</v>
      </c>
      <c r="KJ39">
        <v>92.9151</v>
      </c>
      <c r="KK39">
        <v>98.5305</v>
      </c>
    </row>
    <row r="40" spans="1:297">
      <c r="A40">
        <v>24</v>
      </c>
      <c r="B40">
        <v>1758987462</v>
      </c>
      <c r="C40">
        <v>115</v>
      </c>
      <c r="D40" t="s">
        <v>490</v>
      </c>
      <c r="E40" t="s">
        <v>491</v>
      </c>
      <c r="F40">
        <v>5</v>
      </c>
      <c r="G40" t="s">
        <v>435</v>
      </c>
      <c r="H40" t="s">
        <v>436</v>
      </c>
      <c r="I40">
        <v>1758987453.84615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(EA40+(U40+2*0.95*5.67E-8*(((EA40+$B$7)+273)^4-(EA40+273)^4)-44100*J40)/(1.84*29.3*R40+8*0.95*5.67E-8*(EA40+273)^3))</f>
        <v>0</v>
      </c>
      <c r="W40">
        <f>($C$7*EB40+$D$7*EC40+$E$7*V40)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2*0.95*5.67E-8*(((EA40+$B$7)+273)^4-(W40+273)^4)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69.0714644642857</v>
      </c>
      <c r="AK40">
        <v>83.692389090909</v>
      </c>
      <c r="AL40">
        <v>-3.37321396536798</v>
      </c>
      <c r="AM40">
        <v>63.08</v>
      </c>
      <c r="AN40">
        <f>(AP40 - AO40 + DY40*1E3/(8.314*(EA40+273.15)) * AR40/DX40 * AQ40) * DX40/(100*DL40) * 1000/(1000 - AP40)</f>
        <v>0</v>
      </c>
      <c r="AO40">
        <v>22.3007413005952</v>
      </c>
      <c r="AP40">
        <v>23.0920084848485</v>
      </c>
      <c r="AQ40">
        <v>0.000199019555157472</v>
      </c>
      <c r="AR40">
        <v>99.94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MAX(0,($B$13+$C$13*EF40)/(1+$D$13*EF40)*DY40/(EA40+273)*$E$13)</f>
        <v>0</v>
      </c>
      <c r="AX40" t="s">
        <v>437</v>
      </c>
      <c r="AY40" t="s">
        <v>437</v>
      </c>
      <c r="AZ40">
        <v>0</v>
      </c>
      <c r="BA40">
        <v>0</v>
      </c>
      <c r="BB40">
        <f>1-AZ40/BA40</f>
        <v>0</v>
      </c>
      <c r="BC40">
        <v>0</v>
      </c>
      <c r="BD40" t="s">
        <v>437</v>
      </c>
      <c r="BE40" t="s">
        <v>437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437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$B$11*EG40+$C$11*EH40+$F$11*ES40*(1-EV40)</f>
        <v>0</v>
      </c>
      <c r="DI40">
        <f>DH40*DJ40</f>
        <v>0</v>
      </c>
      <c r="DJ40">
        <f>($B$11*$D$9+$C$11*$D$9+$F$11*((FF40+EX40)/MAX(FF40+EX40+FG40, 0.1)*$I$9+FG40/MAX(FF40+EX40+FG40, 0.1)*$J$9))/($B$11+$C$11+$F$11)</f>
        <v>0</v>
      </c>
      <c r="DK40">
        <f>($B$11*$K$9+$C$11*$K$9+$F$11*((FF40+EX40)/MAX(FF40+EX40+FG40, 0.1)*$P$9+FG40/MAX(FF40+EX40+FG40, 0.1)*$Q$9))/($B$11+$C$11+$F$11)</f>
        <v>0</v>
      </c>
      <c r="DL40">
        <v>1.65</v>
      </c>
      <c r="DM40">
        <v>0.5</v>
      </c>
      <c r="DN40" t="s">
        <v>438</v>
      </c>
      <c r="DO40">
        <v>2</v>
      </c>
      <c r="DP40" t="b">
        <v>1</v>
      </c>
      <c r="DQ40">
        <v>1758987453.84615</v>
      </c>
      <c r="DR40">
        <v>105.281046153846</v>
      </c>
      <c r="DS40">
        <v>83.1608153846154</v>
      </c>
      <c r="DT40">
        <v>23.0728615384615</v>
      </c>
      <c r="DU40">
        <v>22.3055692307692</v>
      </c>
      <c r="DV40">
        <v>100.563330769231</v>
      </c>
      <c r="DW40">
        <v>22.6981538461538</v>
      </c>
      <c r="DX40">
        <v>500.003153846154</v>
      </c>
      <c r="DY40">
        <v>90.4274461538461</v>
      </c>
      <c r="DZ40">
        <v>0.0306906384615385</v>
      </c>
      <c r="EA40">
        <v>29.667</v>
      </c>
      <c r="EB40">
        <v>29.8837153846154</v>
      </c>
      <c r="EC40">
        <v>999.9</v>
      </c>
      <c r="ED40">
        <v>0</v>
      </c>
      <c r="EE40">
        <v>0</v>
      </c>
      <c r="EF40">
        <v>9994.47230769231</v>
      </c>
      <c r="EG40">
        <v>0</v>
      </c>
      <c r="EH40">
        <v>9.95989</v>
      </c>
      <c r="EI40">
        <v>22.1203384615385</v>
      </c>
      <c r="EJ40">
        <v>107.767361538462</v>
      </c>
      <c r="EK40">
        <v>85.0581076923077</v>
      </c>
      <c r="EL40">
        <v>0.767284769230769</v>
      </c>
      <c r="EM40">
        <v>83.1608153846154</v>
      </c>
      <c r="EN40">
        <v>22.3055692307692</v>
      </c>
      <c r="EO40">
        <v>2.08641923076923</v>
      </c>
      <c r="EP40">
        <v>2.01703461538462</v>
      </c>
      <c r="EQ40">
        <v>18.1158769230769</v>
      </c>
      <c r="ER40">
        <v>17.5787153846154</v>
      </c>
      <c r="ES40">
        <v>1999.98615384615</v>
      </c>
      <c r="ET40">
        <v>0.980002769230769</v>
      </c>
      <c r="EU40">
        <v>0.0199973692307692</v>
      </c>
      <c r="EV40">
        <v>0</v>
      </c>
      <c r="EW40">
        <v>243.887230769231</v>
      </c>
      <c r="EX40">
        <v>5.00016</v>
      </c>
      <c r="EY40">
        <v>5241.05076923077</v>
      </c>
      <c r="EZ40">
        <v>18234.0846153846</v>
      </c>
      <c r="FA40">
        <v>49.125</v>
      </c>
      <c r="FB40">
        <v>49.687</v>
      </c>
      <c r="FC40">
        <v>49.562</v>
      </c>
      <c r="FD40">
        <v>49.2547692307692</v>
      </c>
      <c r="FE40">
        <v>50.9274615384615</v>
      </c>
      <c r="FF40">
        <v>1955.09307692308</v>
      </c>
      <c r="FG40">
        <v>39.89</v>
      </c>
      <c r="FH40">
        <v>0</v>
      </c>
      <c r="FI40">
        <v>1758987467.1</v>
      </c>
      <c r="FJ40">
        <v>0</v>
      </c>
      <c r="FK40">
        <v>243.903</v>
      </c>
      <c r="FL40">
        <v>2.40211966120551</v>
      </c>
      <c r="FM40">
        <v>43.6061538014304</v>
      </c>
      <c r="FN40">
        <v>5241.54692307692</v>
      </c>
      <c r="FO40">
        <v>15</v>
      </c>
      <c r="FP40">
        <v>0</v>
      </c>
      <c r="FQ40" t="s">
        <v>439</v>
      </c>
      <c r="FR40">
        <v>1747249705.1</v>
      </c>
      <c r="FS40">
        <v>1747249711.1</v>
      </c>
      <c r="FT40">
        <v>0</v>
      </c>
      <c r="FU40">
        <v>0.871</v>
      </c>
      <c r="FV40">
        <v>0.066</v>
      </c>
      <c r="FW40">
        <v>5.486</v>
      </c>
      <c r="FX40">
        <v>0.145</v>
      </c>
      <c r="FY40">
        <v>420</v>
      </c>
      <c r="FZ40">
        <v>16</v>
      </c>
      <c r="GA40">
        <v>0.27</v>
      </c>
      <c r="GB40">
        <v>0.16</v>
      </c>
      <c r="GC40">
        <v>21.9596714285714</v>
      </c>
      <c r="GD40">
        <v>0.742410389610408</v>
      </c>
      <c r="GE40">
        <v>0.464132351960144</v>
      </c>
      <c r="GF40">
        <v>0</v>
      </c>
      <c r="GG40">
        <v>243.783205882353</v>
      </c>
      <c r="GH40">
        <v>1.36524063914776</v>
      </c>
      <c r="GI40">
        <v>0.224255602515336</v>
      </c>
      <c r="GJ40">
        <v>-1</v>
      </c>
      <c r="GK40">
        <v>0.755641285714286</v>
      </c>
      <c r="GL40">
        <v>0.185477064935067</v>
      </c>
      <c r="GM40">
        <v>0.0188021011772693</v>
      </c>
      <c r="GN40">
        <v>0</v>
      </c>
      <c r="GO40">
        <v>0</v>
      </c>
      <c r="GP40">
        <v>2</v>
      </c>
      <c r="GQ40" t="s">
        <v>457</v>
      </c>
      <c r="GR40">
        <v>3.12548</v>
      </c>
      <c r="GS40">
        <v>2.6565</v>
      </c>
      <c r="GT40">
        <v>0.0189805</v>
      </c>
      <c r="GU40">
        <v>0.0145356</v>
      </c>
      <c r="GV40">
        <v>0.0985235</v>
      </c>
      <c r="GW40">
        <v>0.0966748</v>
      </c>
      <c r="GX40">
        <v>25219.6</v>
      </c>
      <c r="GY40">
        <v>23990.1</v>
      </c>
      <c r="GZ40">
        <v>22993.6</v>
      </c>
      <c r="HA40">
        <v>23707.8</v>
      </c>
      <c r="HB40">
        <v>35324.9</v>
      </c>
      <c r="HC40">
        <v>35441.6</v>
      </c>
      <c r="HD40">
        <v>41458.7</v>
      </c>
      <c r="HE40">
        <v>42277.4</v>
      </c>
      <c r="HF40">
        <v>1.89417</v>
      </c>
      <c r="HG40">
        <v>1.8101</v>
      </c>
      <c r="HH40">
        <v>0.147793</v>
      </c>
      <c r="HI40">
        <v>0</v>
      </c>
      <c r="HJ40">
        <v>27.4852</v>
      </c>
      <c r="HK40">
        <v>999.9</v>
      </c>
      <c r="HL40">
        <v>58.851</v>
      </c>
      <c r="HM40">
        <v>29.094</v>
      </c>
      <c r="HN40">
        <v>26.3176</v>
      </c>
      <c r="HO40">
        <v>53.98</v>
      </c>
      <c r="HP40">
        <v>42.3598</v>
      </c>
      <c r="HQ40">
        <v>1</v>
      </c>
      <c r="HR40">
        <v>0.102833</v>
      </c>
      <c r="HS40">
        <v>0.0606264</v>
      </c>
      <c r="HT40">
        <v>20.2172</v>
      </c>
      <c r="HU40">
        <v>5.23301</v>
      </c>
      <c r="HV40">
        <v>11.992</v>
      </c>
      <c r="HW40">
        <v>4.9556</v>
      </c>
      <c r="HX40">
        <v>3.30395</v>
      </c>
      <c r="HY40">
        <v>20.5</v>
      </c>
      <c r="HZ40">
        <v>9999</v>
      </c>
      <c r="IA40">
        <v>9999</v>
      </c>
      <c r="IB40">
        <v>9999</v>
      </c>
      <c r="IC40">
        <v>1.86852</v>
      </c>
      <c r="ID40">
        <v>1.86419</v>
      </c>
      <c r="IE40">
        <v>1.87181</v>
      </c>
      <c r="IF40">
        <v>1.86269</v>
      </c>
      <c r="IG40">
        <v>1.86205</v>
      </c>
      <c r="IH40">
        <v>1.86856</v>
      </c>
      <c r="II40">
        <v>1.85867</v>
      </c>
      <c r="IJ40">
        <v>1.86508</v>
      </c>
      <c r="IK40">
        <v>5</v>
      </c>
      <c r="IL40">
        <v>0</v>
      </c>
      <c r="IM40">
        <v>0</v>
      </c>
      <c r="IN40">
        <v>0</v>
      </c>
      <c r="IO40" t="s">
        <v>441</v>
      </c>
      <c r="IP40" t="s">
        <v>442</v>
      </c>
      <c r="IQ40" t="s">
        <v>443</v>
      </c>
      <c r="IR40" t="s">
        <v>443</v>
      </c>
      <c r="IS40" t="s">
        <v>443</v>
      </c>
      <c r="IT40" t="s">
        <v>443</v>
      </c>
      <c r="IU40">
        <v>0</v>
      </c>
      <c r="IV40">
        <v>100</v>
      </c>
      <c r="IW40">
        <v>100</v>
      </c>
      <c r="IX40">
        <v>4.609</v>
      </c>
      <c r="IY40">
        <v>0.3752</v>
      </c>
      <c r="IZ40">
        <v>4.29428474587108</v>
      </c>
      <c r="JA40">
        <v>0.0044018681294096</v>
      </c>
      <c r="JB40">
        <v>-1.90699597991277e-06</v>
      </c>
      <c r="JC40">
        <v>4.44501569190667e-10</v>
      </c>
      <c r="JD40">
        <v>0.0663976639725661</v>
      </c>
      <c r="JE40">
        <v>0.00774552653971819</v>
      </c>
      <c r="JF40">
        <v>0.000136201457998369</v>
      </c>
      <c r="JG40">
        <v>5.32982615085375e-06</v>
      </c>
      <c r="JH40">
        <v>-0</v>
      </c>
      <c r="JI40">
        <v>1991</v>
      </c>
      <c r="JJ40">
        <v>1</v>
      </c>
      <c r="JK40">
        <v>28</v>
      </c>
      <c r="JL40">
        <v>195629.3</v>
      </c>
      <c r="JM40">
        <v>195629.2</v>
      </c>
      <c r="JN40">
        <v>0.236816</v>
      </c>
      <c r="JO40">
        <v>2.4707</v>
      </c>
      <c r="JP40">
        <v>1.49902</v>
      </c>
      <c r="JQ40">
        <v>2.33276</v>
      </c>
      <c r="JR40">
        <v>1.54419</v>
      </c>
      <c r="JS40">
        <v>2.24365</v>
      </c>
      <c r="JT40">
        <v>35.3827</v>
      </c>
      <c r="JU40">
        <v>24.1313</v>
      </c>
      <c r="JV40">
        <v>18</v>
      </c>
      <c r="JW40">
        <v>546.823</v>
      </c>
      <c r="JX40">
        <v>435.36</v>
      </c>
      <c r="JY40">
        <v>26.4074</v>
      </c>
      <c r="JZ40">
        <v>28.9439</v>
      </c>
      <c r="KA40">
        <v>29.9998</v>
      </c>
      <c r="KB40">
        <v>28.853</v>
      </c>
      <c r="KC40">
        <v>28.878</v>
      </c>
      <c r="KD40">
        <v>4.77767</v>
      </c>
      <c r="KE40">
        <v>29.397</v>
      </c>
      <c r="KF40">
        <v>100</v>
      </c>
      <c r="KG40">
        <v>26.4287</v>
      </c>
      <c r="KH40">
        <v>27.6547</v>
      </c>
      <c r="KI40">
        <v>22.3581</v>
      </c>
      <c r="KJ40">
        <v>92.9157</v>
      </c>
      <c r="KK40">
        <v>98.5306</v>
      </c>
    </row>
    <row r="41" spans="1:297">
      <c r="A41">
        <v>25</v>
      </c>
      <c r="B41">
        <v>1758987559</v>
      </c>
      <c r="C41">
        <v>212</v>
      </c>
      <c r="D41" t="s">
        <v>492</v>
      </c>
      <c r="E41" t="s">
        <v>493</v>
      </c>
      <c r="F41">
        <v>5</v>
      </c>
      <c r="G41" t="s">
        <v>435</v>
      </c>
      <c r="H41" t="s">
        <v>436</v>
      </c>
      <c r="I41">
        <v>1758987550.5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(EA41+(U41+2*0.95*5.67E-8*(((EA41+$B$7)+273)^4-(EA41+273)^4)-44100*J41)/(1.84*29.3*R41+8*0.95*5.67E-8*(EA41+273)^3))</f>
        <v>0</v>
      </c>
      <c r="W41">
        <f>($C$7*EB41+$D$7*EC41+$E$7*V41)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2*0.95*5.67E-8*(((EA41+$B$7)+273)^4-(W41+273)^4)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429.49148619881</v>
      </c>
      <c r="AK41">
        <v>425.571812121212</v>
      </c>
      <c r="AL41">
        <v>-0.0141825281385636</v>
      </c>
      <c r="AM41">
        <v>63.08</v>
      </c>
      <c r="AN41">
        <f>(AP41 - AO41 + DY41*1E3/(8.314*(EA41+273.15)) * AR41/DX41 * AQ41) * DX41/(100*DL41) * 1000/(1000 - AP41)</f>
        <v>0</v>
      </c>
      <c r="AO41">
        <v>22.1412928541667</v>
      </c>
      <c r="AP41">
        <v>23.1090739393939</v>
      </c>
      <c r="AQ41">
        <v>-8.60648467180719e-05</v>
      </c>
      <c r="AR41">
        <v>99.94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MAX(0,($B$13+$C$13*EF41)/(1+$D$13*EF41)*DY41/(EA41+273)*$E$13)</f>
        <v>0</v>
      </c>
      <c r="AX41" t="s">
        <v>437</v>
      </c>
      <c r="AY41" t="s">
        <v>437</v>
      </c>
      <c r="AZ41">
        <v>0</v>
      </c>
      <c r="BA41">
        <v>0</v>
      </c>
      <c r="BB41">
        <f>1-AZ41/BA41</f>
        <v>0</v>
      </c>
      <c r="BC41">
        <v>0</v>
      </c>
      <c r="BD41" t="s">
        <v>437</v>
      </c>
      <c r="BE41" t="s">
        <v>437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437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$B$11*EG41+$C$11*EH41+$F$11*ES41*(1-EV41)</f>
        <v>0</v>
      </c>
      <c r="DI41">
        <f>DH41*DJ41</f>
        <v>0</v>
      </c>
      <c r="DJ41">
        <f>($B$11*$D$9+$C$11*$D$9+$F$11*((FF41+EX41)/MAX(FF41+EX41+FG41, 0.1)*$I$9+FG41/MAX(FF41+EX41+FG41, 0.1)*$J$9))/($B$11+$C$11+$F$11)</f>
        <v>0</v>
      </c>
      <c r="DK41">
        <f>($B$11*$K$9+$C$11*$K$9+$F$11*((FF41+EX41)/MAX(FF41+EX41+FG41, 0.1)*$P$9+FG41/MAX(FF41+EX41+FG41, 0.1)*$Q$9))/($B$11+$C$11+$F$11)</f>
        <v>0</v>
      </c>
      <c r="DL41">
        <v>1.65</v>
      </c>
      <c r="DM41">
        <v>0.5</v>
      </c>
      <c r="DN41" t="s">
        <v>438</v>
      </c>
      <c r="DO41">
        <v>2</v>
      </c>
      <c r="DP41" t="b">
        <v>1</v>
      </c>
      <c r="DQ41">
        <v>1758987550.5</v>
      </c>
      <c r="DR41">
        <v>415.8516875</v>
      </c>
      <c r="DS41">
        <v>420.0096875</v>
      </c>
      <c r="DT41">
        <v>23.10704375</v>
      </c>
      <c r="DU41">
        <v>22.1433625</v>
      </c>
      <c r="DV41">
        <v>410.042375</v>
      </c>
      <c r="DW41">
        <v>22.73160625</v>
      </c>
      <c r="DX41">
        <v>500.0070625</v>
      </c>
      <c r="DY41">
        <v>90.42084375</v>
      </c>
      <c r="DZ41">
        <v>0.03053286875</v>
      </c>
      <c r="EA41">
        <v>29.6328875</v>
      </c>
      <c r="EB41">
        <v>30.0467375</v>
      </c>
      <c r="EC41">
        <v>999.9</v>
      </c>
      <c r="ED41">
        <v>0</v>
      </c>
      <c r="EE41">
        <v>0</v>
      </c>
      <c r="EF41">
        <v>10000.265</v>
      </c>
      <c r="EG41">
        <v>0</v>
      </c>
      <c r="EH41">
        <v>9.95989</v>
      </c>
      <c r="EI41">
        <v>-4.15798125</v>
      </c>
      <c r="EJ41">
        <v>425.6880625</v>
      </c>
      <c r="EK41">
        <v>429.52075</v>
      </c>
      <c r="EL41">
        <v>0.9636941875</v>
      </c>
      <c r="EM41">
        <v>420.0096875</v>
      </c>
      <c r="EN41">
        <v>22.1433625</v>
      </c>
      <c r="EO41">
        <v>2.08935875</v>
      </c>
      <c r="EP41">
        <v>2.002220625</v>
      </c>
      <c r="EQ41">
        <v>18.1382875</v>
      </c>
      <c r="ER41">
        <v>17.46190625</v>
      </c>
      <c r="ES41">
        <v>2000.02375</v>
      </c>
      <c r="ET41">
        <v>0.9800025</v>
      </c>
      <c r="EU41">
        <v>0.0199977875</v>
      </c>
      <c r="EV41">
        <v>0</v>
      </c>
      <c r="EW41">
        <v>242.6941875</v>
      </c>
      <c r="EX41">
        <v>5.00016</v>
      </c>
      <c r="EY41">
        <v>5217.449375</v>
      </c>
      <c r="EZ41">
        <v>18234.43125</v>
      </c>
      <c r="FA41">
        <v>49.062</v>
      </c>
      <c r="FB41">
        <v>49.625</v>
      </c>
      <c r="FC41">
        <v>49.50775</v>
      </c>
      <c r="FD41">
        <v>49.25</v>
      </c>
      <c r="FE41">
        <v>50.875</v>
      </c>
      <c r="FF41">
        <v>1955.124375</v>
      </c>
      <c r="FG41">
        <v>39.9</v>
      </c>
      <c r="FH41">
        <v>0</v>
      </c>
      <c r="FI41">
        <v>1758987563.7</v>
      </c>
      <c r="FJ41">
        <v>0</v>
      </c>
      <c r="FK41">
        <v>242.73892</v>
      </c>
      <c r="FL41">
        <v>3.76538462091741</v>
      </c>
      <c r="FM41">
        <v>76.5353846177245</v>
      </c>
      <c r="FN41">
        <v>5218.7504</v>
      </c>
      <c r="FO41">
        <v>15</v>
      </c>
      <c r="FP41">
        <v>0</v>
      </c>
      <c r="FQ41" t="s">
        <v>439</v>
      </c>
      <c r="FR41">
        <v>1747249705.1</v>
      </c>
      <c r="FS41">
        <v>1747249711.1</v>
      </c>
      <c r="FT41">
        <v>0</v>
      </c>
      <c r="FU41">
        <v>0.871</v>
      </c>
      <c r="FV41">
        <v>0.066</v>
      </c>
      <c r="FW41">
        <v>5.486</v>
      </c>
      <c r="FX41">
        <v>0.145</v>
      </c>
      <c r="FY41">
        <v>420</v>
      </c>
      <c r="FZ41">
        <v>16</v>
      </c>
      <c r="GA41">
        <v>0.27</v>
      </c>
      <c r="GB41">
        <v>0.16</v>
      </c>
      <c r="GC41">
        <v>-4.124039</v>
      </c>
      <c r="GD41">
        <v>-0.597526015037594</v>
      </c>
      <c r="GE41">
        <v>0.0777234734105469</v>
      </c>
      <c r="GF41">
        <v>0</v>
      </c>
      <c r="GG41">
        <v>242.563794117647</v>
      </c>
      <c r="GH41">
        <v>2.36701298967716</v>
      </c>
      <c r="GI41">
        <v>0.307583253140443</v>
      </c>
      <c r="GJ41">
        <v>-1</v>
      </c>
      <c r="GK41">
        <v>0.9585521</v>
      </c>
      <c r="GL41">
        <v>0.109241142857142</v>
      </c>
      <c r="GM41">
        <v>0.0109176660550687</v>
      </c>
      <c r="GN41">
        <v>0</v>
      </c>
      <c r="GO41">
        <v>0</v>
      </c>
      <c r="GP41">
        <v>2</v>
      </c>
      <c r="GQ41" t="s">
        <v>457</v>
      </c>
      <c r="GR41">
        <v>3.12548</v>
      </c>
      <c r="GS41">
        <v>2.65599</v>
      </c>
      <c r="GT41">
        <v>0.088009</v>
      </c>
      <c r="GU41">
        <v>0.0896062</v>
      </c>
      <c r="GV41">
        <v>0.0985738</v>
      </c>
      <c r="GW41">
        <v>0.0961879</v>
      </c>
      <c r="GX41">
        <v>23449</v>
      </c>
      <c r="GY41">
        <v>22166.4</v>
      </c>
      <c r="GZ41">
        <v>22996.7</v>
      </c>
      <c r="HA41">
        <v>23711</v>
      </c>
      <c r="HB41">
        <v>35332.7</v>
      </c>
      <c r="HC41">
        <v>35471.6</v>
      </c>
      <c r="HD41">
        <v>41463.6</v>
      </c>
      <c r="HE41">
        <v>42283.3</v>
      </c>
      <c r="HF41">
        <v>1.89503</v>
      </c>
      <c r="HG41">
        <v>1.8112</v>
      </c>
      <c r="HH41">
        <v>0.160653</v>
      </c>
      <c r="HI41">
        <v>0</v>
      </c>
      <c r="HJ41">
        <v>27.4596</v>
      </c>
      <c r="HK41">
        <v>999.9</v>
      </c>
      <c r="HL41">
        <v>58.778</v>
      </c>
      <c r="HM41">
        <v>29.114</v>
      </c>
      <c r="HN41">
        <v>26.317</v>
      </c>
      <c r="HO41">
        <v>53.19</v>
      </c>
      <c r="HP41">
        <v>42.3317</v>
      </c>
      <c r="HQ41">
        <v>1</v>
      </c>
      <c r="HR41">
        <v>0.0995274</v>
      </c>
      <c r="HS41">
        <v>1.09095</v>
      </c>
      <c r="HT41">
        <v>20.2133</v>
      </c>
      <c r="HU41">
        <v>5.23421</v>
      </c>
      <c r="HV41">
        <v>11.992</v>
      </c>
      <c r="HW41">
        <v>4.95555</v>
      </c>
      <c r="HX41">
        <v>3.30395</v>
      </c>
      <c r="HY41">
        <v>20.5</v>
      </c>
      <c r="HZ41">
        <v>9999</v>
      </c>
      <c r="IA41">
        <v>9999</v>
      </c>
      <c r="IB41">
        <v>9999</v>
      </c>
      <c r="IC41">
        <v>1.86854</v>
      </c>
      <c r="ID41">
        <v>1.86423</v>
      </c>
      <c r="IE41">
        <v>1.8718</v>
      </c>
      <c r="IF41">
        <v>1.8627</v>
      </c>
      <c r="IG41">
        <v>1.86205</v>
      </c>
      <c r="IH41">
        <v>1.86855</v>
      </c>
      <c r="II41">
        <v>1.85867</v>
      </c>
      <c r="IJ41">
        <v>1.86509</v>
      </c>
      <c r="IK41">
        <v>5</v>
      </c>
      <c r="IL41">
        <v>0</v>
      </c>
      <c r="IM41">
        <v>0</v>
      </c>
      <c r="IN41">
        <v>0</v>
      </c>
      <c r="IO41" t="s">
        <v>441</v>
      </c>
      <c r="IP41" t="s">
        <v>442</v>
      </c>
      <c r="IQ41" t="s">
        <v>443</v>
      </c>
      <c r="IR41" t="s">
        <v>443</v>
      </c>
      <c r="IS41" t="s">
        <v>443</v>
      </c>
      <c r="IT41" t="s">
        <v>443</v>
      </c>
      <c r="IU41">
        <v>0</v>
      </c>
      <c r="IV41">
        <v>100</v>
      </c>
      <c r="IW41">
        <v>100</v>
      </c>
      <c r="IX41">
        <v>5.809</v>
      </c>
      <c r="IY41">
        <v>0.3755</v>
      </c>
      <c r="IZ41">
        <v>4.29428474587108</v>
      </c>
      <c r="JA41">
        <v>0.0044018681294096</v>
      </c>
      <c r="JB41">
        <v>-1.90699597991277e-06</v>
      </c>
      <c r="JC41">
        <v>4.44501569190667e-10</v>
      </c>
      <c r="JD41">
        <v>0.0663976639725661</v>
      </c>
      <c r="JE41">
        <v>0.00774552653971819</v>
      </c>
      <c r="JF41">
        <v>0.000136201457998369</v>
      </c>
      <c r="JG41">
        <v>5.32982615085375e-06</v>
      </c>
      <c r="JH41">
        <v>-0</v>
      </c>
      <c r="JI41">
        <v>1991</v>
      </c>
      <c r="JJ41">
        <v>1</v>
      </c>
      <c r="JK41">
        <v>28</v>
      </c>
      <c r="JL41">
        <v>195630.9</v>
      </c>
      <c r="JM41">
        <v>195630.8</v>
      </c>
      <c r="JN41">
        <v>1.04492</v>
      </c>
      <c r="JO41">
        <v>2.40723</v>
      </c>
      <c r="JP41">
        <v>1.4978</v>
      </c>
      <c r="JQ41">
        <v>2.33276</v>
      </c>
      <c r="JR41">
        <v>1.54419</v>
      </c>
      <c r="JS41">
        <v>2.24609</v>
      </c>
      <c r="JT41">
        <v>35.4059</v>
      </c>
      <c r="JU41">
        <v>24.1225</v>
      </c>
      <c r="JV41">
        <v>18</v>
      </c>
      <c r="JW41">
        <v>546.971</v>
      </c>
      <c r="JX41">
        <v>435.671</v>
      </c>
      <c r="JY41">
        <v>26.3617</v>
      </c>
      <c r="JZ41">
        <v>28.8846</v>
      </c>
      <c r="KA41">
        <v>30.0001</v>
      </c>
      <c r="KB41">
        <v>28.8045</v>
      </c>
      <c r="KC41">
        <v>28.8309</v>
      </c>
      <c r="KD41">
        <v>20.9501</v>
      </c>
      <c r="KE41">
        <v>30.5328</v>
      </c>
      <c r="KF41">
        <v>100</v>
      </c>
      <c r="KG41">
        <v>26.2737</v>
      </c>
      <c r="KH41">
        <v>426.763</v>
      </c>
      <c r="KI41">
        <v>22.0978</v>
      </c>
      <c r="KJ41">
        <v>92.9273</v>
      </c>
      <c r="KK41">
        <v>98.5442</v>
      </c>
    </row>
    <row r="42" spans="1:297">
      <c r="A42">
        <v>26</v>
      </c>
      <c r="B42">
        <v>1758987564</v>
      </c>
      <c r="C42">
        <v>217</v>
      </c>
      <c r="D42" t="s">
        <v>494</v>
      </c>
      <c r="E42" t="s">
        <v>495</v>
      </c>
      <c r="F42">
        <v>5</v>
      </c>
      <c r="G42" t="s">
        <v>435</v>
      </c>
      <c r="H42" t="s">
        <v>436</v>
      </c>
      <c r="I42">
        <v>1758987555.26667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(EA42+(U42+2*0.95*5.67E-8*(((EA42+$B$7)+273)^4-(EA42+273)^4)-44100*J42)/(1.84*29.3*R42+8*0.95*5.67E-8*(EA42+273)^3))</f>
        <v>0</v>
      </c>
      <c r="W42">
        <f>($C$7*EB42+$D$7*EC42+$E$7*V42)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2*0.95*5.67E-8*(((EA42+$B$7)+273)^4-(W42+273)^4)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429.818621817857</v>
      </c>
      <c r="AK42">
        <v>425.638709090909</v>
      </c>
      <c r="AL42">
        <v>0.00552557575756952</v>
      </c>
      <c r="AM42">
        <v>63.08</v>
      </c>
      <c r="AN42">
        <f>(AP42 - AO42 + DY42*1E3/(8.314*(EA42+273.15)) * AR42/DX42 * AQ42) * DX42/(100*DL42) * 1000/(1000 - AP42)</f>
        <v>0</v>
      </c>
      <c r="AO42">
        <v>22.1392668392857</v>
      </c>
      <c r="AP42">
        <v>23.1079684848485</v>
      </c>
      <c r="AQ42">
        <v>-3.59807599808921e-05</v>
      </c>
      <c r="AR42">
        <v>99.94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MAX(0,($B$13+$C$13*EF42)/(1+$D$13*EF42)*DY42/(EA42+273)*$E$13)</f>
        <v>0</v>
      </c>
      <c r="AX42" t="s">
        <v>437</v>
      </c>
      <c r="AY42" t="s">
        <v>437</v>
      </c>
      <c r="AZ42">
        <v>0</v>
      </c>
      <c r="BA42">
        <v>0</v>
      </c>
      <c r="BB42">
        <f>1-AZ42/BA42</f>
        <v>0</v>
      </c>
      <c r="BC42">
        <v>0</v>
      </c>
      <c r="BD42" t="s">
        <v>437</v>
      </c>
      <c r="BE42" t="s">
        <v>437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437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$B$11*EG42+$C$11*EH42+$F$11*ES42*(1-EV42)</f>
        <v>0</v>
      </c>
      <c r="DI42">
        <f>DH42*DJ42</f>
        <v>0</v>
      </c>
      <c r="DJ42">
        <f>($B$11*$D$9+$C$11*$D$9+$F$11*((FF42+EX42)/MAX(FF42+EX42+FG42, 0.1)*$I$9+FG42/MAX(FF42+EX42+FG42, 0.1)*$J$9))/($B$11+$C$11+$F$11)</f>
        <v>0</v>
      </c>
      <c r="DK42">
        <f>($B$11*$K$9+$C$11*$K$9+$F$11*((FF42+EX42)/MAX(FF42+EX42+FG42, 0.1)*$P$9+FG42/MAX(FF42+EX42+FG42, 0.1)*$Q$9))/($B$11+$C$11+$F$11)</f>
        <v>0</v>
      </c>
      <c r="DL42">
        <v>1.65</v>
      </c>
      <c r="DM42">
        <v>0.5</v>
      </c>
      <c r="DN42" t="s">
        <v>438</v>
      </c>
      <c r="DO42">
        <v>2</v>
      </c>
      <c r="DP42" t="b">
        <v>1</v>
      </c>
      <c r="DQ42">
        <v>1758987555.26667</v>
      </c>
      <c r="DR42">
        <v>415.815466666667</v>
      </c>
      <c r="DS42">
        <v>420.164066666667</v>
      </c>
      <c r="DT42">
        <v>23.1105133333333</v>
      </c>
      <c r="DU42">
        <v>22.14166</v>
      </c>
      <c r="DV42">
        <v>410.006266666667</v>
      </c>
      <c r="DW42">
        <v>22.7349866666667</v>
      </c>
      <c r="DX42">
        <v>500.009</v>
      </c>
      <c r="DY42">
        <v>90.4210266666667</v>
      </c>
      <c r="DZ42">
        <v>0.0306038266666667</v>
      </c>
      <c r="EA42">
        <v>29.6313133333333</v>
      </c>
      <c r="EB42">
        <v>30.06846</v>
      </c>
      <c r="EC42">
        <v>999.9</v>
      </c>
      <c r="ED42">
        <v>0</v>
      </c>
      <c r="EE42">
        <v>0</v>
      </c>
      <c r="EF42">
        <v>9986.49333333333</v>
      </c>
      <c r="EG42">
        <v>0</v>
      </c>
      <c r="EH42">
        <v>9.95989</v>
      </c>
      <c r="EI42">
        <v>-4.34854</v>
      </c>
      <c r="EJ42">
        <v>425.652533333333</v>
      </c>
      <c r="EK42">
        <v>429.6778</v>
      </c>
      <c r="EL42">
        <v>0.968857666666667</v>
      </c>
      <c r="EM42">
        <v>420.164066666667</v>
      </c>
      <c r="EN42">
        <v>22.14166</v>
      </c>
      <c r="EO42">
        <v>2.089676</v>
      </c>
      <c r="EP42">
        <v>2.00207133333333</v>
      </c>
      <c r="EQ42">
        <v>18.1407066666667</v>
      </c>
      <c r="ER42">
        <v>17.4607066666667</v>
      </c>
      <c r="ES42">
        <v>2000.00933333333</v>
      </c>
      <c r="ET42">
        <v>0.9800024</v>
      </c>
      <c r="EU42">
        <v>0.0199979266666667</v>
      </c>
      <c r="EV42">
        <v>0</v>
      </c>
      <c r="EW42">
        <v>242.9652</v>
      </c>
      <c r="EX42">
        <v>5.00016</v>
      </c>
      <c r="EY42">
        <v>5223.66666666667</v>
      </c>
      <c r="EZ42">
        <v>18234.3</v>
      </c>
      <c r="FA42">
        <v>49.062</v>
      </c>
      <c r="FB42">
        <v>49.625</v>
      </c>
      <c r="FC42">
        <v>49.5041333333333</v>
      </c>
      <c r="FD42">
        <v>49.25</v>
      </c>
      <c r="FE42">
        <v>50.875</v>
      </c>
      <c r="FF42">
        <v>1955.11</v>
      </c>
      <c r="FG42">
        <v>39.9</v>
      </c>
      <c r="FH42">
        <v>0</v>
      </c>
      <c r="FI42">
        <v>1758987569.1</v>
      </c>
      <c r="FJ42">
        <v>0</v>
      </c>
      <c r="FK42">
        <v>243.102807692308</v>
      </c>
      <c r="FL42">
        <v>4.64988034900137</v>
      </c>
      <c r="FM42">
        <v>89.9261538168928</v>
      </c>
      <c r="FN42">
        <v>5225.91384615385</v>
      </c>
      <c r="FO42">
        <v>15</v>
      </c>
      <c r="FP42">
        <v>0</v>
      </c>
      <c r="FQ42" t="s">
        <v>439</v>
      </c>
      <c r="FR42">
        <v>1747249705.1</v>
      </c>
      <c r="FS42">
        <v>1747249711.1</v>
      </c>
      <c r="FT42">
        <v>0</v>
      </c>
      <c r="FU42">
        <v>0.871</v>
      </c>
      <c r="FV42">
        <v>0.066</v>
      </c>
      <c r="FW42">
        <v>5.486</v>
      </c>
      <c r="FX42">
        <v>0.145</v>
      </c>
      <c r="FY42">
        <v>420</v>
      </c>
      <c r="FZ42">
        <v>16</v>
      </c>
      <c r="GA42">
        <v>0.27</v>
      </c>
      <c r="GB42">
        <v>0.16</v>
      </c>
      <c r="GC42">
        <v>-4.298954</v>
      </c>
      <c r="GD42">
        <v>-2.51307338345864</v>
      </c>
      <c r="GE42">
        <v>0.389063055460166</v>
      </c>
      <c r="GF42">
        <v>0</v>
      </c>
      <c r="GG42">
        <v>242.863529411765</v>
      </c>
      <c r="GH42">
        <v>3.730450725747</v>
      </c>
      <c r="GI42">
        <v>0.406583124797677</v>
      </c>
      <c r="GJ42">
        <v>-1</v>
      </c>
      <c r="GK42">
        <v>0.9659542</v>
      </c>
      <c r="GL42">
        <v>0.0546203007518805</v>
      </c>
      <c r="GM42">
        <v>0.00682062569417205</v>
      </c>
      <c r="GN42">
        <v>1</v>
      </c>
      <c r="GO42">
        <v>1</v>
      </c>
      <c r="GP42">
        <v>2</v>
      </c>
      <c r="GQ42" t="s">
        <v>446</v>
      </c>
      <c r="GR42">
        <v>3.12538</v>
      </c>
      <c r="GS42">
        <v>2.6558</v>
      </c>
      <c r="GT42">
        <v>0.088042</v>
      </c>
      <c r="GU42">
        <v>0.0901095</v>
      </c>
      <c r="GV42">
        <v>0.0985676</v>
      </c>
      <c r="GW42">
        <v>0.0961825</v>
      </c>
      <c r="GX42">
        <v>23448.5</v>
      </c>
      <c r="GY42">
        <v>22154</v>
      </c>
      <c r="GZ42">
        <v>22997</v>
      </c>
      <c r="HA42">
        <v>23710.8</v>
      </c>
      <c r="HB42">
        <v>35333.1</v>
      </c>
      <c r="HC42">
        <v>35471.6</v>
      </c>
      <c r="HD42">
        <v>41463.7</v>
      </c>
      <c r="HE42">
        <v>42283.1</v>
      </c>
      <c r="HF42">
        <v>1.89505</v>
      </c>
      <c r="HG42">
        <v>1.81155</v>
      </c>
      <c r="HH42">
        <v>0.15758</v>
      </c>
      <c r="HI42">
        <v>0</v>
      </c>
      <c r="HJ42">
        <v>27.4594</v>
      </c>
      <c r="HK42">
        <v>999.9</v>
      </c>
      <c r="HL42">
        <v>58.778</v>
      </c>
      <c r="HM42">
        <v>29.114</v>
      </c>
      <c r="HN42">
        <v>26.3158</v>
      </c>
      <c r="HO42">
        <v>53.14</v>
      </c>
      <c r="HP42">
        <v>42.3918</v>
      </c>
      <c r="HQ42">
        <v>1</v>
      </c>
      <c r="HR42">
        <v>0.0994919</v>
      </c>
      <c r="HS42">
        <v>1.09865</v>
      </c>
      <c r="HT42">
        <v>20.2132</v>
      </c>
      <c r="HU42">
        <v>5.23301</v>
      </c>
      <c r="HV42">
        <v>11.992</v>
      </c>
      <c r="HW42">
        <v>4.95495</v>
      </c>
      <c r="HX42">
        <v>3.3039</v>
      </c>
      <c r="HY42">
        <v>20.5</v>
      </c>
      <c r="HZ42">
        <v>9999</v>
      </c>
      <c r="IA42">
        <v>9999</v>
      </c>
      <c r="IB42">
        <v>9999</v>
      </c>
      <c r="IC42">
        <v>1.86855</v>
      </c>
      <c r="ID42">
        <v>1.8642</v>
      </c>
      <c r="IE42">
        <v>1.87181</v>
      </c>
      <c r="IF42">
        <v>1.8627</v>
      </c>
      <c r="IG42">
        <v>1.86205</v>
      </c>
      <c r="IH42">
        <v>1.86855</v>
      </c>
      <c r="II42">
        <v>1.85867</v>
      </c>
      <c r="IJ42">
        <v>1.86508</v>
      </c>
      <c r="IK42">
        <v>5</v>
      </c>
      <c r="IL42">
        <v>0</v>
      </c>
      <c r="IM42">
        <v>0</v>
      </c>
      <c r="IN42">
        <v>0</v>
      </c>
      <c r="IO42" t="s">
        <v>441</v>
      </c>
      <c r="IP42" t="s">
        <v>442</v>
      </c>
      <c r="IQ42" t="s">
        <v>443</v>
      </c>
      <c r="IR42" t="s">
        <v>443</v>
      </c>
      <c r="IS42" t="s">
        <v>443</v>
      </c>
      <c r="IT42" t="s">
        <v>443</v>
      </c>
      <c r="IU42">
        <v>0</v>
      </c>
      <c r="IV42">
        <v>100</v>
      </c>
      <c r="IW42">
        <v>100</v>
      </c>
      <c r="IX42">
        <v>5.81</v>
      </c>
      <c r="IY42">
        <v>0.3754</v>
      </c>
      <c r="IZ42">
        <v>4.29428474587108</v>
      </c>
      <c r="JA42">
        <v>0.0044018681294096</v>
      </c>
      <c r="JB42">
        <v>-1.90699597991277e-06</v>
      </c>
      <c r="JC42">
        <v>4.44501569190667e-10</v>
      </c>
      <c r="JD42">
        <v>0.0663976639725661</v>
      </c>
      <c r="JE42">
        <v>0.00774552653971819</v>
      </c>
      <c r="JF42">
        <v>0.000136201457998369</v>
      </c>
      <c r="JG42">
        <v>5.32982615085375e-06</v>
      </c>
      <c r="JH42">
        <v>-0</v>
      </c>
      <c r="JI42">
        <v>1991</v>
      </c>
      <c r="JJ42">
        <v>1</v>
      </c>
      <c r="JK42">
        <v>28</v>
      </c>
      <c r="JL42">
        <v>195631</v>
      </c>
      <c r="JM42">
        <v>195630.9</v>
      </c>
      <c r="JN42">
        <v>1.06934</v>
      </c>
      <c r="JO42">
        <v>2.39258</v>
      </c>
      <c r="JP42">
        <v>1.4978</v>
      </c>
      <c r="JQ42">
        <v>2.33276</v>
      </c>
      <c r="JR42">
        <v>1.54419</v>
      </c>
      <c r="JS42">
        <v>2.29492</v>
      </c>
      <c r="JT42">
        <v>35.4059</v>
      </c>
      <c r="JU42">
        <v>24.1225</v>
      </c>
      <c r="JV42">
        <v>18</v>
      </c>
      <c r="JW42">
        <v>546.967</v>
      </c>
      <c r="JX42">
        <v>435.863</v>
      </c>
      <c r="JY42">
        <v>26.2627</v>
      </c>
      <c r="JZ42">
        <v>28.8815</v>
      </c>
      <c r="KA42">
        <v>30</v>
      </c>
      <c r="KB42">
        <v>28.802</v>
      </c>
      <c r="KC42">
        <v>28.8285</v>
      </c>
      <c r="KD42">
        <v>21.4414</v>
      </c>
      <c r="KE42">
        <v>30.5328</v>
      </c>
      <c r="KF42">
        <v>100</v>
      </c>
      <c r="KG42">
        <v>26.2014</v>
      </c>
      <c r="KH42">
        <v>440.259</v>
      </c>
      <c r="KI42">
        <v>22.0981</v>
      </c>
      <c r="KJ42">
        <v>92.9279</v>
      </c>
      <c r="KK42">
        <v>98.5438</v>
      </c>
    </row>
    <row r="43" spans="1:297">
      <c r="A43">
        <v>27</v>
      </c>
      <c r="B43">
        <v>1758987569</v>
      </c>
      <c r="C43">
        <v>222</v>
      </c>
      <c r="D43" t="s">
        <v>496</v>
      </c>
      <c r="E43" t="s">
        <v>497</v>
      </c>
      <c r="F43">
        <v>5</v>
      </c>
      <c r="G43" t="s">
        <v>435</v>
      </c>
      <c r="H43" t="s">
        <v>436</v>
      </c>
      <c r="I43">
        <v>1758987560.35714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(EA43+(U43+2*0.95*5.67E-8*(((EA43+$B$7)+273)^4-(EA43+273)^4)-44100*J43)/(1.84*29.3*R43+8*0.95*5.67E-8*(EA43+273)^3))</f>
        <v>0</v>
      </c>
      <c r="W43">
        <f>($C$7*EB43+$D$7*EC43+$E$7*V43)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2*0.95*5.67E-8*(((EA43+$B$7)+273)^4-(W43+273)^4)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436.122757864286</v>
      </c>
      <c r="AK43">
        <v>428.582909090909</v>
      </c>
      <c r="AL43">
        <v>0.735329177489157</v>
      </c>
      <c r="AM43">
        <v>63.08</v>
      </c>
      <c r="AN43">
        <f>(AP43 - AO43 + DY43*1E3/(8.314*(EA43+273.15)) * AR43/DX43 * AQ43) * DX43/(100*DL43) * 1000/(1000 - AP43)</f>
        <v>0</v>
      </c>
      <c r="AO43">
        <v>22.1377239315476</v>
      </c>
      <c r="AP43">
        <v>23.1065321212121</v>
      </c>
      <c r="AQ43">
        <v>-3.47558881795658e-05</v>
      </c>
      <c r="AR43">
        <v>99.94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MAX(0,($B$13+$C$13*EF43)/(1+$D$13*EF43)*DY43/(EA43+273)*$E$13)</f>
        <v>0</v>
      </c>
      <c r="AX43" t="s">
        <v>437</v>
      </c>
      <c r="AY43" t="s">
        <v>437</v>
      </c>
      <c r="AZ43">
        <v>0</v>
      </c>
      <c r="BA43">
        <v>0</v>
      </c>
      <c r="BB43">
        <f>1-AZ43/BA43</f>
        <v>0</v>
      </c>
      <c r="BC43">
        <v>0</v>
      </c>
      <c r="BD43" t="s">
        <v>437</v>
      </c>
      <c r="BE43" t="s">
        <v>437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437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$B$11*EG43+$C$11*EH43+$F$11*ES43*(1-EV43)</f>
        <v>0</v>
      </c>
      <c r="DI43">
        <f>DH43*DJ43</f>
        <v>0</v>
      </c>
      <c r="DJ43">
        <f>($B$11*$D$9+$C$11*$D$9+$F$11*((FF43+EX43)/MAX(FF43+EX43+FG43, 0.1)*$I$9+FG43/MAX(FF43+EX43+FG43, 0.1)*$J$9))/($B$11+$C$11+$F$11)</f>
        <v>0</v>
      </c>
      <c r="DK43">
        <f>($B$11*$K$9+$C$11*$K$9+$F$11*((FF43+EX43)/MAX(FF43+EX43+FG43, 0.1)*$P$9+FG43/MAX(FF43+EX43+FG43, 0.1)*$Q$9))/($B$11+$C$11+$F$11)</f>
        <v>0</v>
      </c>
      <c r="DL43">
        <v>1.65</v>
      </c>
      <c r="DM43">
        <v>0.5</v>
      </c>
      <c r="DN43" t="s">
        <v>438</v>
      </c>
      <c r="DO43">
        <v>2</v>
      </c>
      <c r="DP43" t="b">
        <v>1</v>
      </c>
      <c r="DQ43">
        <v>1758987560.35714</v>
      </c>
      <c r="DR43">
        <v>416.245785714286</v>
      </c>
      <c r="DS43">
        <v>422.774714285714</v>
      </c>
      <c r="DT43">
        <v>23.1100214285714</v>
      </c>
      <c r="DU43">
        <v>22.1397785714286</v>
      </c>
      <c r="DV43">
        <v>410.435142857143</v>
      </c>
      <c r="DW43">
        <v>22.7345</v>
      </c>
      <c r="DX43">
        <v>500.01</v>
      </c>
      <c r="DY43">
        <v>90.4204071428571</v>
      </c>
      <c r="DZ43">
        <v>0.0303912142857143</v>
      </c>
      <c r="EA43">
        <v>29.6538142857143</v>
      </c>
      <c r="EB43">
        <v>30.0455</v>
      </c>
      <c r="EC43">
        <v>999.9</v>
      </c>
      <c r="ED43">
        <v>0</v>
      </c>
      <c r="EE43">
        <v>0</v>
      </c>
      <c r="EF43">
        <v>9979.28</v>
      </c>
      <c r="EG43">
        <v>0</v>
      </c>
      <c r="EH43">
        <v>9.95989</v>
      </c>
      <c r="EI43">
        <v>-6.528975</v>
      </c>
      <c r="EJ43">
        <v>426.092714285714</v>
      </c>
      <c r="EK43">
        <v>432.346714285714</v>
      </c>
      <c r="EL43">
        <v>0.970243</v>
      </c>
      <c r="EM43">
        <v>422.774714285714</v>
      </c>
      <c r="EN43">
        <v>22.1397785714286</v>
      </c>
      <c r="EO43">
        <v>2.08961714285714</v>
      </c>
      <c r="EP43">
        <v>2.00188714285714</v>
      </c>
      <c r="EQ43">
        <v>18.14025</v>
      </c>
      <c r="ER43">
        <v>17.4592571428571</v>
      </c>
      <c r="ES43">
        <v>2000.01857142857</v>
      </c>
      <c r="ET43">
        <v>0.980002428571429</v>
      </c>
      <c r="EU43">
        <v>0.0199978785714286</v>
      </c>
      <c r="EV43">
        <v>0</v>
      </c>
      <c r="EW43">
        <v>243.434142857143</v>
      </c>
      <c r="EX43">
        <v>5.00016</v>
      </c>
      <c r="EY43">
        <v>5232.14714285714</v>
      </c>
      <c r="EZ43">
        <v>18234.3714285714</v>
      </c>
      <c r="FA43">
        <v>49.062</v>
      </c>
      <c r="FB43">
        <v>49.625</v>
      </c>
      <c r="FC43">
        <v>49.5</v>
      </c>
      <c r="FD43">
        <v>49.25</v>
      </c>
      <c r="FE43">
        <v>50.875</v>
      </c>
      <c r="FF43">
        <v>1955.11857142857</v>
      </c>
      <c r="FG43">
        <v>39.9</v>
      </c>
      <c r="FH43">
        <v>0</v>
      </c>
      <c r="FI43">
        <v>1758987573.9</v>
      </c>
      <c r="FJ43">
        <v>0</v>
      </c>
      <c r="FK43">
        <v>243.524576923077</v>
      </c>
      <c r="FL43">
        <v>6.02875214467477</v>
      </c>
      <c r="FM43">
        <v>114.831794876712</v>
      </c>
      <c r="FN43">
        <v>5234.20269230769</v>
      </c>
      <c r="FO43">
        <v>15</v>
      </c>
      <c r="FP43">
        <v>0</v>
      </c>
      <c r="FQ43" t="s">
        <v>439</v>
      </c>
      <c r="FR43">
        <v>1747249705.1</v>
      </c>
      <c r="FS43">
        <v>1747249711.1</v>
      </c>
      <c r="FT43">
        <v>0</v>
      </c>
      <c r="FU43">
        <v>0.871</v>
      </c>
      <c r="FV43">
        <v>0.066</v>
      </c>
      <c r="FW43">
        <v>5.486</v>
      </c>
      <c r="FX43">
        <v>0.145</v>
      </c>
      <c r="FY43">
        <v>420</v>
      </c>
      <c r="FZ43">
        <v>16</v>
      </c>
      <c r="GA43">
        <v>0.27</v>
      </c>
      <c r="GB43">
        <v>0.16</v>
      </c>
      <c r="GC43">
        <v>-5.88079571428571</v>
      </c>
      <c r="GD43">
        <v>-23.1260750649351</v>
      </c>
      <c r="GE43">
        <v>3.0395678607823</v>
      </c>
      <c r="GF43">
        <v>0</v>
      </c>
      <c r="GG43">
        <v>243.233</v>
      </c>
      <c r="GH43">
        <v>5.32210848631442</v>
      </c>
      <c r="GI43">
        <v>0.553076529115841</v>
      </c>
      <c r="GJ43">
        <v>-1</v>
      </c>
      <c r="GK43">
        <v>0.969309380952381</v>
      </c>
      <c r="GL43">
        <v>0.0123050649350657</v>
      </c>
      <c r="GM43">
        <v>0.00296879934808014</v>
      </c>
      <c r="GN43">
        <v>1</v>
      </c>
      <c r="GO43">
        <v>1</v>
      </c>
      <c r="GP43">
        <v>2</v>
      </c>
      <c r="GQ43" t="s">
        <v>446</v>
      </c>
      <c r="GR43">
        <v>3.12545</v>
      </c>
      <c r="GS43">
        <v>2.65559</v>
      </c>
      <c r="GT43">
        <v>0.0887424</v>
      </c>
      <c r="GU43">
        <v>0.0921294</v>
      </c>
      <c r="GV43">
        <v>0.0985541</v>
      </c>
      <c r="GW43">
        <v>0.0961819</v>
      </c>
      <c r="GX43">
        <v>23430.8</v>
      </c>
      <c r="GY43">
        <v>22105.5</v>
      </c>
      <c r="GZ43">
        <v>22997.3</v>
      </c>
      <c r="HA43">
        <v>23711.5</v>
      </c>
      <c r="HB43">
        <v>35333.9</v>
      </c>
      <c r="HC43">
        <v>35473.1</v>
      </c>
      <c r="HD43">
        <v>41464</v>
      </c>
      <c r="HE43">
        <v>42284.7</v>
      </c>
      <c r="HF43">
        <v>1.89503</v>
      </c>
      <c r="HG43">
        <v>1.81142</v>
      </c>
      <c r="HH43">
        <v>0.151452</v>
      </c>
      <c r="HI43">
        <v>0</v>
      </c>
      <c r="HJ43">
        <v>27.4596</v>
      </c>
      <c r="HK43">
        <v>999.9</v>
      </c>
      <c r="HL43">
        <v>58.778</v>
      </c>
      <c r="HM43">
        <v>29.124</v>
      </c>
      <c r="HN43">
        <v>26.331</v>
      </c>
      <c r="HO43">
        <v>54.2</v>
      </c>
      <c r="HP43">
        <v>42.1995</v>
      </c>
      <c r="HQ43">
        <v>1</v>
      </c>
      <c r="HR43">
        <v>0.0991031</v>
      </c>
      <c r="HS43">
        <v>0.861887</v>
      </c>
      <c r="HT43">
        <v>20.2142</v>
      </c>
      <c r="HU43">
        <v>5.23226</v>
      </c>
      <c r="HV43">
        <v>11.992</v>
      </c>
      <c r="HW43">
        <v>4.9551</v>
      </c>
      <c r="HX43">
        <v>3.3039</v>
      </c>
      <c r="HY43">
        <v>20.6</v>
      </c>
      <c r="HZ43">
        <v>9999</v>
      </c>
      <c r="IA43">
        <v>9999</v>
      </c>
      <c r="IB43">
        <v>9999</v>
      </c>
      <c r="IC43">
        <v>1.86852</v>
      </c>
      <c r="ID43">
        <v>1.86424</v>
      </c>
      <c r="IE43">
        <v>1.8718</v>
      </c>
      <c r="IF43">
        <v>1.86272</v>
      </c>
      <c r="IG43">
        <v>1.86207</v>
      </c>
      <c r="IH43">
        <v>1.86853</v>
      </c>
      <c r="II43">
        <v>1.85867</v>
      </c>
      <c r="IJ43">
        <v>1.86508</v>
      </c>
      <c r="IK43">
        <v>5</v>
      </c>
      <c r="IL43">
        <v>0</v>
      </c>
      <c r="IM43">
        <v>0</v>
      </c>
      <c r="IN43">
        <v>0</v>
      </c>
      <c r="IO43" t="s">
        <v>441</v>
      </c>
      <c r="IP43" t="s">
        <v>442</v>
      </c>
      <c r="IQ43" t="s">
        <v>443</v>
      </c>
      <c r="IR43" t="s">
        <v>443</v>
      </c>
      <c r="IS43" t="s">
        <v>443</v>
      </c>
      <c r="IT43" t="s">
        <v>443</v>
      </c>
      <c r="IU43">
        <v>0</v>
      </c>
      <c r="IV43">
        <v>100</v>
      </c>
      <c r="IW43">
        <v>100</v>
      </c>
      <c r="IX43">
        <v>5.822</v>
      </c>
      <c r="IY43">
        <v>0.3754</v>
      </c>
      <c r="IZ43">
        <v>4.29428474587108</v>
      </c>
      <c r="JA43">
        <v>0.0044018681294096</v>
      </c>
      <c r="JB43">
        <v>-1.90699597991277e-06</v>
      </c>
      <c r="JC43">
        <v>4.44501569190667e-10</v>
      </c>
      <c r="JD43">
        <v>0.0663976639725661</v>
      </c>
      <c r="JE43">
        <v>0.00774552653971819</v>
      </c>
      <c r="JF43">
        <v>0.000136201457998369</v>
      </c>
      <c r="JG43">
        <v>5.32982615085375e-06</v>
      </c>
      <c r="JH43">
        <v>-0</v>
      </c>
      <c r="JI43">
        <v>1991</v>
      </c>
      <c r="JJ43">
        <v>1</v>
      </c>
      <c r="JK43">
        <v>28</v>
      </c>
      <c r="JL43">
        <v>195631.1</v>
      </c>
      <c r="JM43">
        <v>195631</v>
      </c>
      <c r="JN43">
        <v>1.10107</v>
      </c>
      <c r="JO43">
        <v>2.37671</v>
      </c>
      <c r="JP43">
        <v>1.4978</v>
      </c>
      <c r="JQ43">
        <v>2.33276</v>
      </c>
      <c r="JR43">
        <v>1.54419</v>
      </c>
      <c r="JS43">
        <v>2.32544</v>
      </c>
      <c r="JT43">
        <v>35.4059</v>
      </c>
      <c r="JU43">
        <v>24.14</v>
      </c>
      <c r="JV43">
        <v>18</v>
      </c>
      <c r="JW43">
        <v>546.927</v>
      </c>
      <c r="JX43">
        <v>435.765</v>
      </c>
      <c r="JY43">
        <v>26.1821</v>
      </c>
      <c r="JZ43">
        <v>28.8784</v>
      </c>
      <c r="KA43">
        <v>29.9999</v>
      </c>
      <c r="KB43">
        <v>28.7993</v>
      </c>
      <c r="KC43">
        <v>28.8255</v>
      </c>
      <c r="KD43">
        <v>22.0913</v>
      </c>
      <c r="KE43">
        <v>30.5328</v>
      </c>
      <c r="KF43">
        <v>100</v>
      </c>
      <c r="KG43">
        <v>26.3053</v>
      </c>
      <c r="KH43">
        <v>460.452</v>
      </c>
      <c r="KI43">
        <v>22.1493</v>
      </c>
      <c r="KJ43">
        <v>92.9287</v>
      </c>
      <c r="KK43">
        <v>98.5471</v>
      </c>
    </row>
    <row r="44" spans="1:297">
      <c r="A44">
        <v>28</v>
      </c>
      <c r="B44">
        <v>1758987574</v>
      </c>
      <c r="C44">
        <v>227</v>
      </c>
      <c r="D44" t="s">
        <v>498</v>
      </c>
      <c r="E44" t="s">
        <v>499</v>
      </c>
      <c r="F44">
        <v>5</v>
      </c>
      <c r="G44" t="s">
        <v>435</v>
      </c>
      <c r="H44" t="s">
        <v>436</v>
      </c>
      <c r="I44">
        <v>1758987565.84615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(EA44+(U44+2*0.95*5.67E-8*(((EA44+$B$7)+273)^4-(EA44+273)^4)-44100*J44)/(1.84*29.3*R44+8*0.95*5.67E-8*(EA44+273)^3))</f>
        <v>0</v>
      </c>
      <c r="W44">
        <f>($C$7*EB44+$D$7*EC44+$E$7*V44)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2*0.95*5.67E-8*(((EA44+$B$7)+273)^4-(W44+273)^4)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450.434250265476</v>
      </c>
      <c r="AK44">
        <v>437.672618181818</v>
      </c>
      <c r="AL44">
        <v>1.93876787878781</v>
      </c>
      <c r="AM44">
        <v>63.08</v>
      </c>
      <c r="AN44">
        <f>(AP44 - AO44 + DY44*1E3/(8.314*(EA44+273.15)) * AR44/DX44 * AQ44) * DX44/(100*DL44) * 1000/(1000 - AP44)</f>
        <v>0</v>
      </c>
      <c r="AO44">
        <v>22.1373376428571</v>
      </c>
      <c r="AP44">
        <v>23.1015642424242</v>
      </c>
      <c r="AQ44">
        <v>-4.83906926407249e-05</v>
      </c>
      <c r="AR44">
        <v>99.94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MAX(0,($B$13+$C$13*EF44)/(1+$D$13*EF44)*DY44/(EA44+273)*$E$13)</f>
        <v>0</v>
      </c>
      <c r="AX44" t="s">
        <v>437</v>
      </c>
      <c r="AY44" t="s">
        <v>437</v>
      </c>
      <c r="AZ44">
        <v>0</v>
      </c>
      <c r="BA44">
        <v>0</v>
      </c>
      <c r="BB44">
        <f>1-AZ44/BA44</f>
        <v>0</v>
      </c>
      <c r="BC44">
        <v>0</v>
      </c>
      <c r="BD44" t="s">
        <v>437</v>
      </c>
      <c r="BE44" t="s">
        <v>437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437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$B$11*EG44+$C$11*EH44+$F$11*ES44*(1-EV44)</f>
        <v>0</v>
      </c>
      <c r="DI44">
        <f>DH44*DJ44</f>
        <v>0</v>
      </c>
      <c r="DJ44">
        <f>($B$11*$D$9+$C$11*$D$9+$F$11*((FF44+EX44)/MAX(FF44+EX44+FG44, 0.1)*$I$9+FG44/MAX(FF44+EX44+FG44, 0.1)*$J$9))/($B$11+$C$11+$F$11)</f>
        <v>0</v>
      </c>
      <c r="DK44">
        <f>($B$11*$K$9+$C$11*$K$9+$F$11*((FF44+EX44)/MAX(FF44+EX44+FG44, 0.1)*$P$9+FG44/MAX(FF44+EX44+FG44, 0.1)*$Q$9))/($B$11+$C$11+$F$11)</f>
        <v>0</v>
      </c>
      <c r="DL44">
        <v>1.65</v>
      </c>
      <c r="DM44">
        <v>0.5</v>
      </c>
      <c r="DN44" t="s">
        <v>438</v>
      </c>
      <c r="DO44">
        <v>2</v>
      </c>
      <c r="DP44" t="b">
        <v>1</v>
      </c>
      <c r="DQ44">
        <v>1758987565.84615</v>
      </c>
      <c r="DR44">
        <v>418.973846153846</v>
      </c>
      <c r="DS44">
        <v>430.205538461538</v>
      </c>
      <c r="DT44">
        <v>23.1066615384615</v>
      </c>
      <c r="DU44">
        <v>22.1381846153846</v>
      </c>
      <c r="DV44">
        <v>413.154923076923</v>
      </c>
      <c r="DW44">
        <v>22.7312153846154</v>
      </c>
      <c r="DX44">
        <v>500.034307692308</v>
      </c>
      <c r="DY44">
        <v>90.4196923076923</v>
      </c>
      <c r="DZ44">
        <v>0.0301746461538462</v>
      </c>
      <c r="EA44">
        <v>29.6844307692308</v>
      </c>
      <c r="EB44">
        <v>29.9909538461538</v>
      </c>
      <c r="EC44">
        <v>999.9</v>
      </c>
      <c r="ED44">
        <v>0</v>
      </c>
      <c r="EE44">
        <v>0</v>
      </c>
      <c r="EF44">
        <v>9994.99538461538</v>
      </c>
      <c r="EG44">
        <v>0</v>
      </c>
      <c r="EH44">
        <v>9.95989</v>
      </c>
      <c r="EI44">
        <v>-11.2318223076923</v>
      </c>
      <c r="EJ44">
        <v>428.883769230769</v>
      </c>
      <c r="EK44">
        <v>439.945076923077</v>
      </c>
      <c r="EL44">
        <v>0.968488076923077</v>
      </c>
      <c r="EM44">
        <v>430.205538461538</v>
      </c>
      <c r="EN44">
        <v>22.1381846153846</v>
      </c>
      <c r="EO44">
        <v>2.08929769230769</v>
      </c>
      <c r="EP44">
        <v>2.00172769230769</v>
      </c>
      <c r="EQ44">
        <v>18.1378230769231</v>
      </c>
      <c r="ER44">
        <v>17.4579923076923</v>
      </c>
      <c r="ES44">
        <v>2000.02461538462</v>
      </c>
      <c r="ET44">
        <v>0.980002461538462</v>
      </c>
      <c r="EU44">
        <v>0.0199978307692308</v>
      </c>
      <c r="EV44">
        <v>0</v>
      </c>
      <c r="EW44">
        <v>243.875846153846</v>
      </c>
      <c r="EX44">
        <v>5.00016</v>
      </c>
      <c r="EY44">
        <v>5241.25230769231</v>
      </c>
      <c r="EZ44">
        <v>18234.4384615385</v>
      </c>
      <c r="FA44">
        <v>49.062</v>
      </c>
      <c r="FB44">
        <v>49.625</v>
      </c>
      <c r="FC44">
        <v>49.5</v>
      </c>
      <c r="FD44">
        <v>49.2451538461538</v>
      </c>
      <c r="FE44">
        <v>50.875</v>
      </c>
      <c r="FF44">
        <v>1955.12461538462</v>
      </c>
      <c r="FG44">
        <v>39.9</v>
      </c>
      <c r="FH44">
        <v>0</v>
      </c>
      <c r="FI44">
        <v>1758987578.7</v>
      </c>
      <c r="FJ44">
        <v>0</v>
      </c>
      <c r="FK44">
        <v>243.971807692308</v>
      </c>
      <c r="FL44">
        <v>5.44222222823076</v>
      </c>
      <c r="FM44">
        <v>103.479658184988</v>
      </c>
      <c r="FN44">
        <v>5242.11538461538</v>
      </c>
      <c r="FO44">
        <v>15</v>
      </c>
      <c r="FP44">
        <v>0</v>
      </c>
      <c r="FQ44" t="s">
        <v>439</v>
      </c>
      <c r="FR44">
        <v>1747249705.1</v>
      </c>
      <c r="FS44">
        <v>1747249711.1</v>
      </c>
      <c r="FT44">
        <v>0</v>
      </c>
      <c r="FU44">
        <v>0.871</v>
      </c>
      <c r="FV44">
        <v>0.066</v>
      </c>
      <c r="FW44">
        <v>5.486</v>
      </c>
      <c r="FX44">
        <v>0.145</v>
      </c>
      <c r="FY44">
        <v>420</v>
      </c>
      <c r="FZ44">
        <v>16</v>
      </c>
      <c r="GA44">
        <v>0.27</v>
      </c>
      <c r="GB44">
        <v>0.16</v>
      </c>
      <c r="GC44">
        <v>-9.4893295</v>
      </c>
      <c r="GD44">
        <v>-57.4885114285714</v>
      </c>
      <c r="GE44">
        <v>5.90432659027723</v>
      </c>
      <c r="GF44">
        <v>0</v>
      </c>
      <c r="GG44">
        <v>243.694911764706</v>
      </c>
      <c r="GH44">
        <v>5.42265852249804</v>
      </c>
      <c r="GI44">
        <v>0.56138444244077</v>
      </c>
      <c r="GJ44">
        <v>-1</v>
      </c>
      <c r="GK44">
        <v>0.96892035</v>
      </c>
      <c r="GL44">
        <v>-0.0172551428571416</v>
      </c>
      <c r="GM44">
        <v>0.00228587056228038</v>
      </c>
      <c r="GN44">
        <v>1</v>
      </c>
      <c r="GO44">
        <v>1</v>
      </c>
      <c r="GP44">
        <v>2</v>
      </c>
      <c r="GQ44" t="s">
        <v>446</v>
      </c>
      <c r="GR44">
        <v>3.12562</v>
      </c>
      <c r="GS44">
        <v>2.65578</v>
      </c>
      <c r="GT44">
        <v>0.0903249</v>
      </c>
      <c r="GU44">
        <v>0.0947922</v>
      </c>
      <c r="GV44">
        <v>0.0985497</v>
      </c>
      <c r="GW44">
        <v>0.0961809</v>
      </c>
      <c r="GX44">
        <v>23390.4</v>
      </c>
      <c r="GY44">
        <v>22040.5</v>
      </c>
      <c r="GZ44">
        <v>22997.6</v>
      </c>
      <c r="HA44">
        <v>23711.3</v>
      </c>
      <c r="HB44">
        <v>35334.8</v>
      </c>
      <c r="HC44">
        <v>35473.2</v>
      </c>
      <c r="HD44">
        <v>41464.6</v>
      </c>
      <c r="HE44">
        <v>42284.4</v>
      </c>
      <c r="HF44">
        <v>1.89513</v>
      </c>
      <c r="HG44">
        <v>1.81127</v>
      </c>
      <c r="HH44">
        <v>0.149347</v>
      </c>
      <c r="HI44">
        <v>0</v>
      </c>
      <c r="HJ44">
        <v>27.4619</v>
      </c>
      <c r="HK44">
        <v>999.9</v>
      </c>
      <c r="HL44">
        <v>58.754</v>
      </c>
      <c r="HM44">
        <v>29.114</v>
      </c>
      <c r="HN44">
        <v>26.3078</v>
      </c>
      <c r="HO44">
        <v>53.91</v>
      </c>
      <c r="HP44">
        <v>42.1514</v>
      </c>
      <c r="HQ44">
        <v>1</v>
      </c>
      <c r="HR44">
        <v>0.0985925</v>
      </c>
      <c r="HS44">
        <v>0.366024</v>
      </c>
      <c r="HT44">
        <v>20.2168</v>
      </c>
      <c r="HU44">
        <v>5.23346</v>
      </c>
      <c r="HV44">
        <v>11.992</v>
      </c>
      <c r="HW44">
        <v>4.95585</v>
      </c>
      <c r="HX44">
        <v>3.304</v>
      </c>
      <c r="HY44">
        <v>20.6</v>
      </c>
      <c r="HZ44">
        <v>9999</v>
      </c>
      <c r="IA44">
        <v>9999</v>
      </c>
      <c r="IB44">
        <v>9999</v>
      </c>
      <c r="IC44">
        <v>1.86854</v>
      </c>
      <c r="ID44">
        <v>1.86425</v>
      </c>
      <c r="IE44">
        <v>1.8718</v>
      </c>
      <c r="IF44">
        <v>1.86271</v>
      </c>
      <c r="IG44">
        <v>1.86207</v>
      </c>
      <c r="IH44">
        <v>1.86853</v>
      </c>
      <c r="II44">
        <v>1.85867</v>
      </c>
      <c r="IJ44">
        <v>1.86508</v>
      </c>
      <c r="IK44">
        <v>5</v>
      </c>
      <c r="IL44">
        <v>0</v>
      </c>
      <c r="IM44">
        <v>0</v>
      </c>
      <c r="IN44">
        <v>0</v>
      </c>
      <c r="IO44" t="s">
        <v>441</v>
      </c>
      <c r="IP44" t="s">
        <v>442</v>
      </c>
      <c r="IQ44" t="s">
        <v>443</v>
      </c>
      <c r="IR44" t="s">
        <v>443</v>
      </c>
      <c r="IS44" t="s">
        <v>443</v>
      </c>
      <c r="IT44" t="s">
        <v>443</v>
      </c>
      <c r="IU44">
        <v>0</v>
      </c>
      <c r="IV44">
        <v>100</v>
      </c>
      <c r="IW44">
        <v>100</v>
      </c>
      <c r="IX44">
        <v>5.852</v>
      </c>
      <c r="IY44">
        <v>0.3753</v>
      </c>
      <c r="IZ44">
        <v>4.29428474587108</v>
      </c>
      <c r="JA44">
        <v>0.0044018681294096</v>
      </c>
      <c r="JB44">
        <v>-1.90699597991277e-06</v>
      </c>
      <c r="JC44">
        <v>4.44501569190667e-10</v>
      </c>
      <c r="JD44">
        <v>0.0663976639725661</v>
      </c>
      <c r="JE44">
        <v>0.00774552653971819</v>
      </c>
      <c r="JF44">
        <v>0.000136201457998369</v>
      </c>
      <c r="JG44">
        <v>5.32982615085375e-06</v>
      </c>
      <c r="JH44">
        <v>-0</v>
      </c>
      <c r="JI44">
        <v>1991</v>
      </c>
      <c r="JJ44">
        <v>1</v>
      </c>
      <c r="JK44">
        <v>28</v>
      </c>
      <c r="JL44">
        <v>195631.1</v>
      </c>
      <c r="JM44">
        <v>195631</v>
      </c>
      <c r="JN44">
        <v>1.13281</v>
      </c>
      <c r="JO44">
        <v>2.39014</v>
      </c>
      <c r="JP44">
        <v>1.4978</v>
      </c>
      <c r="JQ44">
        <v>2.33276</v>
      </c>
      <c r="JR44">
        <v>1.54419</v>
      </c>
      <c r="JS44">
        <v>2.38281</v>
      </c>
      <c r="JT44">
        <v>35.4059</v>
      </c>
      <c r="JU44">
        <v>24.14</v>
      </c>
      <c r="JV44">
        <v>18</v>
      </c>
      <c r="JW44">
        <v>546.969</v>
      </c>
      <c r="JX44">
        <v>435.657</v>
      </c>
      <c r="JY44">
        <v>26.2495</v>
      </c>
      <c r="JZ44">
        <v>28.8753</v>
      </c>
      <c r="KA44">
        <v>29.9997</v>
      </c>
      <c r="KB44">
        <v>28.7965</v>
      </c>
      <c r="KC44">
        <v>28.823</v>
      </c>
      <c r="KD44">
        <v>22.7358</v>
      </c>
      <c r="KE44">
        <v>30.5328</v>
      </c>
      <c r="KF44">
        <v>100</v>
      </c>
      <c r="KG44">
        <v>26.3664</v>
      </c>
      <c r="KH44">
        <v>474.034</v>
      </c>
      <c r="KI44">
        <v>22.1591</v>
      </c>
      <c r="KJ44">
        <v>92.9301</v>
      </c>
      <c r="KK44">
        <v>98.5465</v>
      </c>
    </row>
    <row r="45" spans="1:297">
      <c r="A45">
        <v>29</v>
      </c>
      <c r="B45">
        <v>1758987579</v>
      </c>
      <c r="C45">
        <v>232</v>
      </c>
      <c r="D45" t="s">
        <v>500</v>
      </c>
      <c r="E45" t="s">
        <v>501</v>
      </c>
      <c r="F45">
        <v>5</v>
      </c>
      <c r="G45" t="s">
        <v>435</v>
      </c>
      <c r="H45" t="s">
        <v>436</v>
      </c>
      <c r="I45">
        <v>1758987570.84615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(EA45+(U45+2*0.95*5.67E-8*(((EA45+$B$7)+273)^4-(EA45+273)^4)-44100*J45)/(1.84*29.3*R45+8*0.95*5.67E-8*(EA45+273)^3))</f>
        <v>0</v>
      </c>
      <c r="W45">
        <f>($C$7*EB45+$D$7*EC45+$E$7*V45)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2*0.95*5.67E-8*(((EA45+$B$7)+273)^4-(W45+273)^4)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468.249482483333</v>
      </c>
      <c r="AK45">
        <v>451.482727272727</v>
      </c>
      <c r="AL45">
        <v>2.88777372294373</v>
      </c>
      <c r="AM45">
        <v>63.08</v>
      </c>
      <c r="AN45">
        <f>(AP45 - AO45 + DY45*1E3/(8.314*(EA45+273.15)) * AR45/DX45 * AQ45) * DX45/(100*DL45) * 1000/(1000 - AP45)</f>
        <v>0</v>
      </c>
      <c r="AO45">
        <v>22.1373046041667</v>
      </c>
      <c r="AP45">
        <v>23.1034236363636</v>
      </c>
      <c r="AQ45">
        <v>2.34724888637331e-05</v>
      </c>
      <c r="AR45">
        <v>99.94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MAX(0,($B$13+$C$13*EF45)/(1+$D$13*EF45)*DY45/(EA45+273)*$E$13)</f>
        <v>0</v>
      </c>
      <c r="AX45" t="s">
        <v>437</v>
      </c>
      <c r="AY45" t="s">
        <v>437</v>
      </c>
      <c r="AZ45">
        <v>0</v>
      </c>
      <c r="BA45">
        <v>0</v>
      </c>
      <c r="BB45">
        <f>1-AZ45/BA45</f>
        <v>0</v>
      </c>
      <c r="BC45">
        <v>0</v>
      </c>
      <c r="BD45" t="s">
        <v>437</v>
      </c>
      <c r="BE45" t="s">
        <v>437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437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$B$11*EG45+$C$11*EH45+$F$11*ES45*(1-EV45)</f>
        <v>0</v>
      </c>
      <c r="DI45">
        <f>DH45*DJ45</f>
        <v>0</v>
      </c>
      <c r="DJ45">
        <f>($B$11*$D$9+$C$11*$D$9+$F$11*((FF45+EX45)/MAX(FF45+EX45+FG45, 0.1)*$I$9+FG45/MAX(FF45+EX45+FG45, 0.1)*$J$9))/($B$11+$C$11+$F$11)</f>
        <v>0</v>
      </c>
      <c r="DK45">
        <f>($B$11*$K$9+$C$11*$K$9+$F$11*((FF45+EX45)/MAX(FF45+EX45+FG45, 0.1)*$P$9+FG45/MAX(FF45+EX45+FG45, 0.1)*$Q$9))/($B$11+$C$11+$F$11)</f>
        <v>0</v>
      </c>
      <c r="DL45">
        <v>1.65</v>
      </c>
      <c r="DM45">
        <v>0.5</v>
      </c>
      <c r="DN45" t="s">
        <v>438</v>
      </c>
      <c r="DO45">
        <v>2</v>
      </c>
      <c r="DP45" t="b">
        <v>1</v>
      </c>
      <c r="DQ45">
        <v>1758987570.84615</v>
      </c>
      <c r="DR45">
        <v>425.408384615385</v>
      </c>
      <c r="DS45">
        <v>442.753615384615</v>
      </c>
      <c r="DT45">
        <v>23.1044923076923</v>
      </c>
      <c r="DU45">
        <v>22.1375</v>
      </c>
      <c r="DV45">
        <v>419.570153846154</v>
      </c>
      <c r="DW45">
        <v>22.7291</v>
      </c>
      <c r="DX45">
        <v>500.009384615385</v>
      </c>
      <c r="DY45">
        <v>90.4197384615385</v>
      </c>
      <c r="DZ45">
        <v>0.0300953</v>
      </c>
      <c r="EA45">
        <v>29.714</v>
      </c>
      <c r="EB45">
        <v>29.9332384615385</v>
      </c>
      <c r="EC45">
        <v>999.9</v>
      </c>
      <c r="ED45">
        <v>0</v>
      </c>
      <c r="EE45">
        <v>0</v>
      </c>
      <c r="EF45">
        <v>9999.37076923077</v>
      </c>
      <c r="EG45">
        <v>0</v>
      </c>
      <c r="EH45">
        <v>9.95989</v>
      </c>
      <c r="EI45">
        <v>-17.3453315384615</v>
      </c>
      <c r="EJ45">
        <v>435.469538461538</v>
      </c>
      <c r="EK45">
        <v>452.776923076923</v>
      </c>
      <c r="EL45">
        <v>0.967011153846154</v>
      </c>
      <c r="EM45">
        <v>442.753615384615</v>
      </c>
      <c r="EN45">
        <v>22.1375</v>
      </c>
      <c r="EO45">
        <v>2.08910307692308</v>
      </c>
      <c r="EP45">
        <v>2.00166769230769</v>
      </c>
      <c r="EQ45">
        <v>18.1363461538462</v>
      </c>
      <c r="ER45">
        <v>17.4575230769231</v>
      </c>
      <c r="ES45">
        <v>2000.02692307692</v>
      </c>
      <c r="ET45">
        <v>0.980002461538462</v>
      </c>
      <c r="EU45">
        <v>0.0199978307692308</v>
      </c>
      <c r="EV45">
        <v>0</v>
      </c>
      <c r="EW45">
        <v>244.283307692308</v>
      </c>
      <c r="EX45">
        <v>5.00016</v>
      </c>
      <c r="EY45">
        <v>5248.69615384615</v>
      </c>
      <c r="EZ45">
        <v>18234.4384615385</v>
      </c>
      <c r="FA45">
        <v>49.062</v>
      </c>
      <c r="FB45">
        <v>49.625</v>
      </c>
      <c r="FC45">
        <v>49.5</v>
      </c>
      <c r="FD45">
        <v>49.2451538461538</v>
      </c>
      <c r="FE45">
        <v>50.875</v>
      </c>
      <c r="FF45">
        <v>1955.12692307692</v>
      </c>
      <c r="FG45">
        <v>39.9</v>
      </c>
      <c r="FH45">
        <v>0</v>
      </c>
      <c r="FI45">
        <v>1758987584.1</v>
      </c>
      <c r="FJ45">
        <v>0</v>
      </c>
      <c r="FK45">
        <v>244.35548</v>
      </c>
      <c r="FL45">
        <v>2.58307692818451</v>
      </c>
      <c r="FM45">
        <v>53.4492308663188</v>
      </c>
      <c r="FN45">
        <v>5250.0488</v>
      </c>
      <c r="FO45">
        <v>15</v>
      </c>
      <c r="FP45">
        <v>0</v>
      </c>
      <c r="FQ45" t="s">
        <v>439</v>
      </c>
      <c r="FR45">
        <v>1747249705.1</v>
      </c>
      <c r="FS45">
        <v>1747249711.1</v>
      </c>
      <c r="FT45">
        <v>0</v>
      </c>
      <c r="FU45">
        <v>0.871</v>
      </c>
      <c r="FV45">
        <v>0.066</v>
      </c>
      <c r="FW45">
        <v>5.486</v>
      </c>
      <c r="FX45">
        <v>0.145</v>
      </c>
      <c r="FY45">
        <v>420</v>
      </c>
      <c r="FZ45">
        <v>16</v>
      </c>
      <c r="GA45">
        <v>0.27</v>
      </c>
      <c r="GB45">
        <v>0.16</v>
      </c>
      <c r="GC45">
        <v>-13.3910255</v>
      </c>
      <c r="GD45">
        <v>-76.0596437593985</v>
      </c>
      <c r="GE45">
        <v>7.39871397251068</v>
      </c>
      <c r="GF45">
        <v>0</v>
      </c>
      <c r="GG45">
        <v>243.957205882353</v>
      </c>
      <c r="GH45">
        <v>4.66546982890951</v>
      </c>
      <c r="GI45">
        <v>0.49981901309149</v>
      </c>
      <c r="GJ45">
        <v>-1</v>
      </c>
      <c r="GK45">
        <v>0.9678108</v>
      </c>
      <c r="GL45">
        <v>-0.0234304962406009</v>
      </c>
      <c r="GM45">
        <v>0.00269864633844452</v>
      </c>
      <c r="GN45">
        <v>1</v>
      </c>
      <c r="GO45">
        <v>1</v>
      </c>
      <c r="GP45">
        <v>2</v>
      </c>
      <c r="GQ45" t="s">
        <v>446</v>
      </c>
      <c r="GR45">
        <v>3.12553</v>
      </c>
      <c r="GS45">
        <v>2.65571</v>
      </c>
      <c r="GT45">
        <v>0.0925848</v>
      </c>
      <c r="GU45">
        <v>0.0973584</v>
      </c>
      <c r="GV45">
        <v>0.0985618</v>
      </c>
      <c r="GW45">
        <v>0.0961829</v>
      </c>
      <c r="GX45">
        <v>23332.6</v>
      </c>
      <c r="GY45">
        <v>21978.2</v>
      </c>
      <c r="GZ45">
        <v>22997.9</v>
      </c>
      <c r="HA45">
        <v>23711.5</v>
      </c>
      <c r="HB45">
        <v>35335.1</v>
      </c>
      <c r="HC45">
        <v>35473.4</v>
      </c>
      <c r="HD45">
        <v>41465.4</v>
      </c>
      <c r="HE45">
        <v>42284.5</v>
      </c>
      <c r="HF45">
        <v>1.89557</v>
      </c>
      <c r="HG45">
        <v>1.81142</v>
      </c>
      <c r="HH45">
        <v>0.148211</v>
      </c>
      <c r="HI45">
        <v>0</v>
      </c>
      <c r="HJ45">
        <v>27.4642</v>
      </c>
      <c r="HK45">
        <v>999.9</v>
      </c>
      <c r="HL45">
        <v>58.754</v>
      </c>
      <c r="HM45">
        <v>29.114</v>
      </c>
      <c r="HN45">
        <v>26.3062</v>
      </c>
      <c r="HO45">
        <v>53.89</v>
      </c>
      <c r="HP45">
        <v>42.3197</v>
      </c>
      <c r="HQ45">
        <v>1</v>
      </c>
      <c r="HR45">
        <v>0.0974949</v>
      </c>
      <c r="HS45">
        <v>0.228336</v>
      </c>
      <c r="HT45">
        <v>20.2172</v>
      </c>
      <c r="HU45">
        <v>5.23361</v>
      </c>
      <c r="HV45">
        <v>11.992</v>
      </c>
      <c r="HW45">
        <v>4.9555</v>
      </c>
      <c r="HX45">
        <v>3.30385</v>
      </c>
      <c r="HY45">
        <v>20.6</v>
      </c>
      <c r="HZ45">
        <v>9999</v>
      </c>
      <c r="IA45">
        <v>9999</v>
      </c>
      <c r="IB45">
        <v>9999</v>
      </c>
      <c r="IC45">
        <v>1.86854</v>
      </c>
      <c r="ID45">
        <v>1.86421</v>
      </c>
      <c r="IE45">
        <v>1.8718</v>
      </c>
      <c r="IF45">
        <v>1.86272</v>
      </c>
      <c r="IG45">
        <v>1.86206</v>
      </c>
      <c r="IH45">
        <v>1.86853</v>
      </c>
      <c r="II45">
        <v>1.85867</v>
      </c>
      <c r="IJ45">
        <v>1.86508</v>
      </c>
      <c r="IK45">
        <v>5</v>
      </c>
      <c r="IL45">
        <v>0</v>
      </c>
      <c r="IM45">
        <v>0</v>
      </c>
      <c r="IN45">
        <v>0</v>
      </c>
      <c r="IO45" t="s">
        <v>441</v>
      </c>
      <c r="IP45" t="s">
        <v>442</v>
      </c>
      <c r="IQ45" t="s">
        <v>443</v>
      </c>
      <c r="IR45" t="s">
        <v>443</v>
      </c>
      <c r="IS45" t="s">
        <v>443</v>
      </c>
      <c r="IT45" t="s">
        <v>443</v>
      </c>
      <c r="IU45">
        <v>0</v>
      </c>
      <c r="IV45">
        <v>100</v>
      </c>
      <c r="IW45">
        <v>100</v>
      </c>
      <c r="IX45">
        <v>5.894</v>
      </c>
      <c r="IY45">
        <v>0.3754</v>
      </c>
      <c r="IZ45">
        <v>4.29428474587108</v>
      </c>
      <c r="JA45">
        <v>0.0044018681294096</v>
      </c>
      <c r="JB45">
        <v>-1.90699597991277e-06</v>
      </c>
      <c r="JC45">
        <v>4.44501569190667e-10</v>
      </c>
      <c r="JD45">
        <v>0.0663976639725661</v>
      </c>
      <c r="JE45">
        <v>0.00774552653971819</v>
      </c>
      <c r="JF45">
        <v>0.000136201457998369</v>
      </c>
      <c r="JG45">
        <v>5.32982615085375e-06</v>
      </c>
      <c r="JH45">
        <v>-0</v>
      </c>
      <c r="JI45">
        <v>1991</v>
      </c>
      <c r="JJ45">
        <v>1</v>
      </c>
      <c r="JK45">
        <v>28</v>
      </c>
      <c r="JL45">
        <v>195631.2</v>
      </c>
      <c r="JM45">
        <v>195631.1</v>
      </c>
      <c r="JN45">
        <v>1.16821</v>
      </c>
      <c r="JO45">
        <v>2.3877</v>
      </c>
      <c r="JP45">
        <v>1.49902</v>
      </c>
      <c r="JQ45">
        <v>2.33276</v>
      </c>
      <c r="JR45">
        <v>1.54419</v>
      </c>
      <c r="JS45">
        <v>2.27295</v>
      </c>
      <c r="JT45">
        <v>35.4059</v>
      </c>
      <c r="JU45">
        <v>24.1313</v>
      </c>
      <c r="JV45">
        <v>18</v>
      </c>
      <c r="JW45">
        <v>547.243</v>
      </c>
      <c r="JX45">
        <v>435.729</v>
      </c>
      <c r="JY45">
        <v>26.3426</v>
      </c>
      <c r="JZ45">
        <v>28.8716</v>
      </c>
      <c r="KA45">
        <v>29.9994</v>
      </c>
      <c r="KB45">
        <v>28.7941</v>
      </c>
      <c r="KC45">
        <v>28.8206</v>
      </c>
      <c r="KD45">
        <v>23.4295</v>
      </c>
      <c r="KE45">
        <v>30.5328</v>
      </c>
      <c r="KF45">
        <v>100</v>
      </c>
      <c r="KG45">
        <v>26.4423</v>
      </c>
      <c r="KH45">
        <v>494.172</v>
      </c>
      <c r="KI45">
        <v>22.1711</v>
      </c>
      <c r="KJ45">
        <v>92.9316</v>
      </c>
      <c r="KK45">
        <v>98.5468</v>
      </c>
    </row>
    <row r="46" spans="1:297">
      <c r="A46">
        <v>30</v>
      </c>
      <c r="B46">
        <v>1758987584</v>
      </c>
      <c r="C46">
        <v>237</v>
      </c>
      <c r="D46" t="s">
        <v>502</v>
      </c>
      <c r="E46" t="s">
        <v>503</v>
      </c>
      <c r="F46">
        <v>5</v>
      </c>
      <c r="G46" t="s">
        <v>435</v>
      </c>
      <c r="H46" t="s">
        <v>436</v>
      </c>
      <c r="I46">
        <v>1758987575.84615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(EA46+(U46+2*0.95*5.67E-8*(((EA46+$B$7)+273)^4-(EA46+273)^4)-44100*J46)/(1.84*29.3*R46+8*0.95*5.67E-8*(EA46+273)^3))</f>
        <v>0</v>
      </c>
      <c r="W46">
        <f>($C$7*EB46+$D$7*EC46+$E$7*V46)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2*0.95*5.67E-8*(((EA46+$B$7)+273)^4-(W46+273)^4)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485.09742572381</v>
      </c>
      <c r="AK46">
        <v>466.959503030303</v>
      </c>
      <c r="AL46">
        <v>3.13557813852808</v>
      </c>
      <c r="AM46">
        <v>63.08</v>
      </c>
      <c r="AN46">
        <f>(AP46 - AO46 + DY46*1E3/(8.314*(EA46+273.15)) * AR46/DX46 * AQ46) * DX46/(100*DL46) * 1000/(1000 - AP46)</f>
        <v>0</v>
      </c>
      <c r="AO46">
        <v>22.1382285744048</v>
      </c>
      <c r="AP46">
        <v>23.1113175757576</v>
      </c>
      <c r="AQ46">
        <v>7.699028899023e-05</v>
      </c>
      <c r="AR46">
        <v>99.94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MAX(0,($B$13+$C$13*EF46)/(1+$D$13*EF46)*DY46/(EA46+273)*$E$13)</f>
        <v>0</v>
      </c>
      <c r="AX46" t="s">
        <v>437</v>
      </c>
      <c r="AY46" t="s">
        <v>437</v>
      </c>
      <c r="AZ46">
        <v>0</v>
      </c>
      <c r="BA46">
        <v>0</v>
      </c>
      <c r="BB46">
        <f>1-AZ46/BA46</f>
        <v>0</v>
      </c>
      <c r="BC46">
        <v>0</v>
      </c>
      <c r="BD46" t="s">
        <v>437</v>
      </c>
      <c r="BE46" t="s">
        <v>437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437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$B$11*EG46+$C$11*EH46+$F$11*ES46*(1-EV46)</f>
        <v>0</v>
      </c>
      <c r="DI46">
        <f>DH46*DJ46</f>
        <v>0</v>
      </c>
      <c r="DJ46">
        <f>($B$11*$D$9+$C$11*$D$9+$F$11*((FF46+EX46)/MAX(FF46+EX46+FG46, 0.1)*$I$9+FG46/MAX(FF46+EX46+FG46, 0.1)*$J$9))/($B$11+$C$11+$F$11)</f>
        <v>0</v>
      </c>
      <c r="DK46">
        <f>($B$11*$K$9+$C$11*$K$9+$F$11*((FF46+EX46)/MAX(FF46+EX46+FG46, 0.1)*$P$9+FG46/MAX(FF46+EX46+FG46, 0.1)*$Q$9))/($B$11+$C$11+$F$11)</f>
        <v>0</v>
      </c>
      <c r="DL46">
        <v>1.65</v>
      </c>
      <c r="DM46">
        <v>0.5</v>
      </c>
      <c r="DN46" t="s">
        <v>438</v>
      </c>
      <c r="DO46">
        <v>2</v>
      </c>
      <c r="DP46" t="b">
        <v>1</v>
      </c>
      <c r="DQ46">
        <v>1758987575.84615</v>
      </c>
      <c r="DR46">
        <v>436.143461538461</v>
      </c>
      <c r="DS46">
        <v>458.530846153846</v>
      </c>
      <c r="DT46">
        <v>23.1047076923077</v>
      </c>
      <c r="DU46">
        <v>22.1376615384615</v>
      </c>
      <c r="DV46">
        <v>430.273</v>
      </c>
      <c r="DW46">
        <v>22.7293153846154</v>
      </c>
      <c r="DX46">
        <v>499.992</v>
      </c>
      <c r="DY46">
        <v>90.4195615384615</v>
      </c>
      <c r="DZ46">
        <v>0.0302801230769231</v>
      </c>
      <c r="EA46">
        <v>29.7273538461538</v>
      </c>
      <c r="EB46">
        <v>29.8971230769231</v>
      </c>
      <c r="EC46">
        <v>999.9</v>
      </c>
      <c r="ED46">
        <v>0</v>
      </c>
      <c r="EE46">
        <v>0</v>
      </c>
      <c r="EF46">
        <v>9991.34692307692</v>
      </c>
      <c r="EG46">
        <v>0</v>
      </c>
      <c r="EH46">
        <v>9.95989</v>
      </c>
      <c r="EI46">
        <v>-22.3874076923077</v>
      </c>
      <c r="EJ46">
        <v>446.458769230769</v>
      </c>
      <c r="EK46">
        <v>468.911538461538</v>
      </c>
      <c r="EL46">
        <v>0.967047923076923</v>
      </c>
      <c r="EM46">
        <v>458.530846153846</v>
      </c>
      <c r="EN46">
        <v>22.1376615384615</v>
      </c>
      <c r="EO46">
        <v>2.08911846153846</v>
      </c>
      <c r="EP46">
        <v>2.00167923076923</v>
      </c>
      <c r="EQ46">
        <v>18.1364615384615</v>
      </c>
      <c r="ER46">
        <v>17.4576153846154</v>
      </c>
      <c r="ES46">
        <v>2000.00615384615</v>
      </c>
      <c r="ET46">
        <v>0.980002307692308</v>
      </c>
      <c r="EU46">
        <v>0.0199980538461538</v>
      </c>
      <c r="EV46">
        <v>0</v>
      </c>
      <c r="EW46">
        <v>244.505615384615</v>
      </c>
      <c r="EX46">
        <v>5.00016</v>
      </c>
      <c r="EY46">
        <v>5253.10076923077</v>
      </c>
      <c r="EZ46">
        <v>18234.2538461538</v>
      </c>
      <c r="FA46">
        <v>49.062</v>
      </c>
      <c r="FB46">
        <v>49.625</v>
      </c>
      <c r="FC46">
        <v>49.5</v>
      </c>
      <c r="FD46">
        <v>49.2451538461538</v>
      </c>
      <c r="FE46">
        <v>50.875</v>
      </c>
      <c r="FF46">
        <v>1955.10615384615</v>
      </c>
      <c r="FG46">
        <v>39.9</v>
      </c>
      <c r="FH46">
        <v>0</v>
      </c>
      <c r="FI46">
        <v>1758987588.9</v>
      </c>
      <c r="FJ46">
        <v>0</v>
      </c>
      <c r="FK46">
        <v>244.54056</v>
      </c>
      <c r="FL46">
        <v>1.74692307026356</v>
      </c>
      <c r="FM46">
        <v>41.4369230341468</v>
      </c>
      <c r="FN46">
        <v>5253.8652</v>
      </c>
      <c r="FO46">
        <v>15</v>
      </c>
      <c r="FP46">
        <v>0</v>
      </c>
      <c r="FQ46" t="s">
        <v>439</v>
      </c>
      <c r="FR46">
        <v>1747249705.1</v>
      </c>
      <c r="FS46">
        <v>1747249711.1</v>
      </c>
      <c r="FT46">
        <v>0</v>
      </c>
      <c r="FU46">
        <v>0.871</v>
      </c>
      <c r="FV46">
        <v>0.066</v>
      </c>
      <c r="FW46">
        <v>5.486</v>
      </c>
      <c r="FX46">
        <v>0.145</v>
      </c>
      <c r="FY46">
        <v>420</v>
      </c>
      <c r="FZ46">
        <v>16</v>
      </c>
      <c r="GA46">
        <v>0.27</v>
      </c>
      <c r="GB46">
        <v>0.16</v>
      </c>
      <c r="GC46">
        <v>-19.683144</v>
      </c>
      <c r="GD46">
        <v>-61.121289924812</v>
      </c>
      <c r="GE46">
        <v>6.09742903787933</v>
      </c>
      <c r="GF46">
        <v>0</v>
      </c>
      <c r="GG46">
        <v>244.350735294118</v>
      </c>
      <c r="GH46">
        <v>2.47478991580881</v>
      </c>
      <c r="GI46">
        <v>0.293654790209779</v>
      </c>
      <c r="GJ46">
        <v>-1</v>
      </c>
      <c r="GK46">
        <v>0.96774485</v>
      </c>
      <c r="GL46">
        <v>-0.00100064661654143</v>
      </c>
      <c r="GM46">
        <v>0.00289524018476878</v>
      </c>
      <c r="GN46">
        <v>1</v>
      </c>
      <c r="GO46">
        <v>1</v>
      </c>
      <c r="GP46">
        <v>2</v>
      </c>
      <c r="GQ46" t="s">
        <v>446</v>
      </c>
      <c r="GR46">
        <v>3.1254</v>
      </c>
      <c r="GS46">
        <v>2.65609</v>
      </c>
      <c r="GT46">
        <v>0.0950181</v>
      </c>
      <c r="GU46">
        <v>0.100094</v>
      </c>
      <c r="GV46">
        <v>0.0985813</v>
      </c>
      <c r="GW46">
        <v>0.0961825</v>
      </c>
      <c r="GX46">
        <v>23270.3</v>
      </c>
      <c r="GY46">
        <v>21912</v>
      </c>
      <c r="GZ46">
        <v>22998.1</v>
      </c>
      <c r="HA46">
        <v>23711.9</v>
      </c>
      <c r="HB46">
        <v>35334.7</v>
      </c>
      <c r="HC46">
        <v>35474.4</v>
      </c>
      <c r="HD46">
        <v>41465.6</v>
      </c>
      <c r="HE46">
        <v>42285.4</v>
      </c>
      <c r="HF46">
        <v>1.89492</v>
      </c>
      <c r="HG46">
        <v>1.81185</v>
      </c>
      <c r="HH46">
        <v>0.148434</v>
      </c>
      <c r="HI46">
        <v>0</v>
      </c>
      <c r="HJ46">
        <v>27.4666</v>
      </c>
      <c r="HK46">
        <v>999.9</v>
      </c>
      <c r="HL46">
        <v>58.754</v>
      </c>
      <c r="HM46">
        <v>29.124</v>
      </c>
      <c r="HN46">
        <v>26.32</v>
      </c>
      <c r="HO46">
        <v>53.6</v>
      </c>
      <c r="HP46">
        <v>42.3758</v>
      </c>
      <c r="HQ46">
        <v>1</v>
      </c>
      <c r="HR46">
        <v>0.0970732</v>
      </c>
      <c r="HS46">
        <v>0.132127</v>
      </c>
      <c r="HT46">
        <v>20.2174</v>
      </c>
      <c r="HU46">
        <v>5.23376</v>
      </c>
      <c r="HV46">
        <v>11.992</v>
      </c>
      <c r="HW46">
        <v>4.95565</v>
      </c>
      <c r="HX46">
        <v>3.30395</v>
      </c>
      <c r="HY46">
        <v>20.6</v>
      </c>
      <c r="HZ46">
        <v>9999</v>
      </c>
      <c r="IA46">
        <v>9999</v>
      </c>
      <c r="IB46">
        <v>9999</v>
      </c>
      <c r="IC46">
        <v>1.86853</v>
      </c>
      <c r="ID46">
        <v>1.86418</v>
      </c>
      <c r="IE46">
        <v>1.8718</v>
      </c>
      <c r="IF46">
        <v>1.86271</v>
      </c>
      <c r="IG46">
        <v>1.86206</v>
      </c>
      <c r="IH46">
        <v>1.86853</v>
      </c>
      <c r="II46">
        <v>1.85867</v>
      </c>
      <c r="IJ46">
        <v>1.86508</v>
      </c>
      <c r="IK46">
        <v>5</v>
      </c>
      <c r="IL46">
        <v>0</v>
      </c>
      <c r="IM46">
        <v>0</v>
      </c>
      <c r="IN46">
        <v>0</v>
      </c>
      <c r="IO46" t="s">
        <v>441</v>
      </c>
      <c r="IP46" t="s">
        <v>442</v>
      </c>
      <c r="IQ46" t="s">
        <v>443</v>
      </c>
      <c r="IR46" t="s">
        <v>443</v>
      </c>
      <c r="IS46" t="s">
        <v>443</v>
      </c>
      <c r="IT46" t="s">
        <v>443</v>
      </c>
      <c r="IU46">
        <v>0</v>
      </c>
      <c r="IV46">
        <v>100</v>
      </c>
      <c r="IW46">
        <v>100</v>
      </c>
      <c r="IX46">
        <v>5.939</v>
      </c>
      <c r="IY46">
        <v>0.3755</v>
      </c>
      <c r="IZ46">
        <v>4.29428474587108</v>
      </c>
      <c r="JA46">
        <v>0.0044018681294096</v>
      </c>
      <c r="JB46">
        <v>-1.90699597991277e-06</v>
      </c>
      <c r="JC46">
        <v>4.44501569190667e-10</v>
      </c>
      <c r="JD46">
        <v>0.0663976639725661</v>
      </c>
      <c r="JE46">
        <v>0.00774552653971819</v>
      </c>
      <c r="JF46">
        <v>0.000136201457998369</v>
      </c>
      <c r="JG46">
        <v>5.32982615085375e-06</v>
      </c>
      <c r="JH46">
        <v>-0</v>
      </c>
      <c r="JI46">
        <v>1991</v>
      </c>
      <c r="JJ46">
        <v>1</v>
      </c>
      <c r="JK46">
        <v>28</v>
      </c>
      <c r="JL46">
        <v>195631.3</v>
      </c>
      <c r="JM46">
        <v>195631.2</v>
      </c>
      <c r="JN46">
        <v>1.19873</v>
      </c>
      <c r="JO46">
        <v>2.38159</v>
      </c>
      <c r="JP46">
        <v>1.49902</v>
      </c>
      <c r="JQ46">
        <v>2.33276</v>
      </c>
      <c r="JR46">
        <v>1.54419</v>
      </c>
      <c r="JS46">
        <v>2.30835</v>
      </c>
      <c r="JT46">
        <v>35.4059</v>
      </c>
      <c r="JU46">
        <v>24.14</v>
      </c>
      <c r="JV46">
        <v>18</v>
      </c>
      <c r="JW46">
        <v>546.798</v>
      </c>
      <c r="JX46">
        <v>435.961</v>
      </c>
      <c r="JY46">
        <v>26.4381</v>
      </c>
      <c r="JZ46">
        <v>28.8685</v>
      </c>
      <c r="KA46">
        <v>29.9995</v>
      </c>
      <c r="KB46">
        <v>28.7917</v>
      </c>
      <c r="KC46">
        <v>28.8175</v>
      </c>
      <c r="KD46">
        <v>24.0434</v>
      </c>
      <c r="KE46">
        <v>30.5328</v>
      </c>
      <c r="KF46">
        <v>100</v>
      </c>
      <c r="KG46">
        <v>26.5254</v>
      </c>
      <c r="KH46">
        <v>507.613</v>
      </c>
      <c r="KI46">
        <v>22.1776</v>
      </c>
      <c r="KJ46">
        <v>92.9322</v>
      </c>
      <c r="KK46">
        <v>98.5488</v>
      </c>
    </row>
    <row r="47" spans="1:297">
      <c r="A47">
        <v>31</v>
      </c>
      <c r="B47">
        <v>1758987589</v>
      </c>
      <c r="C47">
        <v>242</v>
      </c>
      <c r="D47" t="s">
        <v>504</v>
      </c>
      <c r="E47" t="s">
        <v>505</v>
      </c>
      <c r="F47">
        <v>5</v>
      </c>
      <c r="G47" t="s">
        <v>435</v>
      </c>
      <c r="H47" t="s">
        <v>436</v>
      </c>
      <c r="I47">
        <v>1758987580.84615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(EA47+(U47+2*0.95*5.67E-8*(((EA47+$B$7)+273)^4-(EA47+273)^4)-44100*J47)/(1.84*29.3*R47+8*0.95*5.67E-8*(EA47+273)^3))</f>
        <v>0</v>
      </c>
      <c r="W47">
        <f>($C$7*EB47+$D$7*EC47+$E$7*V47)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2*0.95*5.67E-8*(((EA47+$B$7)+273)^4-(W47+273)^4)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503.225492817857</v>
      </c>
      <c r="AK47">
        <v>483.862521212121</v>
      </c>
      <c r="AL47">
        <v>3.41270030303025</v>
      </c>
      <c r="AM47">
        <v>63.08</v>
      </c>
      <c r="AN47">
        <f>(AP47 - AO47 + DY47*1E3/(8.314*(EA47+273.15)) * AR47/DX47 * AQ47) * DX47/(100*DL47) * 1000/(1000 - AP47)</f>
        <v>0</v>
      </c>
      <c r="AO47">
        <v>22.1378590833333</v>
      </c>
      <c r="AP47">
        <v>23.1170163636364</v>
      </c>
      <c r="AQ47">
        <v>6.07862348621186e-05</v>
      </c>
      <c r="AR47">
        <v>99.94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MAX(0,($B$13+$C$13*EF47)/(1+$D$13*EF47)*DY47/(EA47+273)*$E$13)</f>
        <v>0</v>
      </c>
      <c r="AX47" t="s">
        <v>437</v>
      </c>
      <c r="AY47" t="s">
        <v>437</v>
      </c>
      <c r="AZ47">
        <v>0</v>
      </c>
      <c r="BA47">
        <v>0</v>
      </c>
      <c r="BB47">
        <f>1-AZ47/BA47</f>
        <v>0</v>
      </c>
      <c r="BC47">
        <v>0</v>
      </c>
      <c r="BD47" t="s">
        <v>437</v>
      </c>
      <c r="BE47" t="s">
        <v>437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437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$B$11*EG47+$C$11*EH47+$F$11*ES47*(1-EV47)</f>
        <v>0</v>
      </c>
      <c r="DI47">
        <f>DH47*DJ47</f>
        <v>0</v>
      </c>
      <c r="DJ47">
        <f>($B$11*$D$9+$C$11*$D$9+$F$11*((FF47+EX47)/MAX(FF47+EX47+FG47, 0.1)*$I$9+FG47/MAX(FF47+EX47+FG47, 0.1)*$J$9))/($B$11+$C$11+$F$11)</f>
        <v>0</v>
      </c>
      <c r="DK47">
        <f>($B$11*$K$9+$C$11*$K$9+$F$11*((FF47+EX47)/MAX(FF47+EX47+FG47, 0.1)*$P$9+FG47/MAX(FF47+EX47+FG47, 0.1)*$Q$9))/($B$11+$C$11+$F$11)</f>
        <v>0</v>
      </c>
      <c r="DL47">
        <v>1.65</v>
      </c>
      <c r="DM47">
        <v>0.5</v>
      </c>
      <c r="DN47" t="s">
        <v>438</v>
      </c>
      <c r="DO47">
        <v>2</v>
      </c>
      <c r="DP47" t="b">
        <v>1</v>
      </c>
      <c r="DQ47">
        <v>1758987580.84615</v>
      </c>
      <c r="DR47">
        <v>450.077615384615</v>
      </c>
      <c r="DS47">
        <v>475.609538461538</v>
      </c>
      <c r="DT47">
        <v>23.1083230769231</v>
      </c>
      <c r="DU47">
        <v>22.1378461538462</v>
      </c>
      <c r="DV47">
        <v>444.165692307692</v>
      </c>
      <c r="DW47">
        <v>22.7328461538462</v>
      </c>
      <c r="DX47">
        <v>500.000307692308</v>
      </c>
      <c r="DY47">
        <v>90.4194923076923</v>
      </c>
      <c r="DZ47">
        <v>0.0303729538461538</v>
      </c>
      <c r="EA47">
        <v>29.7276230769231</v>
      </c>
      <c r="EB47">
        <v>29.8866538461538</v>
      </c>
      <c r="EC47">
        <v>999.9</v>
      </c>
      <c r="ED47">
        <v>0</v>
      </c>
      <c r="EE47">
        <v>0</v>
      </c>
      <c r="EF47">
        <v>9989.33384615385</v>
      </c>
      <c r="EG47">
        <v>0</v>
      </c>
      <c r="EH47">
        <v>9.95989</v>
      </c>
      <c r="EI47">
        <v>-25.5317538461538</v>
      </c>
      <c r="EJ47">
        <v>460.724230769231</v>
      </c>
      <c r="EK47">
        <v>486.376923076923</v>
      </c>
      <c r="EL47">
        <v>0.970475692307692</v>
      </c>
      <c r="EM47">
        <v>475.609538461538</v>
      </c>
      <c r="EN47">
        <v>22.1378461538462</v>
      </c>
      <c r="EO47">
        <v>2.08944230769231</v>
      </c>
      <c r="EP47">
        <v>2.00169384615385</v>
      </c>
      <c r="EQ47">
        <v>18.1389230769231</v>
      </c>
      <c r="ER47">
        <v>17.4577230769231</v>
      </c>
      <c r="ES47">
        <v>1999.98769230769</v>
      </c>
      <c r="ET47">
        <v>0.980002153846154</v>
      </c>
      <c r="EU47">
        <v>0.0199982769230769</v>
      </c>
      <c r="EV47">
        <v>0</v>
      </c>
      <c r="EW47">
        <v>244.691076923077</v>
      </c>
      <c r="EX47">
        <v>5.00016</v>
      </c>
      <c r="EY47">
        <v>5256.38692307692</v>
      </c>
      <c r="EZ47">
        <v>18234.0769230769</v>
      </c>
      <c r="FA47">
        <v>49.062</v>
      </c>
      <c r="FB47">
        <v>49.625</v>
      </c>
      <c r="FC47">
        <v>49.5</v>
      </c>
      <c r="FD47">
        <v>49.2451538461538</v>
      </c>
      <c r="FE47">
        <v>50.875</v>
      </c>
      <c r="FF47">
        <v>1955.08769230769</v>
      </c>
      <c r="FG47">
        <v>39.9</v>
      </c>
      <c r="FH47">
        <v>0</v>
      </c>
      <c r="FI47">
        <v>1758987593.7</v>
      </c>
      <c r="FJ47">
        <v>0</v>
      </c>
      <c r="FK47">
        <v>244.6706</v>
      </c>
      <c r="FL47">
        <v>2.11484614671863</v>
      </c>
      <c r="FM47">
        <v>36.6161538662107</v>
      </c>
      <c r="FN47">
        <v>5256.9716</v>
      </c>
      <c r="FO47">
        <v>15</v>
      </c>
      <c r="FP47">
        <v>0</v>
      </c>
      <c r="FQ47" t="s">
        <v>439</v>
      </c>
      <c r="FR47">
        <v>1747249705.1</v>
      </c>
      <c r="FS47">
        <v>1747249711.1</v>
      </c>
      <c r="FT47">
        <v>0</v>
      </c>
      <c r="FU47">
        <v>0.871</v>
      </c>
      <c r="FV47">
        <v>0.066</v>
      </c>
      <c r="FW47">
        <v>5.486</v>
      </c>
      <c r="FX47">
        <v>0.145</v>
      </c>
      <c r="FY47">
        <v>420</v>
      </c>
      <c r="FZ47">
        <v>16</v>
      </c>
      <c r="GA47">
        <v>0.27</v>
      </c>
      <c r="GB47">
        <v>0.16</v>
      </c>
      <c r="GC47">
        <v>-23.182185</v>
      </c>
      <c r="GD47">
        <v>-40.4170060150376</v>
      </c>
      <c r="GE47">
        <v>4.12912833976797</v>
      </c>
      <c r="GF47">
        <v>0</v>
      </c>
      <c r="GG47">
        <v>244.536352941176</v>
      </c>
      <c r="GH47">
        <v>2.09289533681022</v>
      </c>
      <c r="GI47">
        <v>0.254035532756966</v>
      </c>
      <c r="GJ47">
        <v>-1</v>
      </c>
      <c r="GK47">
        <v>0.96880445</v>
      </c>
      <c r="GL47">
        <v>0.0382198646616533</v>
      </c>
      <c r="GM47">
        <v>0.00442711774719172</v>
      </c>
      <c r="GN47">
        <v>1</v>
      </c>
      <c r="GO47">
        <v>1</v>
      </c>
      <c r="GP47">
        <v>2</v>
      </c>
      <c r="GQ47" t="s">
        <v>446</v>
      </c>
      <c r="GR47">
        <v>3.12546</v>
      </c>
      <c r="GS47">
        <v>2.65608</v>
      </c>
      <c r="GT47">
        <v>0.0975927</v>
      </c>
      <c r="GU47">
        <v>0.102479</v>
      </c>
      <c r="GV47">
        <v>0.098596</v>
      </c>
      <c r="GW47">
        <v>0.0961821</v>
      </c>
      <c r="GX47">
        <v>23204.4</v>
      </c>
      <c r="GY47">
        <v>21854.3</v>
      </c>
      <c r="GZ47">
        <v>22998.4</v>
      </c>
      <c r="HA47">
        <v>23712.3</v>
      </c>
      <c r="HB47">
        <v>35334.9</v>
      </c>
      <c r="HC47">
        <v>35475.1</v>
      </c>
      <c r="HD47">
        <v>41466.2</v>
      </c>
      <c r="HE47">
        <v>42286.1</v>
      </c>
      <c r="HF47">
        <v>1.8952</v>
      </c>
      <c r="HG47">
        <v>1.81175</v>
      </c>
      <c r="HH47">
        <v>0.148769</v>
      </c>
      <c r="HI47">
        <v>0</v>
      </c>
      <c r="HJ47">
        <v>27.4685</v>
      </c>
      <c r="HK47">
        <v>999.9</v>
      </c>
      <c r="HL47">
        <v>58.754</v>
      </c>
      <c r="HM47">
        <v>29.114</v>
      </c>
      <c r="HN47">
        <v>26.3075</v>
      </c>
      <c r="HO47">
        <v>53.7</v>
      </c>
      <c r="HP47">
        <v>42.1955</v>
      </c>
      <c r="HQ47">
        <v>1</v>
      </c>
      <c r="HR47">
        <v>0.0964939</v>
      </c>
      <c r="HS47">
        <v>0.071969</v>
      </c>
      <c r="HT47">
        <v>20.2176</v>
      </c>
      <c r="HU47">
        <v>5.23316</v>
      </c>
      <c r="HV47">
        <v>11.992</v>
      </c>
      <c r="HW47">
        <v>4.95555</v>
      </c>
      <c r="HX47">
        <v>3.3039</v>
      </c>
      <c r="HY47">
        <v>20.6</v>
      </c>
      <c r="HZ47">
        <v>9999</v>
      </c>
      <c r="IA47">
        <v>9999</v>
      </c>
      <c r="IB47">
        <v>9999</v>
      </c>
      <c r="IC47">
        <v>1.86855</v>
      </c>
      <c r="ID47">
        <v>1.86423</v>
      </c>
      <c r="IE47">
        <v>1.8718</v>
      </c>
      <c r="IF47">
        <v>1.86274</v>
      </c>
      <c r="IG47">
        <v>1.86208</v>
      </c>
      <c r="IH47">
        <v>1.86856</v>
      </c>
      <c r="II47">
        <v>1.85867</v>
      </c>
      <c r="IJ47">
        <v>1.86508</v>
      </c>
      <c r="IK47">
        <v>5</v>
      </c>
      <c r="IL47">
        <v>0</v>
      </c>
      <c r="IM47">
        <v>0</v>
      </c>
      <c r="IN47">
        <v>0</v>
      </c>
      <c r="IO47" t="s">
        <v>441</v>
      </c>
      <c r="IP47" t="s">
        <v>442</v>
      </c>
      <c r="IQ47" t="s">
        <v>443</v>
      </c>
      <c r="IR47" t="s">
        <v>443</v>
      </c>
      <c r="IS47" t="s">
        <v>443</v>
      </c>
      <c r="IT47" t="s">
        <v>443</v>
      </c>
      <c r="IU47">
        <v>0</v>
      </c>
      <c r="IV47">
        <v>100</v>
      </c>
      <c r="IW47">
        <v>100</v>
      </c>
      <c r="IX47">
        <v>5.988</v>
      </c>
      <c r="IY47">
        <v>0.3756</v>
      </c>
      <c r="IZ47">
        <v>4.29428474587108</v>
      </c>
      <c r="JA47">
        <v>0.0044018681294096</v>
      </c>
      <c r="JB47">
        <v>-1.90699597991277e-06</v>
      </c>
      <c r="JC47">
        <v>4.44501569190667e-10</v>
      </c>
      <c r="JD47">
        <v>0.0663976639725661</v>
      </c>
      <c r="JE47">
        <v>0.00774552653971819</v>
      </c>
      <c r="JF47">
        <v>0.000136201457998369</v>
      </c>
      <c r="JG47">
        <v>5.32982615085375e-06</v>
      </c>
      <c r="JH47">
        <v>-0</v>
      </c>
      <c r="JI47">
        <v>1991</v>
      </c>
      <c r="JJ47">
        <v>1</v>
      </c>
      <c r="JK47">
        <v>28</v>
      </c>
      <c r="JL47">
        <v>195631.4</v>
      </c>
      <c r="JM47">
        <v>195631.3</v>
      </c>
      <c r="JN47">
        <v>1.22437</v>
      </c>
      <c r="JO47">
        <v>2.36816</v>
      </c>
      <c r="JP47">
        <v>1.4978</v>
      </c>
      <c r="JQ47">
        <v>2.33276</v>
      </c>
      <c r="JR47">
        <v>1.54419</v>
      </c>
      <c r="JS47">
        <v>2.3645</v>
      </c>
      <c r="JT47">
        <v>35.4059</v>
      </c>
      <c r="JU47">
        <v>24.1488</v>
      </c>
      <c r="JV47">
        <v>18</v>
      </c>
      <c r="JW47">
        <v>546.957</v>
      </c>
      <c r="JX47">
        <v>435.883</v>
      </c>
      <c r="JY47">
        <v>26.5321</v>
      </c>
      <c r="JZ47">
        <v>28.866</v>
      </c>
      <c r="KA47">
        <v>29.9995</v>
      </c>
      <c r="KB47">
        <v>28.7892</v>
      </c>
      <c r="KC47">
        <v>28.8151</v>
      </c>
      <c r="KD47">
        <v>24.6867</v>
      </c>
      <c r="KE47">
        <v>30.5328</v>
      </c>
      <c r="KF47">
        <v>100</v>
      </c>
      <c r="KG47">
        <v>26.6055</v>
      </c>
      <c r="KH47">
        <v>527.968</v>
      </c>
      <c r="KI47">
        <v>22.1922</v>
      </c>
      <c r="KJ47">
        <v>92.9335</v>
      </c>
      <c r="KK47">
        <v>98.5504</v>
      </c>
    </row>
    <row r="48" spans="1:297">
      <c r="A48">
        <v>32</v>
      </c>
      <c r="B48">
        <v>1758987594</v>
      </c>
      <c r="C48">
        <v>247</v>
      </c>
      <c r="D48" t="s">
        <v>506</v>
      </c>
      <c r="E48" t="s">
        <v>507</v>
      </c>
      <c r="F48">
        <v>5</v>
      </c>
      <c r="G48" t="s">
        <v>435</v>
      </c>
      <c r="H48" t="s">
        <v>436</v>
      </c>
      <c r="I48">
        <v>1758987585.84615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(EA48+(U48+2*0.95*5.67E-8*(((EA48+$B$7)+273)^4-(EA48+273)^4)-44100*J48)/(1.84*29.3*R48+8*0.95*5.67E-8*(EA48+273)^3))</f>
        <v>0</v>
      </c>
      <c r="W48">
        <f>($C$7*EB48+$D$7*EC48+$E$7*V48)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2*0.95*5.67E-8*(((EA48+$B$7)+273)^4-(W48+273)^4)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519.113847885714</v>
      </c>
      <c r="AK48">
        <v>500.171090909091</v>
      </c>
      <c r="AL48">
        <v>3.25636820346318</v>
      </c>
      <c r="AM48">
        <v>63.08</v>
      </c>
      <c r="AN48">
        <f>(AP48 - AO48 + DY48*1E3/(8.314*(EA48+273.15)) * AR48/DX48 * AQ48) * DX48/(100*DL48) * 1000/(1000 - AP48)</f>
        <v>0</v>
      </c>
      <c r="AO48">
        <v>22.1374834791667</v>
      </c>
      <c r="AP48">
        <v>23.1198503030303</v>
      </c>
      <c r="AQ48">
        <v>3.51086373942644e-05</v>
      </c>
      <c r="AR48">
        <v>99.94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MAX(0,($B$13+$C$13*EF48)/(1+$D$13*EF48)*DY48/(EA48+273)*$E$13)</f>
        <v>0</v>
      </c>
      <c r="AX48" t="s">
        <v>437</v>
      </c>
      <c r="AY48" t="s">
        <v>437</v>
      </c>
      <c r="AZ48">
        <v>0</v>
      </c>
      <c r="BA48">
        <v>0</v>
      </c>
      <c r="BB48">
        <f>1-AZ48/BA48</f>
        <v>0</v>
      </c>
      <c r="BC48">
        <v>0</v>
      </c>
      <c r="BD48" t="s">
        <v>437</v>
      </c>
      <c r="BE48" t="s">
        <v>437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437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$B$11*EG48+$C$11*EH48+$F$11*ES48*(1-EV48)</f>
        <v>0</v>
      </c>
      <c r="DI48">
        <f>DH48*DJ48</f>
        <v>0</v>
      </c>
      <c r="DJ48">
        <f>($B$11*$D$9+$C$11*$D$9+$F$11*((FF48+EX48)/MAX(FF48+EX48+FG48, 0.1)*$I$9+FG48/MAX(FF48+EX48+FG48, 0.1)*$J$9))/($B$11+$C$11+$F$11)</f>
        <v>0</v>
      </c>
      <c r="DK48">
        <f>($B$11*$K$9+$C$11*$K$9+$F$11*((FF48+EX48)/MAX(FF48+EX48+FG48, 0.1)*$P$9+FG48/MAX(FF48+EX48+FG48, 0.1)*$Q$9))/($B$11+$C$11+$F$11)</f>
        <v>0</v>
      </c>
      <c r="DL48">
        <v>1.65</v>
      </c>
      <c r="DM48">
        <v>0.5</v>
      </c>
      <c r="DN48" t="s">
        <v>438</v>
      </c>
      <c r="DO48">
        <v>2</v>
      </c>
      <c r="DP48" t="b">
        <v>1</v>
      </c>
      <c r="DQ48">
        <v>1758987585.84615</v>
      </c>
      <c r="DR48">
        <v>465.629076923077</v>
      </c>
      <c r="DS48">
        <v>492.163615384615</v>
      </c>
      <c r="DT48">
        <v>23.1134769230769</v>
      </c>
      <c r="DU48">
        <v>22.1379076923077</v>
      </c>
      <c r="DV48">
        <v>459.671384615385</v>
      </c>
      <c r="DW48">
        <v>22.7378846153846</v>
      </c>
      <c r="DX48">
        <v>499.988076923077</v>
      </c>
      <c r="DY48">
        <v>90.4192769230769</v>
      </c>
      <c r="DZ48">
        <v>0.0305645</v>
      </c>
      <c r="EA48">
        <v>29.7308538461538</v>
      </c>
      <c r="EB48">
        <v>29.8891384615385</v>
      </c>
      <c r="EC48">
        <v>999.9</v>
      </c>
      <c r="ED48">
        <v>0</v>
      </c>
      <c r="EE48">
        <v>0</v>
      </c>
      <c r="EF48">
        <v>9984.61769230769</v>
      </c>
      <c r="EG48">
        <v>0</v>
      </c>
      <c r="EH48">
        <v>9.95989</v>
      </c>
      <c r="EI48">
        <v>-26.5343692307692</v>
      </c>
      <c r="EJ48">
        <v>476.646153846154</v>
      </c>
      <c r="EK48">
        <v>503.305769230769</v>
      </c>
      <c r="EL48">
        <v>0.975552</v>
      </c>
      <c r="EM48">
        <v>492.163615384615</v>
      </c>
      <c r="EN48">
        <v>22.1379076923077</v>
      </c>
      <c r="EO48">
        <v>2.08990230769231</v>
      </c>
      <c r="EP48">
        <v>2.00169384615385</v>
      </c>
      <c r="EQ48">
        <v>18.1424230769231</v>
      </c>
      <c r="ER48">
        <v>17.4577307692308</v>
      </c>
      <c r="ES48">
        <v>1999.99461538462</v>
      </c>
      <c r="ET48">
        <v>0.980002153846154</v>
      </c>
      <c r="EU48">
        <v>0.0199982769230769</v>
      </c>
      <c r="EV48">
        <v>0</v>
      </c>
      <c r="EW48">
        <v>244.800076923077</v>
      </c>
      <c r="EX48">
        <v>5.00016</v>
      </c>
      <c r="EY48">
        <v>5259.64</v>
      </c>
      <c r="EZ48">
        <v>18234.1538461538</v>
      </c>
      <c r="FA48">
        <v>49.062</v>
      </c>
      <c r="FB48">
        <v>49.625</v>
      </c>
      <c r="FC48">
        <v>49.5</v>
      </c>
      <c r="FD48">
        <v>49.25</v>
      </c>
      <c r="FE48">
        <v>50.875</v>
      </c>
      <c r="FF48">
        <v>1955.09461538462</v>
      </c>
      <c r="FG48">
        <v>39.9</v>
      </c>
      <c r="FH48">
        <v>0</v>
      </c>
      <c r="FI48">
        <v>1758987599.1</v>
      </c>
      <c r="FJ48">
        <v>0</v>
      </c>
      <c r="FK48">
        <v>244.7975</v>
      </c>
      <c r="FL48">
        <v>0.9578461409013</v>
      </c>
      <c r="FM48">
        <v>40.3422222367087</v>
      </c>
      <c r="FN48">
        <v>5260.24038461538</v>
      </c>
      <c r="FO48">
        <v>15</v>
      </c>
      <c r="FP48">
        <v>0</v>
      </c>
      <c r="FQ48" t="s">
        <v>439</v>
      </c>
      <c r="FR48">
        <v>1747249705.1</v>
      </c>
      <c r="FS48">
        <v>1747249711.1</v>
      </c>
      <c r="FT48">
        <v>0</v>
      </c>
      <c r="FU48">
        <v>0.871</v>
      </c>
      <c r="FV48">
        <v>0.066</v>
      </c>
      <c r="FW48">
        <v>5.486</v>
      </c>
      <c r="FX48">
        <v>0.145</v>
      </c>
      <c r="FY48">
        <v>420</v>
      </c>
      <c r="FZ48">
        <v>16</v>
      </c>
      <c r="GA48">
        <v>0.27</v>
      </c>
      <c r="GB48">
        <v>0.16</v>
      </c>
      <c r="GC48">
        <v>-25.3586619047619</v>
      </c>
      <c r="GD48">
        <v>-17.3891142857143</v>
      </c>
      <c r="GE48">
        <v>2.08869423905536</v>
      </c>
      <c r="GF48">
        <v>0</v>
      </c>
      <c r="GG48">
        <v>244.671058823529</v>
      </c>
      <c r="GH48">
        <v>1.68287241689463</v>
      </c>
      <c r="GI48">
        <v>0.235118736108385</v>
      </c>
      <c r="GJ48">
        <v>-1</v>
      </c>
      <c r="GK48">
        <v>0.971947333333333</v>
      </c>
      <c r="GL48">
        <v>0.0601095584415589</v>
      </c>
      <c r="GM48">
        <v>0.00620630239072182</v>
      </c>
      <c r="GN48">
        <v>1</v>
      </c>
      <c r="GO48">
        <v>1</v>
      </c>
      <c r="GP48">
        <v>2</v>
      </c>
      <c r="GQ48" t="s">
        <v>446</v>
      </c>
      <c r="GR48">
        <v>3.12539</v>
      </c>
      <c r="GS48">
        <v>2.65663</v>
      </c>
      <c r="GT48">
        <v>0.100043</v>
      </c>
      <c r="GU48">
        <v>0.10498</v>
      </c>
      <c r="GV48">
        <v>0.0986106</v>
      </c>
      <c r="GW48">
        <v>0.0961885</v>
      </c>
      <c r="GX48">
        <v>23141.4</v>
      </c>
      <c r="GY48">
        <v>21793.2</v>
      </c>
      <c r="GZ48">
        <v>22998.4</v>
      </c>
      <c r="HA48">
        <v>23712</v>
      </c>
      <c r="HB48">
        <v>35334.9</v>
      </c>
      <c r="HC48">
        <v>35474.8</v>
      </c>
      <c r="HD48">
        <v>41466.6</v>
      </c>
      <c r="HE48">
        <v>42285.8</v>
      </c>
      <c r="HF48">
        <v>1.8952</v>
      </c>
      <c r="HG48">
        <v>1.81187</v>
      </c>
      <c r="HH48">
        <v>0.149217</v>
      </c>
      <c r="HI48">
        <v>0</v>
      </c>
      <c r="HJ48">
        <v>27.4689</v>
      </c>
      <c r="HK48">
        <v>999.9</v>
      </c>
      <c r="HL48">
        <v>58.754</v>
      </c>
      <c r="HM48">
        <v>29.124</v>
      </c>
      <c r="HN48">
        <v>26.3191</v>
      </c>
      <c r="HO48">
        <v>54.16</v>
      </c>
      <c r="HP48">
        <v>42.2075</v>
      </c>
      <c r="HQ48">
        <v>1</v>
      </c>
      <c r="HR48">
        <v>0.0962195</v>
      </c>
      <c r="HS48">
        <v>0.0587636</v>
      </c>
      <c r="HT48">
        <v>20.2177</v>
      </c>
      <c r="HU48">
        <v>5.23391</v>
      </c>
      <c r="HV48">
        <v>11.992</v>
      </c>
      <c r="HW48">
        <v>4.95585</v>
      </c>
      <c r="HX48">
        <v>3.30393</v>
      </c>
      <c r="HY48">
        <v>20.6</v>
      </c>
      <c r="HZ48">
        <v>9999</v>
      </c>
      <c r="IA48">
        <v>9999</v>
      </c>
      <c r="IB48">
        <v>9999</v>
      </c>
      <c r="IC48">
        <v>1.86852</v>
      </c>
      <c r="ID48">
        <v>1.86423</v>
      </c>
      <c r="IE48">
        <v>1.8718</v>
      </c>
      <c r="IF48">
        <v>1.8627</v>
      </c>
      <c r="IG48">
        <v>1.86205</v>
      </c>
      <c r="IH48">
        <v>1.86853</v>
      </c>
      <c r="II48">
        <v>1.85867</v>
      </c>
      <c r="IJ48">
        <v>1.86508</v>
      </c>
      <c r="IK48">
        <v>5</v>
      </c>
      <c r="IL48">
        <v>0</v>
      </c>
      <c r="IM48">
        <v>0</v>
      </c>
      <c r="IN48">
        <v>0</v>
      </c>
      <c r="IO48" t="s">
        <v>441</v>
      </c>
      <c r="IP48" t="s">
        <v>442</v>
      </c>
      <c r="IQ48" t="s">
        <v>443</v>
      </c>
      <c r="IR48" t="s">
        <v>443</v>
      </c>
      <c r="IS48" t="s">
        <v>443</v>
      </c>
      <c r="IT48" t="s">
        <v>443</v>
      </c>
      <c r="IU48">
        <v>0</v>
      </c>
      <c r="IV48">
        <v>100</v>
      </c>
      <c r="IW48">
        <v>100</v>
      </c>
      <c r="IX48">
        <v>6.034</v>
      </c>
      <c r="IY48">
        <v>0.3758</v>
      </c>
      <c r="IZ48">
        <v>4.29428474587108</v>
      </c>
      <c r="JA48">
        <v>0.0044018681294096</v>
      </c>
      <c r="JB48">
        <v>-1.90699597991277e-06</v>
      </c>
      <c r="JC48">
        <v>4.44501569190667e-10</v>
      </c>
      <c r="JD48">
        <v>0.0663976639725661</v>
      </c>
      <c r="JE48">
        <v>0.00774552653971819</v>
      </c>
      <c r="JF48">
        <v>0.000136201457998369</v>
      </c>
      <c r="JG48">
        <v>5.32982615085375e-06</v>
      </c>
      <c r="JH48">
        <v>-0</v>
      </c>
      <c r="JI48">
        <v>1991</v>
      </c>
      <c r="JJ48">
        <v>1</v>
      </c>
      <c r="JK48">
        <v>28</v>
      </c>
      <c r="JL48">
        <v>195631.5</v>
      </c>
      <c r="JM48">
        <v>195631.4</v>
      </c>
      <c r="JN48">
        <v>1.26099</v>
      </c>
      <c r="JO48">
        <v>2.38525</v>
      </c>
      <c r="JP48">
        <v>1.4978</v>
      </c>
      <c r="JQ48">
        <v>2.33276</v>
      </c>
      <c r="JR48">
        <v>1.54419</v>
      </c>
      <c r="JS48">
        <v>2.32666</v>
      </c>
      <c r="JT48">
        <v>35.4291</v>
      </c>
      <c r="JU48">
        <v>24.1313</v>
      </c>
      <c r="JV48">
        <v>18</v>
      </c>
      <c r="JW48">
        <v>546.932</v>
      </c>
      <c r="JX48">
        <v>435.94</v>
      </c>
      <c r="JY48">
        <v>26.6194</v>
      </c>
      <c r="JZ48">
        <v>28.8624</v>
      </c>
      <c r="KA48">
        <v>29.9998</v>
      </c>
      <c r="KB48">
        <v>28.7861</v>
      </c>
      <c r="KC48">
        <v>28.8126</v>
      </c>
      <c r="KD48">
        <v>25.274</v>
      </c>
      <c r="KE48">
        <v>30.5328</v>
      </c>
      <c r="KF48">
        <v>100</v>
      </c>
      <c r="KG48">
        <v>26.6752</v>
      </c>
      <c r="KH48">
        <v>541.581</v>
      </c>
      <c r="KI48">
        <v>22.195</v>
      </c>
      <c r="KJ48">
        <v>92.9341</v>
      </c>
      <c r="KK48">
        <v>98.5495</v>
      </c>
    </row>
    <row r="49" spans="1:297">
      <c r="A49">
        <v>33</v>
      </c>
      <c r="B49">
        <v>1758987599</v>
      </c>
      <c r="C49">
        <v>252</v>
      </c>
      <c r="D49" t="s">
        <v>508</v>
      </c>
      <c r="E49" t="s">
        <v>509</v>
      </c>
      <c r="F49">
        <v>5</v>
      </c>
      <c r="G49" t="s">
        <v>435</v>
      </c>
      <c r="H49" t="s">
        <v>436</v>
      </c>
      <c r="I49">
        <v>1758987590.84615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(EA49+(U49+2*0.95*5.67E-8*(((EA49+$B$7)+273)^4-(EA49+273)^4)-44100*J49)/(1.84*29.3*R49+8*0.95*5.67E-8*(EA49+273)^3))</f>
        <v>0</v>
      </c>
      <c r="W49">
        <f>($C$7*EB49+$D$7*EC49+$E$7*V49)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2*0.95*5.67E-8*(((EA49+$B$7)+273)^4-(W49+273)^4)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536.319582438095</v>
      </c>
      <c r="AK49">
        <v>517.011018181818</v>
      </c>
      <c r="AL49">
        <v>3.37849406926405</v>
      </c>
      <c r="AM49">
        <v>63.08</v>
      </c>
      <c r="AN49">
        <f>(AP49 - AO49 + DY49*1E3/(8.314*(EA49+273.15)) * AR49/DX49 * AQ49) * DX49/(100*DL49) * 1000/(1000 - AP49)</f>
        <v>0</v>
      </c>
      <c r="AO49">
        <v>22.1385536011905</v>
      </c>
      <c r="AP49">
        <v>23.1219381818182</v>
      </c>
      <c r="AQ49">
        <v>1.1374094070664e-05</v>
      </c>
      <c r="AR49">
        <v>99.94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MAX(0,($B$13+$C$13*EF49)/(1+$D$13*EF49)*DY49/(EA49+273)*$E$13)</f>
        <v>0</v>
      </c>
      <c r="AX49" t="s">
        <v>437</v>
      </c>
      <c r="AY49" t="s">
        <v>437</v>
      </c>
      <c r="AZ49">
        <v>0</v>
      </c>
      <c r="BA49">
        <v>0</v>
      </c>
      <c r="BB49">
        <f>1-AZ49/BA49</f>
        <v>0</v>
      </c>
      <c r="BC49">
        <v>0</v>
      </c>
      <c r="BD49" t="s">
        <v>437</v>
      </c>
      <c r="BE49" t="s">
        <v>437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437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$B$11*EG49+$C$11*EH49+$F$11*ES49*(1-EV49)</f>
        <v>0</v>
      </c>
      <c r="DI49">
        <f>DH49*DJ49</f>
        <v>0</v>
      </c>
      <c r="DJ49">
        <f>($B$11*$D$9+$C$11*$D$9+$F$11*((FF49+EX49)/MAX(FF49+EX49+FG49, 0.1)*$I$9+FG49/MAX(FF49+EX49+FG49, 0.1)*$J$9))/($B$11+$C$11+$F$11)</f>
        <v>0</v>
      </c>
      <c r="DK49">
        <f>($B$11*$K$9+$C$11*$K$9+$F$11*((FF49+EX49)/MAX(FF49+EX49+FG49, 0.1)*$P$9+FG49/MAX(FF49+EX49+FG49, 0.1)*$Q$9))/($B$11+$C$11+$F$11)</f>
        <v>0</v>
      </c>
      <c r="DL49">
        <v>1.65</v>
      </c>
      <c r="DM49">
        <v>0.5</v>
      </c>
      <c r="DN49" t="s">
        <v>438</v>
      </c>
      <c r="DO49">
        <v>2</v>
      </c>
      <c r="DP49" t="b">
        <v>1</v>
      </c>
      <c r="DQ49">
        <v>1758987590.84615</v>
      </c>
      <c r="DR49">
        <v>481.734923076923</v>
      </c>
      <c r="DS49">
        <v>508.807153846154</v>
      </c>
      <c r="DT49">
        <v>23.1180615384615</v>
      </c>
      <c r="DU49">
        <v>22.1379384615385</v>
      </c>
      <c r="DV49">
        <v>475.730538461538</v>
      </c>
      <c r="DW49">
        <v>22.7423615384615</v>
      </c>
      <c r="DX49">
        <v>500.006692307692</v>
      </c>
      <c r="DY49">
        <v>90.4195923076923</v>
      </c>
      <c r="DZ49">
        <v>0.0305910615384615</v>
      </c>
      <c r="EA49">
        <v>29.7359153846154</v>
      </c>
      <c r="EB49">
        <v>29.8948538461538</v>
      </c>
      <c r="EC49">
        <v>999.9</v>
      </c>
      <c r="ED49">
        <v>0</v>
      </c>
      <c r="EE49">
        <v>0</v>
      </c>
      <c r="EF49">
        <v>10004.4269230769</v>
      </c>
      <c r="EG49">
        <v>0</v>
      </c>
      <c r="EH49">
        <v>9.95989</v>
      </c>
      <c r="EI49">
        <v>-27.0719923076923</v>
      </c>
      <c r="EJ49">
        <v>493.135384615385</v>
      </c>
      <c r="EK49">
        <v>520.326076923077</v>
      </c>
      <c r="EL49">
        <v>0.980112384615385</v>
      </c>
      <c r="EM49">
        <v>508.807153846154</v>
      </c>
      <c r="EN49">
        <v>22.1379384615385</v>
      </c>
      <c r="EO49">
        <v>2.09032307692308</v>
      </c>
      <c r="EP49">
        <v>2.00170230769231</v>
      </c>
      <c r="EQ49">
        <v>18.1456461538462</v>
      </c>
      <c r="ER49">
        <v>17.4578076923077</v>
      </c>
      <c r="ES49">
        <v>1999.97846153846</v>
      </c>
      <c r="ET49">
        <v>0.980002</v>
      </c>
      <c r="EU49">
        <v>0.0199985</v>
      </c>
      <c r="EV49">
        <v>0</v>
      </c>
      <c r="EW49">
        <v>244.905</v>
      </c>
      <c r="EX49">
        <v>5.00016</v>
      </c>
      <c r="EY49">
        <v>5262.97307692308</v>
      </c>
      <c r="EZ49">
        <v>18234.0076923077</v>
      </c>
      <c r="FA49">
        <v>49.062</v>
      </c>
      <c r="FB49">
        <v>49.625</v>
      </c>
      <c r="FC49">
        <v>49.5</v>
      </c>
      <c r="FD49">
        <v>49.25</v>
      </c>
      <c r="FE49">
        <v>50.875</v>
      </c>
      <c r="FF49">
        <v>1955.07846153846</v>
      </c>
      <c r="FG49">
        <v>39.9</v>
      </c>
      <c r="FH49">
        <v>0</v>
      </c>
      <c r="FI49">
        <v>1758987603.9</v>
      </c>
      <c r="FJ49">
        <v>0</v>
      </c>
      <c r="FK49">
        <v>244.970423076923</v>
      </c>
      <c r="FL49">
        <v>1.87805127405329</v>
      </c>
      <c r="FM49">
        <v>41.4570940328272</v>
      </c>
      <c r="FN49">
        <v>5263.46230769231</v>
      </c>
      <c r="FO49">
        <v>15</v>
      </c>
      <c r="FP49">
        <v>0</v>
      </c>
      <c r="FQ49" t="s">
        <v>439</v>
      </c>
      <c r="FR49">
        <v>1747249705.1</v>
      </c>
      <c r="FS49">
        <v>1747249711.1</v>
      </c>
      <c r="FT49">
        <v>0</v>
      </c>
      <c r="FU49">
        <v>0.871</v>
      </c>
      <c r="FV49">
        <v>0.066</v>
      </c>
      <c r="FW49">
        <v>5.486</v>
      </c>
      <c r="FX49">
        <v>0.145</v>
      </c>
      <c r="FY49">
        <v>420</v>
      </c>
      <c r="FZ49">
        <v>16</v>
      </c>
      <c r="GA49">
        <v>0.27</v>
      </c>
      <c r="GB49">
        <v>0.16</v>
      </c>
      <c r="GC49">
        <v>-26.66531</v>
      </c>
      <c r="GD49">
        <v>-6.16819849624057</v>
      </c>
      <c r="GE49">
        <v>0.881765088841694</v>
      </c>
      <c r="GF49">
        <v>0</v>
      </c>
      <c r="GG49">
        <v>244.835264705882</v>
      </c>
      <c r="GH49">
        <v>1.54962566217977</v>
      </c>
      <c r="GI49">
        <v>0.233209992322437</v>
      </c>
      <c r="GJ49">
        <v>-1</v>
      </c>
      <c r="GK49">
        <v>0.97698415</v>
      </c>
      <c r="GL49">
        <v>0.0572037744360911</v>
      </c>
      <c r="GM49">
        <v>0.00561740811473583</v>
      </c>
      <c r="GN49">
        <v>1</v>
      </c>
      <c r="GO49">
        <v>1</v>
      </c>
      <c r="GP49">
        <v>2</v>
      </c>
      <c r="GQ49" t="s">
        <v>446</v>
      </c>
      <c r="GR49">
        <v>3.12556</v>
      </c>
      <c r="GS49">
        <v>2.65631</v>
      </c>
      <c r="GT49">
        <v>0.102525</v>
      </c>
      <c r="GU49">
        <v>0.107305</v>
      </c>
      <c r="GV49">
        <v>0.0986126</v>
      </c>
      <c r="GW49">
        <v>0.0961888</v>
      </c>
      <c r="GX49">
        <v>23077.9</v>
      </c>
      <c r="GY49">
        <v>21737.3</v>
      </c>
      <c r="GZ49">
        <v>22998.7</v>
      </c>
      <c r="HA49">
        <v>23712.8</v>
      </c>
      <c r="HB49">
        <v>35335</v>
      </c>
      <c r="HC49">
        <v>35476.1</v>
      </c>
      <c r="HD49">
        <v>41466.6</v>
      </c>
      <c r="HE49">
        <v>42287.1</v>
      </c>
      <c r="HF49">
        <v>1.8955</v>
      </c>
      <c r="HG49">
        <v>1.8116</v>
      </c>
      <c r="HH49">
        <v>0.148889</v>
      </c>
      <c r="HI49">
        <v>0</v>
      </c>
      <c r="HJ49">
        <v>27.469</v>
      </c>
      <c r="HK49">
        <v>999.9</v>
      </c>
      <c r="HL49">
        <v>58.754</v>
      </c>
      <c r="HM49">
        <v>29.114</v>
      </c>
      <c r="HN49">
        <v>26.3066</v>
      </c>
      <c r="HO49">
        <v>54.11</v>
      </c>
      <c r="HP49">
        <v>42.2917</v>
      </c>
      <c r="HQ49">
        <v>1</v>
      </c>
      <c r="HR49">
        <v>0.0959273</v>
      </c>
      <c r="HS49">
        <v>0.0484804</v>
      </c>
      <c r="HT49">
        <v>20.2175</v>
      </c>
      <c r="HU49">
        <v>5.23346</v>
      </c>
      <c r="HV49">
        <v>11.992</v>
      </c>
      <c r="HW49">
        <v>4.9557</v>
      </c>
      <c r="HX49">
        <v>3.304</v>
      </c>
      <c r="HY49">
        <v>20.6</v>
      </c>
      <c r="HZ49">
        <v>9999</v>
      </c>
      <c r="IA49">
        <v>9999</v>
      </c>
      <c r="IB49">
        <v>9999</v>
      </c>
      <c r="IC49">
        <v>1.86854</v>
      </c>
      <c r="ID49">
        <v>1.86421</v>
      </c>
      <c r="IE49">
        <v>1.8718</v>
      </c>
      <c r="IF49">
        <v>1.86274</v>
      </c>
      <c r="IG49">
        <v>1.86207</v>
      </c>
      <c r="IH49">
        <v>1.86854</v>
      </c>
      <c r="II49">
        <v>1.85867</v>
      </c>
      <c r="IJ49">
        <v>1.86508</v>
      </c>
      <c r="IK49">
        <v>5</v>
      </c>
      <c r="IL49">
        <v>0</v>
      </c>
      <c r="IM49">
        <v>0</v>
      </c>
      <c r="IN49">
        <v>0</v>
      </c>
      <c r="IO49" t="s">
        <v>441</v>
      </c>
      <c r="IP49" t="s">
        <v>442</v>
      </c>
      <c r="IQ49" t="s">
        <v>443</v>
      </c>
      <c r="IR49" t="s">
        <v>443</v>
      </c>
      <c r="IS49" t="s">
        <v>443</v>
      </c>
      <c r="IT49" t="s">
        <v>443</v>
      </c>
      <c r="IU49">
        <v>0</v>
      </c>
      <c r="IV49">
        <v>100</v>
      </c>
      <c r="IW49">
        <v>100</v>
      </c>
      <c r="IX49">
        <v>6.08</v>
      </c>
      <c r="IY49">
        <v>0.3758</v>
      </c>
      <c r="IZ49">
        <v>4.29428474587108</v>
      </c>
      <c r="JA49">
        <v>0.0044018681294096</v>
      </c>
      <c r="JB49">
        <v>-1.90699597991277e-06</v>
      </c>
      <c r="JC49">
        <v>4.44501569190667e-10</v>
      </c>
      <c r="JD49">
        <v>0.0663976639725661</v>
      </c>
      <c r="JE49">
        <v>0.00774552653971819</v>
      </c>
      <c r="JF49">
        <v>0.000136201457998369</v>
      </c>
      <c r="JG49">
        <v>5.32982615085375e-06</v>
      </c>
      <c r="JH49">
        <v>-0</v>
      </c>
      <c r="JI49">
        <v>1991</v>
      </c>
      <c r="JJ49">
        <v>1</v>
      </c>
      <c r="JK49">
        <v>28</v>
      </c>
      <c r="JL49">
        <v>195631.6</v>
      </c>
      <c r="JM49">
        <v>195631.5</v>
      </c>
      <c r="JN49">
        <v>1.2915</v>
      </c>
      <c r="JO49">
        <v>2.39258</v>
      </c>
      <c r="JP49">
        <v>1.49902</v>
      </c>
      <c r="JQ49">
        <v>2.33276</v>
      </c>
      <c r="JR49">
        <v>1.54419</v>
      </c>
      <c r="JS49">
        <v>2.27051</v>
      </c>
      <c r="JT49">
        <v>35.4059</v>
      </c>
      <c r="JU49">
        <v>24.1225</v>
      </c>
      <c r="JV49">
        <v>18</v>
      </c>
      <c r="JW49">
        <v>547.103</v>
      </c>
      <c r="JX49">
        <v>435.753</v>
      </c>
      <c r="JY49">
        <v>26.6902</v>
      </c>
      <c r="JZ49">
        <v>28.8594</v>
      </c>
      <c r="KA49">
        <v>29.9997</v>
      </c>
      <c r="KB49">
        <v>28.7832</v>
      </c>
      <c r="KC49">
        <v>28.8097</v>
      </c>
      <c r="KD49">
        <v>25.8867</v>
      </c>
      <c r="KE49">
        <v>30.5328</v>
      </c>
      <c r="KF49">
        <v>100</v>
      </c>
      <c r="KG49">
        <v>26.7449</v>
      </c>
      <c r="KH49">
        <v>561.866</v>
      </c>
      <c r="KI49">
        <v>22.2062</v>
      </c>
      <c r="KJ49">
        <v>92.9345</v>
      </c>
      <c r="KK49">
        <v>98.5527</v>
      </c>
    </row>
    <row r="50" spans="1:297">
      <c r="A50">
        <v>34</v>
      </c>
      <c r="B50">
        <v>1758987604</v>
      </c>
      <c r="C50">
        <v>257</v>
      </c>
      <c r="D50" t="s">
        <v>510</v>
      </c>
      <c r="E50" t="s">
        <v>511</v>
      </c>
      <c r="F50">
        <v>5</v>
      </c>
      <c r="G50" t="s">
        <v>435</v>
      </c>
      <c r="H50" t="s">
        <v>436</v>
      </c>
      <c r="I50">
        <v>1758987595.84615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(EA50+(U50+2*0.95*5.67E-8*(((EA50+$B$7)+273)^4-(EA50+273)^4)-44100*J50)/(1.84*29.3*R50+8*0.95*5.67E-8*(EA50+273)^3))</f>
        <v>0</v>
      </c>
      <c r="W50">
        <f>($C$7*EB50+$D$7*EC50+$E$7*V50)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2*0.95*5.67E-8*(((EA50+$B$7)+273)^4-(W50+273)^4)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552.930788860714</v>
      </c>
      <c r="AK50">
        <v>533.668945454545</v>
      </c>
      <c r="AL50">
        <v>3.34062422077917</v>
      </c>
      <c r="AM50">
        <v>63.08</v>
      </c>
      <c r="AN50">
        <f>(AP50 - AO50 + DY50*1E3/(8.314*(EA50+273.15)) * AR50/DX50 * AQ50) * DX50/(100*DL50) * 1000/(1000 - AP50)</f>
        <v>0</v>
      </c>
      <c r="AO50">
        <v>22.138147625</v>
      </c>
      <c r="AP50">
        <v>23.1219557575758</v>
      </c>
      <c r="AQ50">
        <v>6.44634797811004e-06</v>
      </c>
      <c r="AR50">
        <v>99.94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MAX(0,($B$13+$C$13*EF50)/(1+$D$13*EF50)*DY50/(EA50+273)*$E$13)</f>
        <v>0</v>
      </c>
      <c r="AX50" t="s">
        <v>437</v>
      </c>
      <c r="AY50" t="s">
        <v>437</v>
      </c>
      <c r="AZ50">
        <v>0</v>
      </c>
      <c r="BA50">
        <v>0</v>
      </c>
      <c r="BB50">
        <f>1-AZ50/BA50</f>
        <v>0</v>
      </c>
      <c r="BC50">
        <v>0</v>
      </c>
      <c r="BD50" t="s">
        <v>437</v>
      </c>
      <c r="BE50" t="s">
        <v>437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437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$B$11*EG50+$C$11*EH50+$F$11*ES50*(1-EV50)</f>
        <v>0</v>
      </c>
      <c r="DI50">
        <f>DH50*DJ50</f>
        <v>0</v>
      </c>
      <c r="DJ50">
        <f>($B$11*$D$9+$C$11*$D$9+$F$11*((FF50+EX50)/MAX(FF50+EX50+FG50, 0.1)*$I$9+FG50/MAX(FF50+EX50+FG50, 0.1)*$J$9))/($B$11+$C$11+$F$11)</f>
        <v>0</v>
      </c>
      <c r="DK50">
        <f>($B$11*$K$9+$C$11*$K$9+$F$11*((FF50+EX50)/MAX(FF50+EX50+FG50, 0.1)*$P$9+FG50/MAX(FF50+EX50+FG50, 0.1)*$Q$9))/($B$11+$C$11+$F$11)</f>
        <v>0</v>
      </c>
      <c r="DL50">
        <v>1.65</v>
      </c>
      <c r="DM50">
        <v>0.5</v>
      </c>
      <c r="DN50" t="s">
        <v>438</v>
      </c>
      <c r="DO50">
        <v>2</v>
      </c>
      <c r="DP50" t="b">
        <v>1</v>
      </c>
      <c r="DQ50">
        <v>1758987595.84615</v>
      </c>
      <c r="DR50">
        <v>498.010846153846</v>
      </c>
      <c r="DS50">
        <v>525.140538461538</v>
      </c>
      <c r="DT50">
        <v>23.1203923076923</v>
      </c>
      <c r="DU50">
        <v>22.1380307692308</v>
      </c>
      <c r="DV50">
        <v>491.959846153846</v>
      </c>
      <c r="DW50">
        <v>22.7446615384615</v>
      </c>
      <c r="DX50">
        <v>500.002846153846</v>
      </c>
      <c r="DY50">
        <v>90.4201384615385</v>
      </c>
      <c r="DZ50">
        <v>0.0307829</v>
      </c>
      <c r="EA50">
        <v>29.7432846153846</v>
      </c>
      <c r="EB50">
        <v>29.9022769230769</v>
      </c>
      <c r="EC50">
        <v>999.9</v>
      </c>
      <c r="ED50">
        <v>0</v>
      </c>
      <c r="EE50">
        <v>0</v>
      </c>
      <c r="EF50">
        <v>9991.87230769231</v>
      </c>
      <c r="EG50">
        <v>0</v>
      </c>
      <c r="EH50">
        <v>9.95989</v>
      </c>
      <c r="EI50">
        <v>-27.1296153846154</v>
      </c>
      <c r="EJ50">
        <v>509.797461538462</v>
      </c>
      <c r="EK50">
        <v>537.029230769231</v>
      </c>
      <c r="EL50">
        <v>0.982359</v>
      </c>
      <c r="EM50">
        <v>525.140538461538</v>
      </c>
      <c r="EN50">
        <v>22.1380307692308</v>
      </c>
      <c r="EO50">
        <v>2.09054769230769</v>
      </c>
      <c r="EP50">
        <v>2.00172384615385</v>
      </c>
      <c r="EQ50">
        <v>18.1473615384615</v>
      </c>
      <c r="ER50">
        <v>17.4579846153846</v>
      </c>
      <c r="ES50">
        <v>1999.98076923077</v>
      </c>
      <c r="ET50">
        <v>0.980002</v>
      </c>
      <c r="EU50">
        <v>0.0199985</v>
      </c>
      <c r="EV50">
        <v>0</v>
      </c>
      <c r="EW50">
        <v>245.035307692308</v>
      </c>
      <c r="EX50">
        <v>5.00016</v>
      </c>
      <c r="EY50">
        <v>5266.55461538461</v>
      </c>
      <c r="EZ50">
        <v>18234.0307692308</v>
      </c>
      <c r="FA50">
        <v>49.062</v>
      </c>
      <c r="FB50">
        <v>49.625</v>
      </c>
      <c r="FC50">
        <v>49.5</v>
      </c>
      <c r="FD50">
        <v>49.25</v>
      </c>
      <c r="FE50">
        <v>50.875</v>
      </c>
      <c r="FF50">
        <v>1955.08076923077</v>
      </c>
      <c r="FG50">
        <v>39.9</v>
      </c>
      <c r="FH50">
        <v>0</v>
      </c>
      <c r="FI50">
        <v>1758987608.7</v>
      </c>
      <c r="FJ50">
        <v>0</v>
      </c>
      <c r="FK50">
        <v>245.089230769231</v>
      </c>
      <c r="FL50">
        <v>2.5038632340271</v>
      </c>
      <c r="FM50">
        <v>42.3251282466439</v>
      </c>
      <c r="FN50">
        <v>5266.85269230769</v>
      </c>
      <c r="FO50">
        <v>15</v>
      </c>
      <c r="FP50">
        <v>0</v>
      </c>
      <c r="FQ50" t="s">
        <v>439</v>
      </c>
      <c r="FR50">
        <v>1747249705.1</v>
      </c>
      <c r="FS50">
        <v>1747249711.1</v>
      </c>
      <c r="FT50">
        <v>0</v>
      </c>
      <c r="FU50">
        <v>0.871</v>
      </c>
      <c r="FV50">
        <v>0.066</v>
      </c>
      <c r="FW50">
        <v>5.486</v>
      </c>
      <c r="FX50">
        <v>0.145</v>
      </c>
      <c r="FY50">
        <v>420</v>
      </c>
      <c r="FZ50">
        <v>16</v>
      </c>
      <c r="GA50">
        <v>0.27</v>
      </c>
      <c r="GB50">
        <v>0.16</v>
      </c>
      <c r="GC50">
        <v>-27.182845</v>
      </c>
      <c r="GD50">
        <v>-1.06295187969927</v>
      </c>
      <c r="GE50">
        <v>0.425671878886778</v>
      </c>
      <c r="GF50">
        <v>0</v>
      </c>
      <c r="GG50">
        <v>245.033970588235</v>
      </c>
      <c r="GH50">
        <v>1.84536286653401</v>
      </c>
      <c r="GI50">
        <v>0.264968531460548</v>
      </c>
      <c r="GJ50">
        <v>-1</v>
      </c>
      <c r="GK50">
        <v>0.98105745</v>
      </c>
      <c r="GL50">
        <v>0.0259840150375928</v>
      </c>
      <c r="GM50">
        <v>0.00284784644029485</v>
      </c>
      <c r="GN50">
        <v>1</v>
      </c>
      <c r="GO50">
        <v>1</v>
      </c>
      <c r="GP50">
        <v>2</v>
      </c>
      <c r="GQ50" t="s">
        <v>446</v>
      </c>
      <c r="GR50">
        <v>3.12542</v>
      </c>
      <c r="GS50">
        <v>2.65629</v>
      </c>
      <c r="GT50">
        <v>0.104965</v>
      </c>
      <c r="GU50">
        <v>0.109873</v>
      </c>
      <c r="GV50">
        <v>0.0986161</v>
      </c>
      <c r="GW50">
        <v>0.0961876</v>
      </c>
      <c r="GX50">
        <v>23015.1</v>
      </c>
      <c r="GY50">
        <v>21674.7</v>
      </c>
      <c r="GZ50">
        <v>22998.6</v>
      </c>
      <c r="HA50">
        <v>23712.7</v>
      </c>
      <c r="HB50">
        <v>35335.1</v>
      </c>
      <c r="HC50">
        <v>35476.1</v>
      </c>
      <c r="HD50">
        <v>41466.7</v>
      </c>
      <c r="HE50">
        <v>42286.8</v>
      </c>
      <c r="HF50">
        <v>1.89543</v>
      </c>
      <c r="HG50">
        <v>1.8121</v>
      </c>
      <c r="HH50">
        <v>0.150111</v>
      </c>
      <c r="HI50">
        <v>0</v>
      </c>
      <c r="HJ50">
        <v>27.4712</v>
      </c>
      <c r="HK50">
        <v>999.9</v>
      </c>
      <c r="HL50">
        <v>58.729</v>
      </c>
      <c r="HM50">
        <v>29.114</v>
      </c>
      <c r="HN50">
        <v>26.295</v>
      </c>
      <c r="HO50">
        <v>54.12</v>
      </c>
      <c r="HP50">
        <v>42.4079</v>
      </c>
      <c r="HQ50">
        <v>1</v>
      </c>
      <c r="HR50">
        <v>0.0956936</v>
      </c>
      <c r="HS50">
        <v>0.0502451</v>
      </c>
      <c r="HT50">
        <v>20.2175</v>
      </c>
      <c r="HU50">
        <v>5.23376</v>
      </c>
      <c r="HV50">
        <v>11.992</v>
      </c>
      <c r="HW50">
        <v>4.9557</v>
      </c>
      <c r="HX50">
        <v>3.3039</v>
      </c>
      <c r="HY50">
        <v>20.6</v>
      </c>
      <c r="HZ50">
        <v>9999</v>
      </c>
      <c r="IA50">
        <v>9999</v>
      </c>
      <c r="IB50">
        <v>9999</v>
      </c>
      <c r="IC50">
        <v>1.86854</v>
      </c>
      <c r="ID50">
        <v>1.86419</v>
      </c>
      <c r="IE50">
        <v>1.8718</v>
      </c>
      <c r="IF50">
        <v>1.86273</v>
      </c>
      <c r="IG50">
        <v>1.86205</v>
      </c>
      <c r="IH50">
        <v>1.86857</v>
      </c>
      <c r="II50">
        <v>1.85867</v>
      </c>
      <c r="IJ50">
        <v>1.86508</v>
      </c>
      <c r="IK50">
        <v>5</v>
      </c>
      <c r="IL50">
        <v>0</v>
      </c>
      <c r="IM50">
        <v>0</v>
      </c>
      <c r="IN50">
        <v>0</v>
      </c>
      <c r="IO50" t="s">
        <v>441</v>
      </c>
      <c r="IP50" t="s">
        <v>442</v>
      </c>
      <c r="IQ50" t="s">
        <v>443</v>
      </c>
      <c r="IR50" t="s">
        <v>443</v>
      </c>
      <c r="IS50" t="s">
        <v>443</v>
      </c>
      <c r="IT50" t="s">
        <v>443</v>
      </c>
      <c r="IU50">
        <v>0</v>
      </c>
      <c r="IV50">
        <v>100</v>
      </c>
      <c r="IW50">
        <v>100</v>
      </c>
      <c r="IX50">
        <v>6.126</v>
      </c>
      <c r="IY50">
        <v>0.3758</v>
      </c>
      <c r="IZ50">
        <v>4.29428474587108</v>
      </c>
      <c r="JA50">
        <v>0.0044018681294096</v>
      </c>
      <c r="JB50">
        <v>-1.90699597991277e-06</v>
      </c>
      <c r="JC50">
        <v>4.44501569190667e-10</v>
      </c>
      <c r="JD50">
        <v>0.0663976639725661</v>
      </c>
      <c r="JE50">
        <v>0.00774552653971819</v>
      </c>
      <c r="JF50">
        <v>0.000136201457998369</v>
      </c>
      <c r="JG50">
        <v>5.32982615085375e-06</v>
      </c>
      <c r="JH50">
        <v>-0</v>
      </c>
      <c r="JI50">
        <v>1991</v>
      </c>
      <c r="JJ50">
        <v>1</v>
      </c>
      <c r="JK50">
        <v>28</v>
      </c>
      <c r="JL50">
        <v>195631.6</v>
      </c>
      <c r="JM50">
        <v>195631.5</v>
      </c>
      <c r="JN50">
        <v>1.32568</v>
      </c>
      <c r="JO50">
        <v>2.37427</v>
      </c>
      <c r="JP50">
        <v>1.4978</v>
      </c>
      <c r="JQ50">
        <v>2.33276</v>
      </c>
      <c r="JR50">
        <v>1.54419</v>
      </c>
      <c r="JS50">
        <v>2.33032</v>
      </c>
      <c r="JT50">
        <v>35.4059</v>
      </c>
      <c r="JU50">
        <v>24.14</v>
      </c>
      <c r="JV50">
        <v>18</v>
      </c>
      <c r="JW50">
        <v>547.033</v>
      </c>
      <c r="JX50">
        <v>436.034</v>
      </c>
      <c r="JY50">
        <v>26.7617</v>
      </c>
      <c r="JZ50">
        <v>28.8562</v>
      </c>
      <c r="KA50">
        <v>29.9999</v>
      </c>
      <c r="KB50">
        <v>28.7807</v>
      </c>
      <c r="KC50">
        <v>28.8071</v>
      </c>
      <c r="KD50">
        <v>26.5862</v>
      </c>
      <c r="KE50">
        <v>30.5328</v>
      </c>
      <c r="KF50">
        <v>100</v>
      </c>
      <c r="KG50">
        <v>26.8104</v>
      </c>
      <c r="KH50">
        <v>575.417</v>
      </c>
      <c r="KI50">
        <v>22.2169</v>
      </c>
      <c r="KJ50">
        <v>92.9344</v>
      </c>
      <c r="KK50">
        <v>98.5521</v>
      </c>
    </row>
    <row r="51" spans="1:297">
      <c r="A51">
        <v>35</v>
      </c>
      <c r="B51">
        <v>1758987609</v>
      </c>
      <c r="C51">
        <v>262</v>
      </c>
      <c r="D51" t="s">
        <v>512</v>
      </c>
      <c r="E51" t="s">
        <v>513</v>
      </c>
      <c r="F51">
        <v>5</v>
      </c>
      <c r="G51" t="s">
        <v>435</v>
      </c>
      <c r="H51" t="s">
        <v>436</v>
      </c>
      <c r="I51">
        <v>1758987600.84615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(EA51+(U51+2*0.95*5.67E-8*(((EA51+$B$7)+273)^4-(EA51+273)^4)-44100*J51)/(1.84*29.3*R51+8*0.95*5.67E-8*(EA51+273)^3))</f>
        <v>0</v>
      </c>
      <c r="W51">
        <f>($C$7*EB51+$D$7*EC51+$E$7*V51)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2*0.95*5.67E-8*(((EA51+$B$7)+273)^4-(W51+273)^4)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571.310532725</v>
      </c>
      <c r="AK51">
        <v>551.24363030303</v>
      </c>
      <c r="AL51">
        <v>3.53484329004319</v>
      </c>
      <c r="AM51">
        <v>63.08</v>
      </c>
      <c r="AN51">
        <f>(AP51 - AO51 + DY51*1E3/(8.314*(EA51+273.15)) * AR51/DX51 * AQ51) * DX51/(100*DL51) * 1000/(1000 - AP51)</f>
        <v>0</v>
      </c>
      <c r="AO51">
        <v>22.1380070357143</v>
      </c>
      <c r="AP51">
        <v>23.118163030303</v>
      </c>
      <c r="AQ51">
        <v>-3.02239713148742e-05</v>
      </c>
      <c r="AR51">
        <v>99.94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MAX(0,($B$13+$C$13*EF51)/(1+$D$13*EF51)*DY51/(EA51+273)*$E$13)</f>
        <v>0</v>
      </c>
      <c r="AX51" t="s">
        <v>437</v>
      </c>
      <c r="AY51" t="s">
        <v>437</v>
      </c>
      <c r="AZ51">
        <v>0</v>
      </c>
      <c r="BA51">
        <v>0</v>
      </c>
      <c r="BB51">
        <f>1-AZ51/BA51</f>
        <v>0</v>
      </c>
      <c r="BC51">
        <v>0</v>
      </c>
      <c r="BD51" t="s">
        <v>437</v>
      </c>
      <c r="BE51" t="s">
        <v>437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437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$B$11*EG51+$C$11*EH51+$F$11*ES51*(1-EV51)</f>
        <v>0</v>
      </c>
      <c r="DI51">
        <f>DH51*DJ51</f>
        <v>0</v>
      </c>
      <c r="DJ51">
        <f>($B$11*$D$9+$C$11*$D$9+$F$11*((FF51+EX51)/MAX(FF51+EX51+FG51, 0.1)*$I$9+FG51/MAX(FF51+EX51+FG51, 0.1)*$J$9))/($B$11+$C$11+$F$11)</f>
        <v>0</v>
      </c>
      <c r="DK51">
        <f>($B$11*$K$9+$C$11*$K$9+$F$11*((FF51+EX51)/MAX(FF51+EX51+FG51, 0.1)*$P$9+FG51/MAX(FF51+EX51+FG51, 0.1)*$Q$9))/($B$11+$C$11+$F$11)</f>
        <v>0</v>
      </c>
      <c r="DL51">
        <v>1.65</v>
      </c>
      <c r="DM51">
        <v>0.5</v>
      </c>
      <c r="DN51" t="s">
        <v>438</v>
      </c>
      <c r="DO51">
        <v>2</v>
      </c>
      <c r="DP51" t="b">
        <v>1</v>
      </c>
      <c r="DQ51">
        <v>1758987600.84615</v>
      </c>
      <c r="DR51">
        <v>514.453538461538</v>
      </c>
      <c r="DS51">
        <v>542.163</v>
      </c>
      <c r="DT51">
        <v>23.1209923076923</v>
      </c>
      <c r="DU51">
        <v>22.1383</v>
      </c>
      <c r="DV51">
        <v>508.356230769231</v>
      </c>
      <c r="DW51">
        <v>22.7452461538462</v>
      </c>
      <c r="DX51">
        <v>500.018615384615</v>
      </c>
      <c r="DY51">
        <v>90.4203384615385</v>
      </c>
      <c r="DZ51">
        <v>0.0306606692307692</v>
      </c>
      <c r="EA51">
        <v>29.7519615384615</v>
      </c>
      <c r="EB51">
        <v>29.9109384615385</v>
      </c>
      <c r="EC51">
        <v>999.9</v>
      </c>
      <c r="ED51">
        <v>0</v>
      </c>
      <c r="EE51">
        <v>0</v>
      </c>
      <c r="EF51">
        <v>10011.3476923077</v>
      </c>
      <c r="EG51">
        <v>0</v>
      </c>
      <c r="EH51">
        <v>9.95989</v>
      </c>
      <c r="EI51">
        <v>-27.7094692307692</v>
      </c>
      <c r="EJ51">
        <v>526.629538461539</v>
      </c>
      <c r="EK51">
        <v>554.437307692308</v>
      </c>
      <c r="EL51">
        <v>0.982697153846154</v>
      </c>
      <c r="EM51">
        <v>542.163</v>
      </c>
      <c r="EN51">
        <v>22.1383</v>
      </c>
      <c r="EO51">
        <v>2.09060769230769</v>
      </c>
      <c r="EP51">
        <v>2.00175307692308</v>
      </c>
      <c r="EQ51">
        <v>18.1478153846154</v>
      </c>
      <c r="ER51">
        <v>17.4582</v>
      </c>
      <c r="ES51">
        <v>1999.98153846154</v>
      </c>
      <c r="ET51">
        <v>0.980002</v>
      </c>
      <c r="EU51">
        <v>0.0199985</v>
      </c>
      <c r="EV51">
        <v>0</v>
      </c>
      <c r="EW51">
        <v>245.223692307692</v>
      </c>
      <c r="EX51">
        <v>5.00016</v>
      </c>
      <c r="EY51">
        <v>5270.04538461538</v>
      </c>
      <c r="EZ51">
        <v>18234.0384615385</v>
      </c>
      <c r="FA51">
        <v>49.062</v>
      </c>
      <c r="FB51">
        <v>49.625</v>
      </c>
      <c r="FC51">
        <v>49.5</v>
      </c>
      <c r="FD51">
        <v>49.25</v>
      </c>
      <c r="FE51">
        <v>50.875</v>
      </c>
      <c r="FF51">
        <v>1955.08153846154</v>
      </c>
      <c r="FG51">
        <v>39.9</v>
      </c>
      <c r="FH51">
        <v>0</v>
      </c>
      <c r="FI51">
        <v>1758987614.1</v>
      </c>
      <c r="FJ51">
        <v>0</v>
      </c>
      <c r="FK51">
        <v>245.308</v>
      </c>
      <c r="FL51">
        <v>1.20238460196114</v>
      </c>
      <c r="FM51">
        <v>41.2153846883542</v>
      </c>
      <c r="FN51">
        <v>5270.7496</v>
      </c>
      <c r="FO51">
        <v>15</v>
      </c>
      <c r="FP51">
        <v>0</v>
      </c>
      <c r="FQ51" t="s">
        <v>439</v>
      </c>
      <c r="FR51">
        <v>1747249705.1</v>
      </c>
      <c r="FS51">
        <v>1747249711.1</v>
      </c>
      <c r="FT51">
        <v>0</v>
      </c>
      <c r="FU51">
        <v>0.871</v>
      </c>
      <c r="FV51">
        <v>0.066</v>
      </c>
      <c r="FW51">
        <v>5.486</v>
      </c>
      <c r="FX51">
        <v>0.145</v>
      </c>
      <c r="FY51">
        <v>420</v>
      </c>
      <c r="FZ51">
        <v>16</v>
      </c>
      <c r="GA51">
        <v>0.27</v>
      </c>
      <c r="GB51">
        <v>0.16</v>
      </c>
      <c r="GC51">
        <v>-27.4037</v>
      </c>
      <c r="GD51">
        <v>-6.05670676691733</v>
      </c>
      <c r="GE51">
        <v>0.697007668537441</v>
      </c>
      <c r="GF51">
        <v>0</v>
      </c>
      <c r="GG51">
        <v>245.139029411765</v>
      </c>
      <c r="GH51">
        <v>2.0610389526408</v>
      </c>
      <c r="GI51">
        <v>0.276801530650108</v>
      </c>
      <c r="GJ51">
        <v>-1</v>
      </c>
      <c r="GK51">
        <v>0.9822506</v>
      </c>
      <c r="GL51">
        <v>0.00752697744360799</v>
      </c>
      <c r="GM51">
        <v>0.00160730617493992</v>
      </c>
      <c r="GN51">
        <v>1</v>
      </c>
      <c r="GO51">
        <v>1</v>
      </c>
      <c r="GP51">
        <v>2</v>
      </c>
      <c r="GQ51" t="s">
        <v>446</v>
      </c>
      <c r="GR51">
        <v>3.12573</v>
      </c>
      <c r="GS51">
        <v>2.65607</v>
      </c>
      <c r="GT51">
        <v>0.10749</v>
      </c>
      <c r="GU51">
        <v>0.112243</v>
      </c>
      <c r="GV51">
        <v>0.0986134</v>
      </c>
      <c r="GW51">
        <v>0.0961888</v>
      </c>
      <c r="GX51">
        <v>22950.2</v>
      </c>
      <c r="GY51">
        <v>21617.2</v>
      </c>
      <c r="GZ51">
        <v>22998.6</v>
      </c>
      <c r="HA51">
        <v>23713</v>
      </c>
      <c r="HB51">
        <v>35335.2</v>
      </c>
      <c r="HC51">
        <v>35476.7</v>
      </c>
      <c r="HD51">
        <v>41466.5</v>
      </c>
      <c r="HE51">
        <v>42287.3</v>
      </c>
      <c r="HF51">
        <v>1.89575</v>
      </c>
      <c r="HG51">
        <v>1.81185</v>
      </c>
      <c r="HH51">
        <v>0.150576</v>
      </c>
      <c r="HI51">
        <v>0</v>
      </c>
      <c r="HJ51">
        <v>27.4712</v>
      </c>
      <c r="HK51">
        <v>999.9</v>
      </c>
      <c r="HL51">
        <v>58.729</v>
      </c>
      <c r="HM51">
        <v>29.124</v>
      </c>
      <c r="HN51">
        <v>26.3121</v>
      </c>
      <c r="HO51">
        <v>53.98</v>
      </c>
      <c r="HP51">
        <v>42.2356</v>
      </c>
      <c r="HQ51">
        <v>1</v>
      </c>
      <c r="HR51">
        <v>0.0954268</v>
      </c>
      <c r="HS51">
        <v>0.0186765</v>
      </c>
      <c r="HT51">
        <v>20.2176</v>
      </c>
      <c r="HU51">
        <v>5.23361</v>
      </c>
      <c r="HV51">
        <v>11.992</v>
      </c>
      <c r="HW51">
        <v>4.95565</v>
      </c>
      <c r="HX51">
        <v>3.30393</v>
      </c>
      <c r="HY51">
        <v>20.6</v>
      </c>
      <c r="HZ51">
        <v>9999</v>
      </c>
      <c r="IA51">
        <v>9999</v>
      </c>
      <c r="IB51">
        <v>9999</v>
      </c>
      <c r="IC51">
        <v>1.86854</v>
      </c>
      <c r="ID51">
        <v>1.86421</v>
      </c>
      <c r="IE51">
        <v>1.87181</v>
      </c>
      <c r="IF51">
        <v>1.86276</v>
      </c>
      <c r="IG51">
        <v>1.86205</v>
      </c>
      <c r="IH51">
        <v>1.86858</v>
      </c>
      <c r="II51">
        <v>1.85867</v>
      </c>
      <c r="IJ51">
        <v>1.86508</v>
      </c>
      <c r="IK51">
        <v>5</v>
      </c>
      <c r="IL51">
        <v>0</v>
      </c>
      <c r="IM51">
        <v>0</v>
      </c>
      <c r="IN51">
        <v>0</v>
      </c>
      <c r="IO51" t="s">
        <v>441</v>
      </c>
      <c r="IP51" t="s">
        <v>442</v>
      </c>
      <c r="IQ51" t="s">
        <v>443</v>
      </c>
      <c r="IR51" t="s">
        <v>443</v>
      </c>
      <c r="IS51" t="s">
        <v>443</v>
      </c>
      <c r="IT51" t="s">
        <v>443</v>
      </c>
      <c r="IU51">
        <v>0</v>
      </c>
      <c r="IV51">
        <v>100</v>
      </c>
      <c r="IW51">
        <v>100</v>
      </c>
      <c r="IX51">
        <v>6.173</v>
      </c>
      <c r="IY51">
        <v>0.3758</v>
      </c>
      <c r="IZ51">
        <v>4.29428474587108</v>
      </c>
      <c r="JA51">
        <v>0.0044018681294096</v>
      </c>
      <c r="JB51">
        <v>-1.90699597991277e-06</v>
      </c>
      <c r="JC51">
        <v>4.44501569190667e-10</v>
      </c>
      <c r="JD51">
        <v>0.0663976639725661</v>
      </c>
      <c r="JE51">
        <v>0.00774552653971819</v>
      </c>
      <c r="JF51">
        <v>0.000136201457998369</v>
      </c>
      <c r="JG51">
        <v>5.32982615085375e-06</v>
      </c>
      <c r="JH51">
        <v>-0</v>
      </c>
      <c r="JI51">
        <v>1991</v>
      </c>
      <c r="JJ51">
        <v>1</v>
      </c>
      <c r="JK51">
        <v>28</v>
      </c>
      <c r="JL51">
        <v>195631.7</v>
      </c>
      <c r="JM51">
        <v>195631.6</v>
      </c>
      <c r="JN51">
        <v>1.35498</v>
      </c>
      <c r="JO51">
        <v>2.36572</v>
      </c>
      <c r="JP51">
        <v>1.4978</v>
      </c>
      <c r="JQ51">
        <v>2.33276</v>
      </c>
      <c r="JR51">
        <v>1.54419</v>
      </c>
      <c r="JS51">
        <v>2.37061</v>
      </c>
      <c r="JT51">
        <v>35.4059</v>
      </c>
      <c r="JU51">
        <v>24.14</v>
      </c>
      <c r="JV51">
        <v>18</v>
      </c>
      <c r="JW51">
        <v>547.219</v>
      </c>
      <c r="JX51">
        <v>435.861</v>
      </c>
      <c r="JY51">
        <v>26.8237</v>
      </c>
      <c r="JZ51">
        <v>28.8531</v>
      </c>
      <c r="KA51">
        <v>29.9998</v>
      </c>
      <c r="KB51">
        <v>28.7776</v>
      </c>
      <c r="KC51">
        <v>28.8041</v>
      </c>
      <c r="KD51">
        <v>27.1645</v>
      </c>
      <c r="KE51">
        <v>30.2412</v>
      </c>
      <c r="KF51">
        <v>100</v>
      </c>
      <c r="KG51">
        <v>26.8627</v>
      </c>
      <c r="KH51">
        <v>595.601</v>
      </c>
      <c r="KI51">
        <v>22.2259</v>
      </c>
      <c r="KJ51">
        <v>92.9343</v>
      </c>
      <c r="KK51">
        <v>98.5532</v>
      </c>
    </row>
    <row r="52" spans="1:297">
      <c r="A52">
        <v>36</v>
      </c>
      <c r="B52">
        <v>1758987614</v>
      </c>
      <c r="C52">
        <v>267</v>
      </c>
      <c r="D52" t="s">
        <v>514</v>
      </c>
      <c r="E52" t="s">
        <v>515</v>
      </c>
      <c r="F52">
        <v>5</v>
      </c>
      <c r="G52" t="s">
        <v>435</v>
      </c>
      <c r="H52" t="s">
        <v>436</v>
      </c>
      <c r="I52">
        <v>1758987605.84615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(EA52+(U52+2*0.95*5.67E-8*(((EA52+$B$7)+273)^4-(EA52+273)^4)-44100*J52)/(1.84*29.3*R52+8*0.95*5.67E-8*(EA52+273)^3))</f>
        <v>0</v>
      </c>
      <c r="W52">
        <f>($C$7*EB52+$D$7*EC52+$E$7*V52)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2*0.95*5.67E-8*(((EA52+$B$7)+273)^4-(W52+273)^4)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588.072596045238</v>
      </c>
      <c r="AK52">
        <v>568.372957575757</v>
      </c>
      <c r="AL52">
        <v>3.40903106060601</v>
      </c>
      <c r="AM52">
        <v>63.08</v>
      </c>
      <c r="AN52">
        <f>(AP52 - AO52 + DY52*1E3/(8.314*(EA52+273.15)) * AR52/DX52 * AQ52) * DX52/(100*DL52) * 1000/(1000 - AP52)</f>
        <v>0</v>
      </c>
      <c r="AO52">
        <v>22.141145922619</v>
      </c>
      <c r="AP52">
        <v>23.1192551515151</v>
      </c>
      <c r="AQ52">
        <v>-5.06327006331241e-06</v>
      </c>
      <c r="AR52">
        <v>99.94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MAX(0,($B$13+$C$13*EF52)/(1+$D$13*EF52)*DY52/(EA52+273)*$E$13)</f>
        <v>0</v>
      </c>
      <c r="AX52" t="s">
        <v>437</v>
      </c>
      <c r="AY52" t="s">
        <v>437</v>
      </c>
      <c r="AZ52">
        <v>0</v>
      </c>
      <c r="BA52">
        <v>0</v>
      </c>
      <c r="BB52">
        <f>1-AZ52/BA52</f>
        <v>0</v>
      </c>
      <c r="BC52">
        <v>0</v>
      </c>
      <c r="BD52" t="s">
        <v>437</v>
      </c>
      <c r="BE52" t="s">
        <v>437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437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$B$11*EG52+$C$11*EH52+$F$11*ES52*(1-EV52)</f>
        <v>0</v>
      </c>
      <c r="DI52">
        <f>DH52*DJ52</f>
        <v>0</v>
      </c>
      <c r="DJ52">
        <f>($B$11*$D$9+$C$11*$D$9+$F$11*((FF52+EX52)/MAX(FF52+EX52+FG52, 0.1)*$I$9+FG52/MAX(FF52+EX52+FG52, 0.1)*$J$9))/($B$11+$C$11+$F$11)</f>
        <v>0</v>
      </c>
      <c r="DK52">
        <f>($B$11*$K$9+$C$11*$K$9+$F$11*((FF52+EX52)/MAX(FF52+EX52+FG52, 0.1)*$P$9+FG52/MAX(FF52+EX52+FG52, 0.1)*$Q$9))/($B$11+$C$11+$F$11)</f>
        <v>0</v>
      </c>
      <c r="DL52">
        <v>1.65</v>
      </c>
      <c r="DM52">
        <v>0.5</v>
      </c>
      <c r="DN52" t="s">
        <v>438</v>
      </c>
      <c r="DO52">
        <v>2</v>
      </c>
      <c r="DP52" t="b">
        <v>1</v>
      </c>
      <c r="DQ52">
        <v>1758987605.84615</v>
      </c>
      <c r="DR52">
        <v>531.151923076923</v>
      </c>
      <c r="DS52">
        <v>559.007769230769</v>
      </c>
      <c r="DT52">
        <v>23.1202615384615</v>
      </c>
      <c r="DU52">
        <v>22.1394384615385</v>
      </c>
      <c r="DV52">
        <v>525.008076923077</v>
      </c>
      <c r="DW52">
        <v>22.7445384615385</v>
      </c>
      <c r="DX52">
        <v>500.022615384615</v>
      </c>
      <c r="DY52">
        <v>90.4206538461538</v>
      </c>
      <c r="DZ52">
        <v>0.0306195</v>
      </c>
      <c r="EA52">
        <v>29.7621307692308</v>
      </c>
      <c r="EB52">
        <v>29.9237538461538</v>
      </c>
      <c r="EC52">
        <v>999.9</v>
      </c>
      <c r="ED52">
        <v>0</v>
      </c>
      <c r="EE52">
        <v>0</v>
      </c>
      <c r="EF52">
        <v>9997.11230769231</v>
      </c>
      <c r="EG52">
        <v>0</v>
      </c>
      <c r="EH52">
        <v>9.95989</v>
      </c>
      <c r="EI52">
        <v>-27.8559538461538</v>
      </c>
      <c r="EJ52">
        <v>543.722692307692</v>
      </c>
      <c r="EK52">
        <v>571.664076923077</v>
      </c>
      <c r="EL52">
        <v>0.980838769230769</v>
      </c>
      <c r="EM52">
        <v>559.007769230769</v>
      </c>
      <c r="EN52">
        <v>22.1394384615385</v>
      </c>
      <c r="EO52">
        <v>2.09055</v>
      </c>
      <c r="EP52">
        <v>2.00186230769231</v>
      </c>
      <c r="EQ52">
        <v>18.1473692307692</v>
      </c>
      <c r="ER52">
        <v>17.4590615384615</v>
      </c>
      <c r="ES52">
        <v>1999.98307692308</v>
      </c>
      <c r="ET52">
        <v>0.980002</v>
      </c>
      <c r="EU52">
        <v>0.0199985</v>
      </c>
      <c r="EV52">
        <v>0</v>
      </c>
      <c r="EW52">
        <v>245.398230769231</v>
      </c>
      <c r="EX52">
        <v>5.00016</v>
      </c>
      <c r="EY52">
        <v>5273.33153846154</v>
      </c>
      <c r="EZ52">
        <v>18234.0692307692</v>
      </c>
      <c r="FA52">
        <v>49.062</v>
      </c>
      <c r="FB52">
        <v>49.625</v>
      </c>
      <c r="FC52">
        <v>49.5</v>
      </c>
      <c r="FD52">
        <v>49.25</v>
      </c>
      <c r="FE52">
        <v>50.875</v>
      </c>
      <c r="FF52">
        <v>1955.08307692308</v>
      </c>
      <c r="FG52">
        <v>39.9</v>
      </c>
      <c r="FH52">
        <v>0</v>
      </c>
      <c r="FI52">
        <v>1758987618.9</v>
      </c>
      <c r="FJ52">
        <v>0</v>
      </c>
      <c r="FK52">
        <v>245.41224</v>
      </c>
      <c r="FL52">
        <v>1.50692306721872</v>
      </c>
      <c r="FM52">
        <v>38.6361537972056</v>
      </c>
      <c r="FN52">
        <v>5273.954</v>
      </c>
      <c r="FO52">
        <v>15</v>
      </c>
      <c r="FP52">
        <v>0</v>
      </c>
      <c r="FQ52" t="s">
        <v>439</v>
      </c>
      <c r="FR52">
        <v>1747249705.1</v>
      </c>
      <c r="FS52">
        <v>1747249711.1</v>
      </c>
      <c r="FT52">
        <v>0</v>
      </c>
      <c r="FU52">
        <v>0.871</v>
      </c>
      <c r="FV52">
        <v>0.066</v>
      </c>
      <c r="FW52">
        <v>5.486</v>
      </c>
      <c r="FX52">
        <v>0.145</v>
      </c>
      <c r="FY52">
        <v>420</v>
      </c>
      <c r="FZ52">
        <v>16</v>
      </c>
      <c r="GA52">
        <v>0.27</v>
      </c>
      <c r="GB52">
        <v>0.16</v>
      </c>
      <c r="GC52">
        <v>-27.6538761904762</v>
      </c>
      <c r="GD52">
        <v>-3.39756623376625</v>
      </c>
      <c r="GE52">
        <v>0.563835959684292</v>
      </c>
      <c r="GF52">
        <v>0</v>
      </c>
      <c r="GG52">
        <v>245.285264705882</v>
      </c>
      <c r="GH52">
        <v>1.67750954578493</v>
      </c>
      <c r="GI52">
        <v>0.242859473870062</v>
      </c>
      <c r="GJ52">
        <v>-1</v>
      </c>
      <c r="GK52">
        <v>0.982364095238095</v>
      </c>
      <c r="GL52">
        <v>-0.00652893506493527</v>
      </c>
      <c r="GM52">
        <v>0.00182528442414462</v>
      </c>
      <c r="GN52">
        <v>1</v>
      </c>
      <c r="GO52">
        <v>1</v>
      </c>
      <c r="GP52">
        <v>2</v>
      </c>
      <c r="GQ52" t="s">
        <v>446</v>
      </c>
      <c r="GR52">
        <v>3.12547</v>
      </c>
      <c r="GS52">
        <v>2.65607</v>
      </c>
      <c r="GT52">
        <v>0.109895</v>
      </c>
      <c r="GU52">
        <v>0.114614</v>
      </c>
      <c r="GV52">
        <v>0.0986121</v>
      </c>
      <c r="GW52">
        <v>0.0962474</v>
      </c>
      <c r="GX52">
        <v>22888.8</v>
      </c>
      <c r="GY52">
        <v>21560</v>
      </c>
      <c r="GZ52">
        <v>22999</v>
      </c>
      <c r="HA52">
        <v>23713.5</v>
      </c>
      <c r="HB52">
        <v>35336.1</v>
      </c>
      <c r="HC52">
        <v>35475.2</v>
      </c>
      <c r="HD52">
        <v>41467.2</v>
      </c>
      <c r="HE52">
        <v>42288.1</v>
      </c>
      <c r="HF52">
        <v>1.89543</v>
      </c>
      <c r="HG52">
        <v>1.81195</v>
      </c>
      <c r="HH52">
        <v>0.152253</v>
      </c>
      <c r="HI52">
        <v>0</v>
      </c>
      <c r="HJ52">
        <v>27.4736</v>
      </c>
      <c r="HK52">
        <v>999.9</v>
      </c>
      <c r="HL52">
        <v>58.729</v>
      </c>
      <c r="HM52">
        <v>29.124</v>
      </c>
      <c r="HN52">
        <v>26.3116</v>
      </c>
      <c r="HO52">
        <v>54.11</v>
      </c>
      <c r="HP52">
        <v>42.1675</v>
      </c>
      <c r="HQ52">
        <v>1</v>
      </c>
      <c r="HR52">
        <v>0.095127</v>
      </c>
      <c r="HS52">
        <v>0.0394526</v>
      </c>
      <c r="HT52">
        <v>20.2176</v>
      </c>
      <c r="HU52">
        <v>5.23391</v>
      </c>
      <c r="HV52">
        <v>11.992</v>
      </c>
      <c r="HW52">
        <v>4.9558</v>
      </c>
      <c r="HX52">
        <v>3.30395</v>
      </c>
      <c r="HY52">
        <v>20.6</v>
      </c>
      <c r="HZ52">
        <v>9999</v>
      </c>
      <c r="IA52">
        <v>9999</v>
      </c>
      <c r="IB52">
        <v>9999</v>
      </c>
      <c r="IC52">
        <v>1.86852</v>
      </c>
      <c r="ID52">
        <v>1.8642</v>
      </c>
      <c r="IE52">
        <v>1.8718</v>
      </c>
      <c r="IF52">
        <v>1.8627</v>
      </c>
      <c r="IG52">
        <v>1.86206</v>
      </c>
      <c r="IH52">
        <v>1.86857</v>
      </c>
      <c r="II52">
        <v>1.85867</v>
      </c>
      <c r="IJ52">
        <v>1.86508</v>
      </c>
      <c r="IK52">
        <v>5</v>
      </c>
      <c r="IL52">
        <v>0</v>
      </c>
      <c r="IM52">
        <v>0</v>
      </c>
      <c r="IN52">
        <v>0</v>
      </c>
      <c r="IO52" t="s">
        <v>441</v>
      </c>
      <c r="IP52" t="s">
        <v>442</v>
      </c>
      <c r="IQ52" t="s">
        <v>443</v>
      </c>
      <c r="IR52" t="s">
        <v>443</v>
      </c>
      <c r="IS52" t="s">
        <v>443</v>
      </c>
      <c r="IT52" t="s">
        <v>443</v>
      </c>
      <c r="IU52">
        <v>0</v>
      </c>
      <c r="IV52">
        <v>100</v>
      </c>
      <c r="IW52">
        <v>100</v>
      </c>
      <c r="IX52">
        <v>6.219</v>
      </c>
      <c r="IY52">
        <v>0.3758</v>
      </c>
      <c r="IZ52">
        <v>4.29428474587108</v>
      </c>
      <c r="JA52">
        <v>0.0044018681294096</v>
      </c>
      <c r="JB52">
        <v>-1.90699597991277e-06</v>
      </c>
      <c r="JC52">
        <v>4.44501569190667e-10</v>
      </c>
      <c r="JD52">
        <v>0.0663976639725661</v>
      </c>
      <c r="JE52">
        <v>0.00774552653971819</v>
      </c>
      <c r="JF52">
        <v>0.000136201457998369</v>
      </c>
      <c r="JG52">
        <v>5.32982615085375e-06</v>
      </c>
      <c r="JH52">
        <v>-0</v>
      </c>
      <c r="JI52">
        <v>1991</v>
      </c>
      <c r="JJ52">
        <v>1</v>
      </c>
      <c r="JK52">
        <v>28</v>
      </c>
      <c r="JL52">
        <v>195631.8</v>
      </c>
      <c r="JM52">
        <v>195631.7</v>
      </c>
      <c r="JN52">
        <v>1.38794</v>
      </c>
      <c r="JO52">
        <v>2.37915</v>
      </c>
      <c r="JP52">
        <v>1.49902</v>
      </c>
      <c r="JQ52">
        <v>2.33276</v>
      </c>
      <c r="JR52">
        <v>1.54419</v>
      </c>
      <c r="JS52">
        <v>2.2522</v>
      </c>
      <c r="JT52">
        <v>35.4059</v>
      </c>
      <c r="JU52">
        <v>24.1313</v>
      </c>
      <c r="JV52">
        <v>18</v>
      </c>
      <c r="JW52">
        <v>546.986</v>
      </c>
      <c r="JX52">
        <v>435.903</v>
      </c>
      <c r="JY52">
        <v>26.8787</v>
      </c>
      <c r="JZ52">
        <v>28.85</v>
      </c>
      <c r="KA52">
        <v>29.9999</v>
      </c>
      <c r="KB52">
        <v>28.7752</v>
      </c>
      <c r="KC52">
        <v>28.8016</v>
      </c>
      <c r="KD52">
        <v>27.8186</v>
      </c>
      <c r="KE52">
        <v>30.2412</v>
      </c>
      <c r="KF52">
        <v>100</v>
      </c>
      <c r="KG52">
        <v>26.9053</v>
      </c>
      <c r="KH52">
        <v>609.25</v>
      </c>
      <c r="KI52">
        <v>22.2332</v>
      </c>
      <c r="KJ52">
        <v>92.9358</v>
      </c>
      <c r="KK52">
        <v>98.5553</v>
      </c>
    </row>
    <row r="53" spans="1:297">
      <c r="A53">
        <v>37</v>
      </c>
      <c r="B53">
        <v>1758987619</v>
      </c>
      <c r="C53">
        <v>272</v>
      </c>
      <c r="D53" t="s">
        <v>516</v>
      </c>
      <c r="E53" t="s">
        <v>517</v>
      </c>
      <c r="F53">
        <v>5</v>
      </c>
      <c r="G53" t="s">
        <v>435</v>
      </c>
      <c r="H53" t="s">
        <v>436</v>
      </c>
      <c r="I53">
        <v>1758987610.84615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(EA53+(U53+2*0.95*5.67E-8*(((EA53+$B$7)+273)^4-(EA53+273)^4)-44100*J53)/(1.84*29.3*R53+8*0.95*5.67E-8*(EA53+273)^3))</f>
        <v>0</v>
      </c>
      <c r="W53">
        <f>($C$7*EB53+$D$7*EC53+$E$7*V53)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2*0.95*5.67E-8*(((EA53+$B$7)+273)^4-(W53+273)^4)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605.395894941667</v>
      </c>
      <c r="AK53">
        <v>585.538478787878</v>
      </c>
      <c r="AL53">
        <v>3.42436041125531</v>
      </c>
      <c r="AM53">
        <v>63.08</v>
      </c>
      <c r="AN53">
        <f>(AP53 - AO53 + DY53*1E3/(8.314*(EA53+273.15)) * AR53/DX53 * AQ53) * DX53/(100*DL53) * 1000/(1000 - AP53)</f>
        <v>0</v>
      </c>
      <c r="AO53">
        <v>22.1644171994048</v>
      </c>
      <c r="AP53">
        <v>23.1251418181818</v>
      </c>
      <c r="AQ53">
        <v>3.79020612414387e-05</v>
      </c>
      <c r="AR53">
        <v>99.94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MAX(0,($B$13+$C$13*EF53)/(1+$D$13*EF53)*DY53/(EA53+273)*$E$13)</f>
        <v>0</v>
      </c>
      <c r="AX53" t="s">
        <v>437</v>
      </c>
      <c r="AY53" t="s">
        <v>437</v>
      </c>
      <c r="AZ53">
        <v>0</v>
      </c>
      <c r="BA53">
        <v>0</v>
      </c>
      <c r="BB53">
        <f>1-AZ53/BA53</f>
        <v>0</v>
      </c>
      <c r="BC53">
        <v>0</v>
      </c>
      <c r="BD53" t="s">
        <v>437</v>
      </c>
      <c r="BE53" t="s">
        <v>437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437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$B$11*EG53+$C$11*EH53+$F$11*ES53*(1-EV53)</f>
        <v>0</v>
      </c>
      <c r="DI53">
        <f>DH53*DJ53</f>
        <v>0</v>
      </c>
      <c r="DJ53">
        <f>($B$11*$D$9+$C$11*$D$9+$F$11*((FF53+EX53)/MAX(FF53+EX53+FG53, 0.1)*$I$9+FG53/MAX(FF53+EX53+FG53, 0.1)*$J$9))/($B$11+$C$11+$F$11)</f>
        <v>0</v>
      </c>
      <c r="DK53">
        <f>($B$11*$K$9+$C$11*$K$9+$F$11*((FF53+EX53)/MAX(FF53+EX53+FG53, 0.1)*$P$9+FG53/MAX(FF53+EX53+FG53, 0.1)*$Q$9))/($B$11+$C$11+$F$11)</f>
        <v>0</v>
      </c>
      <c r="DL53">
        <v>1.65</v>
      </c>
      <c r="DM53">
        <v>0.5</v>
      </c>
      <c r="DN53" t="s">
        <v>438</v>
      </c>
      <c r="DO53">
        <v>2</v>
      </c>
      <c r="DP53" t="b">
        <v>1</v>
      </c>
      <c r="DQ53">
        <v>1758987610.84615</v>
      </c>
      <c r="DR53">
        <v>547.965153846154</v>
      </c>
      <c r="DS53">
        <v>576.035076923077</v>
      </c>
      <c r="DT53">
        <v>23.1209615384615</v>
      </c>
      <c r="DU53">
        <v>22.1478923076923</v>
      </c>
      <c r="DV53">
        <v>541.775230769231</v>
      </c>
      <c r="DW53">
        <v>22.7452153846154</v>
      </c>
      <c r="DX53">
        <v>500.015307692308</v>
      </c>
      <c r="DY53">
        <v>90.4204846153846</v>
      </c>
      <c r="DZ53">
        <v>0.0305494923076923</v>
      </c>
      <c r="EA53">
        <v>29.7717384615385</v>
      </c>
      <c r="EB53">
        <v>29.9417923076923</v>
      </c>
      <c r="EC53">
        <v>999.9</v>
      </c>
      <c r="ED53">
        <v>0</v>
      </c>
      <c r="EE53">
        <v>0</v>
      </c>
      <c r="EF53">
        <v>9994.66230769231</v>
      </c>
      <c r="EG53">
        <v>0</v>
      </c>
      <c r="EH53">
        <v>9.95989</v>
      </c>
      <c r="EI53">
        <v>-28.0699461538461</v>
      </c>
      <c r="EJ53">
        <v>560.934384615385</v>
      </c>
      <c r="EK53">
        <v>589.082076923077</v>
      </c>
      <c r="EL53">
        <v>0.973073692307692</v>
      </c>
      <c r="EM53">
        <v>576.035076923077</v>
      </c>
      <c r="EN53">
        <v>22.1478923076923</v>
      </c>
      <c r="EO53">
        <v>2.09060769230769</v>
      </c>
      <c r="EP53">
        <v>2.00262307692308</v>
      </c>
      <c r="EQ53">
        <v>18.1478153846154</v>
      </c>
      <c r="ER53">
        <v>17.4650769230769</v>
      </c>
      <c r="ES53">
        <v>1999.98538461539</v>
      </c>
      <c r="ET53">
        <v>0.980002</v>
      </c>
      <c r="EU53">
        <v>0.0199985</v>
      </c>
      <c r="EV53">
        <v>0</v>
      </c>
      <c r="EW53">
        <v>245.609461538462</v>
      </c>
      <c r="EX53">
        <v>5.00016</v>
      </c>
      <c r="EY53">
        <v>5276.56153846154</v>
      </c>
      <c r="EZ53">
        <v>18234.0769230769</v>
      </c>
      <c r="FA53">
        <v>49.062</v>
      </c>
      <c r="FB53">
        <v>49.625</v>
      </c>
      <c r="FC53">
        <v>49.5</v>
      </c>
      <c r="FD53">
        <v>49.25</v>
      </c>
      <c r="FE53">
        <v>50.875</v>
      </c>
      <c r="FF53">
        <v>1955.08538461539</v>
      </c>
      <c r="FG53">
        <v>39.9</v>
      </c>
      <c r="FH53">
        <v>0</v>
      </c>
      <c r="FI53">
        <v>1758987623.7</v>
      </c>
      <c r="FJ53">
        <v>0</v>
      </c>
      <c r="FK53">
        <v>245.53076</v>
      </c>
      <c r="FL53">
        <v>1.20007691517807</v>
      </c>
      <c r="FM53">
        <v>39.2461538461541</v>
      </c>
      <c r="FN53">
        <v>5277.08</v>
      </c>
      <c r="FO53">
        <v>15</v>
      </c>
      <c r="FP53">
        <v>0</v>
      </c>
      <c r="FQ53" t="s">
        <v>439</v>
      </c>
      <c r="FR53">
        <v>1747249705.1</v>
      </c>
      <c r="FS53">
        <v>1747249711.1</v>
      </c>
      <c r="FT53">
        <v>0</v>
      </c>
      <c r="FU53">
        <v>0.871</v>
      </c>
      <c r="FV53">
        <v>0.066</v>
      </c>
      <c r="FW53">
        <v>5.486</v>
      </c>
      <c r="FX53">
        <v>0.145</v>
      </c>
      <c r="FY53">
        <v>420</v>
      </c>
      <c r="FZ53">
        <v>16</v>
      </c>
      <c r="GA53">
        <v>0.27</v>
      </c>
      <c r="GB53">
        <v>0.16</v>
      </c>
      <c r="GC53">
        <v>-27.8709333333333</v>
      </c>
      <c r="GD53">
        <v>-1.85807532467536</v>
      </c>
      <c r="GE53">
        <v>0.490073350518969</v>
      </c>
      <c r="GF53">
        <v>0</v>
      </c>
      <c r="GG53">
        <v>245.470147058824</v>
      </c>
      <c r="GH53">
        <v>1.3505729523698</v>
      </c>
      <c r="GI53">
        <v>0.213611540274417</v>
      </c>
      <c r="GJ53">
        <v>-1</v>
      </c>
      <c r="GK53">
        <v>0.975986761904762</v>
      </c>
      <c r="GL53">
        <v>-0.0843760519480509</v>
      </c>
      <c r="GM53">
        <v>0.0102221091333338</v>
      </c>
      <c r="GN53">
        <v>1</v>
      </c>
      <c r="GO53">
        <v>1</v>
      </c>
      <c r="GP53">
        <v>2</v>
      </c>
      <c r="GQ53" t="s">
        <v>446</v>
      </c>
      <c r="GR53">
        <v>3.12533</v>
      </c>
      <c r="GS53">
        <v>2.65615</v>
      </c>
      <c r="GT53">
        <v>0.112267</v>
      </c>
      <c r="GU53">
        <v>0.116844</v>
      </c>
      <c r="GV53">
        <v>0.0986305</v>
      </c>
      <c r="GW53">
        <v>0.0962804</v>
      </c>
      <c r="GX53">
        <v>22827.6</v>
      </c>
      <c r="GY53">
        <v>21505.9</v>
      </c>
      <c r="GZ53">
        <v>22998.8</v>
      </c>
      <c r="HA53">
        <v>23713.7</v>
      </c>
      <c r="HB53">
        <v>35335.4</v>
      </c>
      <c r="HC53">
        <v>35474</v>
      </c>
      <c r="HD53">
        <v>41467.1</v>
      </c>
      <c r="HE53">
        <v>42288</v>
      </c>
      <c r="HF53">
        <v>1.8951</v>
      </c>
      <c r="HG53">
        <v>1.81253</v>
      </c>
      <c r="HH53">
        <v>0.153184</v>
      </c>
      <c r="HI53">
        <v>0</v>
      </c>
      <c r="HJ53">
        <v>27.4737</v>
      </c>
      <c r="HK53">
        <v>999.9</v>
      </c>
      <c r="HL53">
        <v>58.729</v>
      </c>
      <c r="HM53">
        <v>29.114</v>
      </c>
      <c r="HN53">
        <v>26.292</v>
      </c>
      <c r="HO53">
        <v>53.46</v>
      </c>
      <c r="HP53">
        <v>42.3357</v>
      </c>
      <c r="HQ53">
        <v>1</v>
      </c>
      <c r="HR53">
        <v>0.0950229</v>
      </c>
      <c r="HS53">
        <v>0.0707898</v>
      </c>
      <c r="HT53">
        <v>20.2176</v>
      </c>
      <c r="HU53">
        <v>5.23376</v>
      </c>
      <c r="HV53">
        <v>11.992</v>
      </c>
      <c r="HW53">
        <v>4.95585</v>
      </c>
      <c r="HX53">
        <v>3.304</v>
      </c>
      <c r="HY53">
        <v>20.6</v>
      </c>
      <c r="HZ53">
        <v>9999</v>
      </c>
      <c r="IA53">
        <v>9999</v>
      </c>
      <c r="IB53">
        <v>9999</v>
      </c>
      <c r="IC53">
        <v>1.86853</v>
      </c>
      <c r="ID53">
        <v>1.86421</v>
      </c>
      <c r="IE53">
        <v>1.8718</v>
      </c>
      <c r="IF53">
        <v>1.8627</v>
      </c>
      <c r="IG53">
        <v>1.86205</v>
      </c>
      <c r="IH53">
        <v>1.86859</v>
      </c>
      <c r="II53">
        <v>1.85867</v>
      </c>
      <c r="IJ53">
        <v>1.86508</v>
      </c>
      <c r="IK53">
        <v>5</v>
      </c>
      <c r="IL53">
        <v>0</v>
      </c>
      <c r="IM53">
        <v>0</v>
      </c>
      <c r="IN53">
        <v>0</v>
      </c>
      <c r="IO53" t="s">
        <v>441</v>
      </c>
      <c r="IP53" t="s">
        <v>442</v>
      </c>
      <c r="IQ53" t="s">
        <v>443</v>
      </c>
      <c r="IR53" t="s">
        <v>443</v>
      </c>
      <c r="IS53" t="s">
        <v>443</v>
      </c>
      <c r="IT53" t="s">
        <v>443</v>
      </c>
      <c r="IU53">
        <v>0</v>
      </c>
      <c r="IV53">
        <v>100</v>
      </c>
      <c r="IW53">
        <v>100</v>
      </c>
      <c r="IX53">
        <v>6.264</v>
      </c>
      <c r="IY53">
        <v>0.3759</v>
      </c>
      <c r="IZ53">
        <v>4.29428474587108</v>
      </c>
      <c r="JA53">
        <v>0.0044018681294096</v>
      </c>
      <c r="JB53">
        <v>-1.90699597991277e-06</v>
      </c>
      <c r="JC53">
        <v>4.44501569190667e-10</v>
      </c>
      <c r="JD53">
        <v>0.0663976639725661</v>
      </c>
      <c r="JE53">
        <v>0.00774552653971819</v>
      </c>
      <c r="JF53">
        <v>0.000136201457998369</v>
      </c>
      <c r="JG53">
        <v>5.32982615085375e-06</v>
      </c>
      <c r="JH53">
        <v>-0</v>
      </c>
      <c r="JI53">
        <v>1991</v>
      </c>
      <c r="JJ53">
        <v>1</v>
      </c>
      <c r="JK53">
        <v>28</v>
      </c>
      <c r="JL53">
        <v>195631.9</v>
      </c>
      <c r="JM53">
        <v>195631.8</v>
      </c>
      <c r="JN53">
        <v>1.41724</v>
      </c>
      <c r="JO53">
        <v>2.38525</v>
      </c>
      <c r="JP53">
        <v>1.49902</v>
      </c>
      <c r="JQ53">
        <v>2.33276</v>
      </c>
      <c r="JR53">
        <v>1.54419</v>
      </c>
      <c r="JS53">
        <v>2.26929</v>
      </c>
      <c r="JT53">
        <v>35.4059</v>
      </c>
      <c r="JU53">
        <v>24.1313</v>
      </c>
      <c r="JV53">
        <v>18</v>
      </c>
      <c r="JW53">
        <v>546.749</v>
      </c>
      <c r="JX53">
        <v>436.226</v>
      </c>
      <c r="JY53">
        <v>26.9206</v>
      </c>
      <c r="JZ53">
        <v>28.8463</v>
      </c>
      <c r="KA53">
        <v>29.9998</v>
      </c>
      <c r="KB53">
        <v>28.7721</v>
      </c>
      <c r="KC53">
        <v>28.7986</v>
      </c>
      <c r="KD53">
        <v>28.399</v>
      </c>
      <c r="KE53">
        <v>30.2412</v>
      </c>
      <c r="KF53">
        <v>100</v>
      </c>
      <c r="KG53">
        <v>26.932</v>
      </c>
      <c r="KH53">
        <v>622.823</v>
      </c>
      <c r="KI53">
        <v>22.2401</v>
      </c>
      <c r="KJ53">
        <v>92.9353</v>
      </c>
      <c r="KK53">
        <v>98.5553</v>
      </c>
    </row>
    <row r="54" spans="1:297">
      <c r="A54">
        <v>38</v>
      </c>
      <c r="B54">
        <v>1758987624</v>
      </c>
      <c r="C54">
        <v>277</v>
      </c>
      <c r="D54" t="s">
        <v>518</v>
      </c>
      <c r="E54" t="s">
        <v>519</v>
      </c>
      <c r="F54">
        <v>5</v>
      </c>
      <c r="G54" t="s">
        <v>435</v>
      </c>
      <c r="H54" t="s">
        <v>436</v>
      </c>
      <c r="I54">
        <v>1758987615.84615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(EA54+(U54+2*0.95*5.67E-8*(((EA54+$B$7)+273)^4-(EA54+273)^4)-44100*J54)/(1.84*29.3*R54+8*0.95*5.67E-8*(EA54+273)^3))</f>
        <v>0</v>
      </c>
      <c r="W54">
        <f>($C$7*EB54+$D$7*EC54+$E$7*V54)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2*0.95*5.67E-8*(((EA54+$B$7)+273)^4-(W54+273)^4)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621.769588667857</v>
      </c>
      <c r="AK54">
        <v>602.352527272727</v>
      </c>
      <c r="AL54">
        <v>3.35595348484837</v>
      </c>
      <c r="AM54">
        <v>63.08</v>
      </c>
      <c r="AN54">
        <f>(AP54 - AO54 + DY54*1E3/(8.314*(EA54+273.15)) * AR54/DX54 * AQ54) * DX54/(100*DL54) * 1000/(1000 - AP54)</f>
        <v>0</v>
      </c>
      <c r="AO54">
        <v>22.1687009732143</v>
      </c>
      <c r="AP54">
        <v>23.1295593939394</v>
      </c>
      <c r="AQ54">
        <v>2.83912812333662e-05</v>
      </c>
      <c r="AR54">
        <v>99.94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MAX(0,($B$13+$C$13*EF54)/(1+$D$13*EF54)*DY54/(EA54+273)*$E$13)</f>
        <v>0</v>
      </c>
      <c r="AX54" t="s">
        <v>437</v>
      </c>
      <c r="AY54" t="s">
        <v>437</v>
      </c>
      <c r="AZ54">
        <v>0</v>
      </c>
      <c r="BA54">
        <v>0</v>
      </c>
      <c r="BB54">
        <f>1-AZ54/BA54</f>
        <v>0</v>
      </c>
      <c r="BC54">
        <v>0</v>
      </c>
      <c r="BD54" t="s">
        <v>437</v>
      </c>
      <c r="BE54" t="s">
        <v>437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437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$B$11*EG54+$C$11*EH54+$F$11*ES54*(1-EV54)</f>
        <v>0</v>
      </c>
      <c r="DI54">
        <f>DH54*DJ54</f>
        <v>0</v>
      </c>
      <c r="DJ54">
        <f>($B$11*$D$9+$C$11*$D$9+$F$11*((FF54+EX54)/MAX(FF54+EX54+FG54, 0.1)*$I$9+FG54/MAX(FF54+EX54+FG54, 0.1)*$J$9))/($B$11+$C$11+$F$11)</f>
        <v>0</v>
      </c>
      <c r="DK54">
        <f>($B$11*$K$9+$C$11*$K$9+$F$11*((FF54+EX54)/MAX(FF54+EX54+FG54, 0.1)*$P$9+FG54/MAX(FF54+EX54+FG54, 0.1)*$Q$9))/($B$11+$C$11+$F$11)</f>
        <v>0</v>
      </c>
      <c r="DL54">
        <v>1.65</v>
      </c>
      <c r="DM54">
        <v>0.5</v>
      </c>
      <c r="DN54" t="s">
        <v>438</v>
      </c>
      <c r="DO54">
        <v>2</v>
      </c>
      <c r="DP54" t="b">
        <v>1</v>
      </c>
      <c r="DQ54">
        <v>1758987615.84615</v>
      </c>
      <c r="DR54">
        <v>564.733769230769</v>
      </c>
      <c r="DS54">
        <v>592.458076923077</v>
      </c>
      <c r="DT54">
        <v>23.1234846153846</v>
      </c>
      <c r="DU54">
        <v>22.1572461538462</v>
      </c>
      <c r="DV54">
        <v>558.498615384616</v>
      </c>
      <c r="DW54">
        <v>22.7476923076923</v>
      </c>
      <c r="DX54">
        <v>500.031230769231</v>
      </c>
      <c r="DY54">
        <v>90.4205769230769</v>
      </c>
      <c r="DZ54">
        <v>0.0304581923076923</v>
      </c>
      <c r="EA54">
        <v>29.7825769230769</v>
      </c>
      <c r="EB54">
        <v>29.9594538461538</v>
      </c>
      <c r="EC54">
        <v>999.9</v>
      </c>
      <c r="ED54">
        <v>0</v>
      </c>
      <c r="EE54">
        <v>0</v>
      </c>
      <c r="EF54">
        <v>9993.40307692308</v>
      </c>
      <c r="EG54">
        <v>0</v>
      </c>
      <c r="EH54">
        <v>9.95989</v>
      </c>
      <c r="EI54">
        <v>-27.7243307692308</v>
      </c>
      <c r="EJ54">
        <v>578.101538461538</v>
      </c>
      <c r="EK54">
        <v>605.882923076923</v>
      </c>
      <c r="EL54">
        <v>0.966253461538461</v>
      </c>
      <c r="EM54">
        <v>592.458076923077</v>
      </c>
      <c r="EN54">
        <v>22.1572461538462</v>
      </c>
      <c r="EO54">
        <v>2.09083846153846</v>
      </c>
      <c r="EP54">
        <v>2.00347</v>
      </c>
      <c r="EQ54">
        <v>18.1495692307692</v>
      </c>
      <c r="ER54">
        <v>17.4717769230769</v>
      </c>
      <c r="ES54">
        <v>1999.98384615385</v>
      </c>
      <c r="ET54">
        <v>0.980002</v>
      </c>
      <c r="EU54">
        <v>0.0199985</v>
      </c>
      <c r="EV54">
        <v>0</v>
      </c>
      <c r="EW54">
        <v>245.751692307692</v>
      </c>
      <c r="EX54">
        <v>5.00016</v>
      </c>
      <c r="EY54">
        <v>5279.75384615385</v>
      </c>
      <c r="EZ54">
        <v>18234.0692307692</v>
      </c>
      <c r="FA54">
        <v>49.062</v>
      </c>
      <c r="FB54">
        <v>49.6056153846154</v>
      </c>
      <c r="FC54">
        <v>49.5</v>
      </c>
      <c r="FD54">
        <v>49.2403076923077</v>
      </c>
      <c r="FE54">
        <v>50.875</v>
      </c>
      <c r="FF54">
        <v>1955.08384615385</v>
      </c>
      <c r="FG54">
        <v>39.9</v>
      </c>
      <c r="FH54">
        <v>0</v>
      </c>
      <c r="FI54">
        <v>1758987629.1</v>
      </c>
      <c r="FJ54">
        <v>0</v>
      </c>
      <c r="FK54">
        <v>245.746461538462</v>
      </c>
      <c r="FL54">
        <v>2.76758973997452</v>
      </c>
      <c r="FM54">
        <v>38.8112820445685</v>
      </c>
      <c r="FN54">
        <v>5280.36807692308</v>
      </c>
      <c r="FO54">
        <v>15</v>
      </c>
      <c r="FP54">
        <v>0</v>
      </c>
      <c r="FQ54" t="s">
        <v>439</v>
      </c>
      <c r="FR54">
        <v>1747249705.1</v>
      </c>
      <c r="FS54">
        <v>1747249711.1</v>
      </c>
      <c r="FT54">
        <v>0</v>
      </c>
      <c r="FU54">
        <v>0.871</v>
      </c>
      <c r="FV54">
        <v>0.066</v>
      </c>
      <c r="FW54">
        <v>5.486</v>
      </c>
      <c r="FX54">
        <v>0.145</v>
      </c>
      <c r="FY54">
        <v>420</v>
      </c>
      <c r="FZ54">
        <v>16</v>
      </c>
      <c r="GA54">
        <v>0.27</v>
      </c>
      <c r="GB54">
        <v>0.16</v>
      </c>
      <c r="GC54">
        <v>-27.907615</v>
      </c>
      <c r="GD54">
        <v>3.63351428571433</v>
      </c>
      <c r="GE54">
        <v>0.425371949327879</v>
      </c>
      <c r="GF54">
        <v>0</v>
      </c>
      <c r="GG54">
        <v>245.612058823529</v>
      </c>
      <c r="GH54">
        <v>1.95703590022485</v>
      </c>
      <c r="GI54">
        <v>0.266750262271932</v>
      </c>
      <c r="GJ54">
        <v>-1</v>
      </c>
      <c r="GK54">
        <v>0.96983975</v>
      </c>
      <c r="GL54">
        <v>-0.102287684210525</v>
      </c>
      <c r="GM54">
        <v>0.0110147807643866</v>
      </c>
      <c r="GN54">
        <v>0</v>
      </c>
      <c r="GO54">
        <v>0</v>
      </c>
      <c r="GP54">
        <v>2</v>
      </c>
      <c r="GQ54" t="s">
        <v>457</v>
      </c>
      <c r="GR54">
        <v>3.1255</v>
      </c>
      <c r="GS54">
        <v>2.65579</v>
      </c>
      <c r="GT54">
        <v>0.114564</v>
      </c>
      <c r="GU54">
        <v>0.118961</v>
      </c>
      <c r="GV54">
        <v>0.0986363</v>
      </c>
      <c r="GW54">
        <v>0.0962878</v>
      </c>
      <c r="GX54">
        <v>22769.2</v>
      </c>
      <c r="GY54">
        <v>21454.2</v>
      </c>
      <c r="GZ54">
        <v>22999.5</v>
      </c>
      <c r="HA54">
        <v>23713.5</v>
      </c>
      <c r="HB54">
        <v>35336</v>
      </c>
      <c r="HC54">
        <v>35474</v>
      </c>
      <c r="HD54">
        <v>41467.7</v>
      </c>
      <c r="HE54">
        <v>42288.2</v>
      </c>
      <c r="HF54">
        <v>1.89555</v>
      </c>
      <c r="HG54">
        <v>1.81245</v>
      </c>
      <c r="HH54">
        <v>0.154134</v>
      </c>
      <c r="HI54">
        <v>0</v>
      </c>
      <c r="HJ54">
        <v>27.4759</v>
      </c>
      <c r="HK54">
        <v>999.9</v>
      </c>
      <c r="HL54">
        <v>58.729</v>
      </c>
      <c r="HM54">
        <v>29.124</v>
      </c>
      <c r="HN54">
        <v>26.3133</v>
      </c>
      <c r="HO54">
        <v>53.8</v>
      </c>
      <c r="HP54">
        <v>42.3558</v>
      </c>
      <c r="HQ54">
        <v>1</v>
      </c>
      <c r="HR54">
        <v>0.0944893</v>
      </c>
      <c r="HS54">
        <v>0.125384</v>
      </c>
      <c r="HT54">
        <v>20.2173</v>
      </c>
      <c r="HU54">
        <v>5.23122</v>
      </c>
      <c r="HV54">
        <v>11.992</v>
      </c>
      <c r="HW54">
        <v>4.9555</v>
      </c>
      <c r="HX54">
        <v>3.30385</v>
      </c>
      <c r="HY54">
        <v>20.6</v>
      </c>
      <c r="HZ54">
        <v>9999</v>
      </c>
      <c r="IA54">
        <v>9999</v>
      </c>
      <c r="IB54">
        <v>9999</v>
      </c>
      <c r="IC54">
        <v>1.86854</v>
      </c>
      <c r="ID54">
        <v>1.86421</v>
      </c>
      <c r="IE54">
        <v>1.8718</v>
      </c>
      <c r="IF54">
        <v>1.86276</v>
      </c>
      <c r="IG54">
        <v>1.86208</v>
      </c>
      <c r="IH54">
        <v>1.86859</v>
      </c>
      <c r="II54">
        <v>1.85867</v>
      </c>
      <c r="IJ54">
        <v>1.86508</v>
      </c>
      <c r="IK54">
        <v>5</v>
      </c>
      <c r="IL54">
        <v>0</v>
      </c>
      <c r="IM54">
        <v>0</v>
      </c>
      <c r="IN54">
        <v>0</v>
      </c>
      <c r="IO54" t="s">
        <v>441</v>
      </c>
      <c r="IP54" t="s">
        <v>442</v>
      </c>
      <c r="IQ54" t="s">
        <v>443</v>
      </c>
      <c r="IR54" t="s">
        <v>443</v>
      </c>
      <c r="IS54" t="s">
        <v>443</v>
      </c>
      <c r="IT54" t="s">
        <v>443</v>
      </c>
      <c r="IU54">
        <v>0</v>
      </c>
      <c r="IV54">
        <v>100</v>
      </c>
      <c r="IW54">
        <v>100</v>
      </c>
      <c r="IX54">
        <v>6.307</v>
      </c>
      <c r="IY54">
        <v>0.3759</v>
      </c>
      <c r="IZ54">
        <v>4.29428474587108</v>
      </c>
      <c r="JA54">
        <v>0.0044018681294096</v>
      </c>
      <c r="JB54">
        <v>-1.90699597991277e-06</v>
      </c>
      <c r="JC54">
        <v>4.44501569190667e-10</v>
      </c>
      <c r="JD54">
        <v>0.0663976639725661</v>
      </c>
      <c r="JE54">
        <v>0.00774552653971819</v>
      </c>
      <c r="JF54">
        <v>0.000136201457998369</v>
      </c>
      <c r="JG54">
        <v>5.32982615085375e-06</v>
      </c>
      <c r="JH54">
        <v>-0</v>
      </c>
      <c r="JI54">
        <v>1991</v>
      </c>
      <c r="JJ54">
        <v>1</v>
      </c>
      <c r="JK54">
        <v>28</v>
      </c>
      <c r="JL54">
        <v>195632</v>
      </c>
      <c r="JM54">
        <v>195631.9</v>
      </c>
      <c r="JN54">
        <v>1.44897</v>
      </c>
      <c r="JO54">
        <v>2.36206</v>
      </c>
      <c r="JP54">
        <v>1.4978</v>
      </c>
      <c r="JQ54">
        <v>2.33276</v>
      </c>
      <c r="JR54">
        <v>1.54419</v>
      </c>
      <c r="JS54">
        <v>2.35107</v>
      </c>
      <c r="JT54">
        <v>35.4059</v>
      </c>
      <c r="JU54">
        <v>24.14</v>
      </c>
      <c r="JV54">
        <v>18</v>
      </c>
      <c r="JW54">
        <v>547.017</v>
      </c>
      <c r="JX54">
        <v>436.158</v>
      </c>
      <c r="JY54">
        <v>26.9478</v>
      </c>
      <c r="JZ54">
        <v>28.8432</v>
      </c>
      <c r="KA54">
        <v>29.9999</v>
      </c>
      <c r="KB54">
        <v>28.7691</v>
      </c>
      <c r="KC54">
        <v>28.7955</v>
      </c>
      <c r="KD54">
        <v>29.042</v>
      </c>
      <c r="KE54">
        <v>29.9596</v>
      </c>
      <c r="KF54">
        <v>100</v>
      </c>
      <c r="KG54">
        <v>26.9468</v>
      </c>
      <c r="KH54">
        <v>643.126</v>
      </c>
      <c r="KI54">
        <v>22.2491</v>
      </c>
      <c r="KJ54">
        <v>92.9372</v>
      </c>
      <c r="KK54">
        <v>98.5553</v>
      </c>
    </row>
    <row r="55" spans="1:297">
      <c r="A55">
        <v>39</v>
      </c>
      <c r="B55">
        <v>1758987629</v>
      </c>
      <c r="C55">
        <v>282</v>
      </c>
      <c r="D55" t="s">
        <v>520</v>
      </c>
      <c r="E55" t="s">
        <v>521</v>
      </c>
      <c r="F55">
        <v>5</v>
      </c>
      <c r="G55" t="s">
        <v>435</v>
      </c>
      <c r="H55" t="s">
        <v>436</v>
      </c>
      <c r="I55">
        <v>1758987620.84615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(EA55+(U55+2*0.95*5.67E-8*(((EA55+$B$7)+273)^4-(EA55+273)^4)-44100*J55)/(1.84*29.3*R55+8*0.95*5.67E-8*(EA55+273)^3))</f>
        <v>0</v>
      </c>
      <c r="W55">
        <f>($C$7*EB55+$D$7*EC55+$E$7*V55)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2*0.95*5.67E-8*(((EA55+$B$7)+273)^4-(W55+273)^4)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637.881687391667</v>
      </c>
      <c r="AK55">
        <v>618.64483030303</v>
      </c>
      <c r="AL55">
        <v>3.23947329004318</v>
      </c>
      <c r="AM55">
        <v>63.08</v>
      </c>
      <c r="AN55">
        <f>(AP55 - AO55 + DY55*1E3/(8.314*(EA55+273.15)) * AR55/DX55 * AQ55) * DX55/(100*DL55) * 1000/(1000 - AP55)</f>
        <v>0</v>
      </c>
      <c r="AO55">
        <v>22.1804001488095</v>
      </c>
      <c r="AP55">
        <v>23.1249139393939</v>
      </c>
      <c r="AQ55">
        <v>-2.27870057114527e-05</v>
      </c>
      <c r="AR55">
        <v>99.94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MAX(0,($B$13+$C$13*EF55)/(1+$D$13*EF55)*DY55/(EA55+273)*$E$13)</f>
        <v>0</v>
      </c>
      <c r="AX55" t="s">
        <v>437</v>
      </c>
      <c r="AY55" t="s">
        <v>437</v>
      </c>
      <c r="AZ55">
        <v>0</v>
      </c>
      <c r="BA55">
        <v>0</v>
      </c>
      <c r="BB55">
        <f>1-AZ55/BA55</f>
        <v>0</v>
      </c>
      <c r="BC55">
        <v>0</v>
      </c>
      <c r="BD55" t="s">
        <v>437</v>
      </c>
      <c r="BE55" t="s">
        <v>437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437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$B$11*EG55+$C$11*EH55+$F$11*ES55*(1-EV55)</f>
        <v>0</v>
      </c>
      <c r="DI55">
        <f>DH55*DJ55</f>
        <v>0</v>
      </c>
      <c r="DJ55">
        <f>($B$11*$D$9+$C$11*$D$9+$F$11*((FF55+EX55)/MAX(FF55+EX55+FG55, 0.1)*$I$9+FG55/MAX(FF55+EX55+FG55, 0.1)*$J$9))/($B$11+$C$11+$F$11)</f>
        <v>0</v>
      </c>
      <c r="DK55">
        <f>($B$11*$K$9+$C$11*$K$9+$F$11*((FF55+EX55)/MAX(FF55+EX55+FG55, 0.1)*$P$9+FG55/MAX(FF55+EX55+FG55, 0.1)*$Q$9))/($B$11+$C$11+$F$11)</f>
        <v>0</v>
      </c>
      <c r="DL55">
        <v>1.65</v>
      </c>
      <c r="DM55">
        <v>0.5</v>
      </c>
      <c r="DN55" t="s">
        <v>438</v>
      </c>
      <c r="DO55">
        <v>2</v>
      </c>
      <c r="DP55" t="b">
        <v>1</v>
      </c>
      <c r="DQ55">
        <v>1758987620.84615</v>
      </c>
      <c r="DR55">
        <v>581.209153846154</v>
      </c>
      <c r="DS55">
        <v>608.764846153846</v>
      </c>
      <c r="DT55">
        <v>23.1254384615385</v>
      </c>
      <c r="DU55">
        <v>22.1708384615385</v>
      </c>
      <c r="DV55">
        <v>574.930230769231</v>
      </c>
      <c r="DW55">
        <v>22.7496</v>
      </c>
      <c r="DX55">
        <v>500.019230769231</v>
      </c>
      <c r="DY55">
        <v>90.4201461538461</v>
      </c>
      <c r="DZ55">
        <v>0.0303239</v>
      </c>
      <c r="EA55">
        <v>29.7917769230769</v>
      </c>
      <c r="EB55">
        <v>29.9751692307692</v>
      </c>
      <c r="EC55">
        <v>999.9</v>
      </c>
      <c r="ED55">
        <v>0</v>
      </c>
      <c r="EE55">
        <v>0</v>
      </c>
      <c r="EF55">
        <v>9999.40692307692</v>
      </c>
      <c r="EG55">
        <v>0</v>
      </c>
      <c r="EH55">
        <v>9.95989</v>
      </c>
      <c r="EI55">
        <v>-27.5556461538462</v>
      </c>
      <c r="EJ55">
        <v>594.968076923077</v>
      </c>
      <c r="EK55">
        <v>622.567692307692</v>
      </c>
      <c r="EL55">
        <v>0.954611307692308</v>
      </c>
      <c r="EM55">
        <v>608.764846153846</v>
      </c>
      <c r="EN55">
        <v>22.1708384615385</v>
      </c>
      <c r="EO55">
        <v>2.09100461538462</v>
      </c>
      <c r="EP55">
        <v>2.00468923076923</v>
      </c>
      <c r="EQ55">
        <v>18.1508307692308</v>
      </c>
      <c r="ER55">
        <v>17.4814153846154</v>
      </c>
      <c r="ES55">
        <v>1999.98538461539</v>
      </c>
      <c r="ET55">
        <v>0.980002</v>
      </c>
      <c r="EU55">
        <v>0.0199985</v>
      </c>
      <c r="EV55">
        <v>0</v>
      </c>
      <c r="EW55">
        <v>245.948384615385</v>
      </c>
      <c r="EX55">
        <v>5.00016</v>
      </c>
      <c r="EY55">
        <v>5282.96846153846</v>
      </c>
      <c r="EZ55">
        <v>18234.0769230769</v>
      </c>
      <c r="FA55">
        <v>49.062</v>
      </c>
      <c r="FB55">
        <v>49.5959230769231</v>
      </c>
      <c r="FC55">
        <v>49.5</v>
      </c>
      <c r="FD55">
        <v>49.2403076923077</v>
      </c>
      <c r="FE55">
        <v>50.875</v>
      </c>
      <c r="FF55">
        <v>1955.08538461538</v>
      </c>
      <c r="FG55">
        <v>39.9</v>
      </c>
      <c r="FH55">
        <v>0</v>
      </c>
      <c r="FI55">
        <v>1758987633.9</v>
      </c>
      <c r="FJ55">
        <v>0</v>
      </c>
      <c r="FK55">
        <v>245.936</v>
      </c>
      <c r="FL55">
        <v>2.68246152568117</v>
      </c>
      <c r="FM55">
        <v>37.9880341743482</v>
      </c>
      <c r="FN55">
        <v>5283.47961538462</v>
      </c>
      <c r="FO55">
        <v>15</v>
      </c>
      <c r="FP55">
        <v>0</v>
      </c>
      <c r="FQ55" t="s">
        <v>439</v>
      </c>
      <c r="FR55">
        <v>1747249705.1</v>
      </c>
      <c r="FS55">
        <v>1747249711.1</v>
      </c>
      <c r="FT55">
        <v>0</v>
      </c>
      <c r="FU55">
        <v>0.871</v>
      </c>
      <c r="FV55">
        <v>0.066</v>
      </c>
      <c r="FW55">
        <v>5.486</v>
      </c>
      <c r="FX55">
        <v>0.145</v>
      </c>
      <c r="FY55">
        <v>420</v>
      </c>
      <c r="FZ55">
        <v>16</v>
      </c>
      <c r="GA55">
        <v>0.27</v>
      </c>
      <c r="GB55">
        <v>0.16</v>
      </c>
      <c r="GC55">
        <v>-27.6085095238095</v>
      </c>
      <c r="GD55">
        <v>2.7805090909091</v>
      </c>
      <c r="GE55">
        <v>0.47935125892513</v>
      </c>
      <c r="GF55">
        <v>0</v>
      </c>
      <c r="GG55">
        <v>245.797382352941</v>
      </c>
      <c r="GH55">
        <v>2.63815125788821</v>
      </c>
      <c r="GI55">
        <v>0.316185073754362</v>
      </c>
      <c r="GJ55">
        <v>-1</v>
      </c>
      <c r="GK55">
        <v>0.961773142857143</v>
      </c>
      <c r="GL55">
        <v>-0.120772753246755</v>
      </c>
      <c r="GM55">
        <v>0.01389771779581</v>
      </c>
      <c r="GN55">
        <v>0</v>
      </c>
      <c r="GO55">
        <v>0</v>
      </c>
      <c r="GP55">
        <v>2</v>
      </c>
      <c r="GQ55" t="s">
        <v>457</v>
      </c>
      <c r="GR55">
        <v>3.12557</v>
      </c>
      <c r="GS55">
        <v>2.65575</v>
      </c>
      <c r="GT55">
        <v>0.116778</v>
      </c>
      <c r="GU55">
        <v>0.121349</v>
      </c>
      <c r="GV55">
        <v>0.0986336</v>
      </c>
      <c r="GW55">
        <v>0.0964262</v>
      </c>
      <c r="GX55">
        <v>22712</v>
      </c>
      <c r="GY55">
        <v>21396.3</v>
      </c>
      <c r="GZ55">
        <v>22999.2</v>
      </c>
      <c r="HA55">
        <v>23713.8</v>
      </c>
      <c r="HB55">
        <v>35336</v>
      </c>
      <c r="HC55">
        <v>35469.1</v>
      </c>
      <c r="HD55">
        <v>41467.4</v>
      </c>
      <c r="HE55">
        <v>42288.5</v>
      </c>
      <c r="HF55">
        <v>1.89573</v>
      </c>
      <c r="HG55">
        <v>1.81247</v>
      </c>
      <c r="HH55">
        <v>0.153929</v>
      </c>
      <c r="HI55">
        <v>0</v>
      </c>
      <c r="HJ55">
        <v>27.4759</v>
      </c>
      <c r="HK55">
        <v>999.9</v>
      </c>
      <c r="HL55">
        <v>58.705</v>
      </c>
      <c r="HM55">
        <v>29.124</v>
      </c>
      <c r="HN55">
        <v>26.2993</v>
      </c>
      <c r="HO55">
        <v>53.87</v>
      </c>
      <c r="HP55">
        <v>42.1635</v>
      </c>
      <c r="HQ55">
        <v>1</v>
      </c>
      <c r="HR55">
        <v>0.0946113</v>
      </c>
      <c r="HS55">
        <v>0.17479</v>
      </c>
      <c r="HT55">
        <v>20.2174</v>
      </c>
      <c r="HU55">
        <v>5.23122</v>
      </c>
      <c r="HV55">
        <v>11.992</v>
      </c>
      <c r="HW55">
        <v>4.95575</v>
      </c>
      <c r="HX55">
        <v>3.30395</v>
      </c>
      <c r="HY55">
        <v>20.6</v>
      </c>
      <c r="HZ55">
        <v>9999</v>
      </c>
      <c r="IA55">
        <v>9999</v>
      </c>
      <c r="IB55">
        <v>9999</v>
      </c>
      <c r="IC55">
        <v>1.86853</v>
      </c>
      <c r="ID55">
        <v>1.8642</v>
      </c>
      <c r="IE55">
        <v>1.8718</v>
      </c>
      <c r="IF55">
        <v>1.86271</v>
      </c>
      <c r="IG55">
        <v>1.86205</v>
      </c>
      <c r="IH55">
        <v>1.86857</v>
      </c>
      <c r="II55">
        <v>1.85867</v>
      </c>
      <c r="IJ55">
        <v>1.86508</v>
      </c>
      <c r="IK55">
        <v>5</v>
      </c>
      <c r="IL55">
        <v>0</v>
      </c>
      <c r="IM55">
        <v>0</v>
      </c>
      <c r="IN55">
        <v>0</v>
      </c>
      <c r="IO55" t="s">
        <v>441</v>
      </c>
      <c r="IP55" t="s">
        <v>442</v>
      </c>
      <c r="IQ55" t="s">
        <v>443</v>
      </c>
      <c r="IR55" t="s">
        <v>443</v>
      </c>
      <c r="IS55" t="s">
        <v>443</v>
      </c>
      <c r="IT55" t="s">
        <v>443</v>
      </c>
      <c r="IU55">
        <v>0</v>
      </c>
      <c r="IV55">
        <v>100</v>
      </c>
      <c r="IW55">
        <v>100</v>
      </c>
      <c r="IX55">
        <v>6.349</v>
      </c>
      <c r="IY55">
        <v>0.3759</v>
      </c>
      <c r="IZ55">
        <v>4.29428474587108</v>
      </c>
      <c r="JA55">
        <v>0.0044018681294096</v>
      </c>
      <c r="JB55">
        <v>-1.90699597991277e-06</v>
      </c>
      <c r="JC55">
        <v>4.44501569190667e-10</v>
      </c>
      <c r="JD55">
        <v>0.0663976639725661</v>
      </c>
      <c r="JE55">
        <v>0.00774552653971819</v>
      </c>
      <c r="JF55">
        <v>0.000136201457998369</v>
      </c>
      <c r="JG55">
        <v>5.32982615085375e-06</v>
      </c>
      <c r="JH55">
        <v>-0</v>
      </c>
      <c r="JI55">
        <v>1991</v>
      </c>
      <c r="JJ55">
        <v>1</v>
      </c>
      <c r="JK55">
        <v>28</v>
      </c>
      <c r="JL55">
        <v>195632.1</v>
      </c>
      <c r="JM55">
        <v>195632</v>
      </c>
      <c r="JN55">
        <v>1.47827</v>
      </c>
      <c r="JO55">
        <v>2.35962</v>
      </c>
      <c r="JP55">
        <v>1.4978</v>
      </c>
      <c r="JQ55">
        <v>2.33276</v>
      </c>
      <c r="JR55">
        <v>1.54419</v>
      </c>
      <c r="JS55">
        <v>2.36694</v>
      </c>
      <c r="JT55">
        <v>35.4059</v>
      </c>
      <c r="JU55">
        <v>24.14</v>
      </c>
      <c r="JV55">
        <v>18</v>
      </c>
      <c r="JW55">
        <v>547.11</v>
      </c>
      <c r="JX55">
        <v>436.154</v>
      </c>
      <c r="JY55">
        <v>26.9606</v>
      </c>
      <c r="JZ55">
        <v>28.8401</v>
      </c>
      <c r="KA55">
        <v>30</v>
      </c>
      <c r="KB55">
        <v>28.7667</v>
      </c>
      <c r="KC55">
        <v>28.7931</v>
      </c>
      <c r="KD55">
        <v>29.6385</v>
      </c>
      <c r="KE55">
        <v>29.9596</v>
      </c>
      <c r="KF55">
        <v>100</v>
      </c>
      <c r="KG55">
        <v>26.9554</v>
      </c>
      <c r="KH55">
        <v>656.692</v>
      </c>
      <c r="KI55">
        <v>22.2585</v>
      </c>
      <c r="KJ55">
        <v>92.9363</v>
      </c>
      <c r="KK55">
        <v>98.5562</v>
      </c>
    </row>
    <row r="56" spans="1:297">
      <c r="A56">
        <v>40</v>
      </c>
      <c r="B56">
        <v>1758987634</v>
      </c>
      <c r="C56">
        <v>287</v>
      </c>
      <c r="D56" t="s">
        <v>522</v>
      </c>
      <c r="E56" t="s">
        <v>523</v>
      </c>
      <c r="F56">
        <v>5</v>
      </c>
      <c r="G56" t="s">
        <v>435</v>
      </c>
      <c r="H56" t="s">
        <v>436</v>
      </c>
      <c r="I56">
        <v>1758987625.84615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(EA56+(U56+2*0.95*5.67E-8*(((EA56+$B$7)+273)^4-(EA56+273)^4)-44100*J56)/(1.84*29.3*R56+8*0.95*5.67E-8*(EA56+273)^3))</f>
        <v>0</v>
      </c>
      <c r="W56">
        <f>($C$7*EB56+$D$7*EC56+$E$7*V56)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2*0.95*5.67E-8*(((EA56+$B$7)+273)^4-(W56+273)^4)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656.189097384524</v>
      </c>
      <c r="AK56">
        <v>636.234769696969</v>
      </c>
      <c r="AL56">
        <v>3.54153575757563</v>
      </c>
      <c r="AM56">
        <v>63.08</v>
      </c>
      <c r="AN56">
        <f>(AP56 - AO56 + DY56*1E3/(8.314*(EA56+273.15)) * AR56/DX56 * AQ56) * DX56/(100*DL56) * 1000/(1000 - AP56)</f>
        <v>0</v>
      </c>
      <c r="AO56">
        <v>22.2262623154762</v>
      </c>
      <c r="AP56">
        <v>23.1423357575757</v>
      </c>
      <c r="AQ56">
        <v>0.000106515011869753</v>
      </c>
      <c r="AR56">
        <v>99.94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MAX(0,($B$13+$C$13*EF56)/(1+$D$13*EF56)*DY56/(EA56+273)*$E$13)</f>
        <v>0</v>
      </c>
      <c r="AX56" t="s">
        <v>437</v>
      </c>
      <c r="AY56" t="s">
        <v>437</v>
      </c>
      <c r="AZ56">
        <v>0</v>
      </c>
      <c r="BA56">
        <v>0</v>
      </c>
      <c r="BB56">
        <f>1-AZ56/BA56</f>
        <v>0</v>
      </c>
      <c r="BC56">
        <v>0</v>
      </c>
      <c r="BD56" t="s">
        <v>437</v>
      </c>
      <c r="BE56" t="s">
        <v>437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437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$B$11*EG56+$C$11*EH56+$F$11*ES56*(1-EV56)</f>
        <v>0</v>
      </c>
      <c r="DI56">
        <f>DH56*DJ56</f>
        <v>0</v>
      </c>
      <c r="DJ56">
        <f>($B$11*$D$9+$C$11*$D$9+$F$11*((FF56+EX56)/MAX(FF56+EX56+FG56, 0.1)*$I$9+FG56/MAX(FF56+EX56+FG56, 0.1)*$J$9))/($B$11+$C$11+$F$11)</f>
        <v>0</v>
      </c>
      <c r="DK56">
        <f>($B$11*$K$9+$C$11*$K$9+$F$11*((FF56+EX56)/MAX(FF56+EX56+FG56, 0.1)*$P$9+FG56/MAX(FF56+EX56+FG56, 0.1)*$Q$9))/($B$11+$C$11+$F$11)</f>
        <v>0</v>
      </c>
      <c r="DL56">
        <v>1.65</v>
      </c>
      <c r="DM56">
        <v>0.5</v>
      </c>
      <c r="DN56" t="s">
        <v>438</v>
      </c>
      <c r="DO56">
        <v>2</v>
      </c>
      <c r="DP56" t="b">
        <v>1</v>
      </c>
      <c r="DQ56">
        <v>1758987625.84615</v>
      </c>
      <c r="DR56">
        <v>597.665230769231</v>
      </c>
      <c r="DS56">
        <v>625.309</v>
      </c>
      <c r="DT56">
        <v>23.1297769230769</v>
      </c>
      <c r="DU56">
        <v>22.1911692307692</v>
      </c>
      <c r="DV56">
        <v>591.343230769231</v>
      </c>
      <c r="DW56">
        <v>22.7538461538462</v>
      </c>
      <c r="DX56">
        <v>500.008153846154</v>
      </c>
      <c r="DY56">
        <v>90.4202846153846</v>
      </c>
      <c r="DZ56">
        <v>0.0302172230769231</v>
      </c>
      <c r="EA56">
        <v>29.8011538461538</v>
      </c>
      <c r="EB56">
        <v>29.9858769230769</v>
      </c>
      <c r="EC56">
        <v>999.9</v>
      </c>
      <c r="ED56">
        <v>0</v>
      </c>
      <c r="EE56">
        <v>0</v>
      </c>
      <c r="EF56">
        <v>10003.8838461538</v>
      </c>
      <c r="EG56">
        <v>0</v>
      </c>
      <c r="EH56">
        <v>9.95989</v>
      </c>
      <c r="EI56">
        <v>-27.6436923076923</v>
      </c>
      <c r="EJ56">
        <v>611.816538461538</v>
      </c>
      <c r="EK56">
        <v>639.500538461539</v>
      </c>
      <c r="EL56">
        <v>0.938614230769231</v>
      </c>
      <c r="EM56">
        <v>625.309</v>
      </c>
      <c r="EN56">
        <v>22.1911692307692</v>
      </c>
      <c r="EO56">
        <v>2.09140076923077</v>
      </c>
      <c r="EP56">
        <v>2.00653153846154</v>
      </c>
      <c r="EQ56">
        <v>18.1538461538462</v>
      </c>
      <c r="ER56">
        <v>17.4959538461538</v>
      </c>
      <c r="ES56">
        <v>1999.99</v>
      </c>
      <c r="ET56">
        <v>0.980002</v>
      </c>
      <c r="EU56">
        <v>0.0199985</v>
      </c>
      <c r="EV56">
        <v>0</v>
      </c>
      <c r="EW56">
        <v>246.056384615385</v>
      </c>
      <c r="EX56">
        <v>5.00016</v>
      </c>
      <c r="EY56">
        <v>5286.24769230769</v>
      </c>
      <c r="EZ56">
        <v>18234.1153846154</v>
      </c>
      <c r="FA56">
        <v>49.062</v>
      </c>
      <c r="FB56">
        <v>49.5910769230769</v>
      </c>
      <c r="FC56">
        <v>49.5</v>
      </c>
      <c r="FD56">
        <v>49.2403076923077</v>
      </c>
      <c r="FE56">
        <v>50.875</v>
      </c>
      <c r="FF56">
        <v>1955.09</v>
      </c>
      <c r="FG56">
        <v>39.9</v>
      </c>
      <c r="FH56">
        <v>0</v>
      </c>
      <c r="FI56">
        <v>1758987638.7</v>
      </c>
      <c r="FJ56">
        <v>0</v>
      </c>
      <c r="FK56">
        <v>246.065307692308</v>
      </c>
      <c r="FL56">
        <v>1.1456410189799</v>
      </c>
      <c r="FM56">
        <v>38.1312820656666</v>
      </c>
      <c r="FN56">
        <v>5286.52615384615</v>
      </c>
      <c r="FO56">
        <v>15</v>
      </c>
      <c r="FP56">
        <v>0</v>
      </c>
      <c r="FQ56" t="s">
        <v>439</v>
      </c>
      <c r="FR56">
        <v>1747249705.1</v>
      </c>
      <c r="FS56">
        <v>1747249711.1</v>
      </c>
      <c r="FT56">
        <v>0</v>
      </c>
      <c r="FU56">
        <v>0.871</v>
      </c>
      <c r="FV56">
        <v>0.066</v>
      </c>
      <c r="FW56">
        <v>5.486</v>
      </c>
      <c r="FX56">
        <v>0.145</v>
      </c>
      <c r="FY56">
        <v>420</v>
      </c>
      <c r="FZ56">
        <v>16</v>
      </c>
      <c r="GA56">
        <v>0.27</v>
      </c>
      <c r="GB56">
        <v>0.16</v>
      </c>
      <c r="GC56">
        <v>-27.713125</v>
      </c>
      <c r="GD56">
        <v>-0.982380451127843</v>
      </c>
      <c r="GE56">
        <v>0.584041819457306</v>
      </c>
      <c r="GF56">
        <v>0</v>
      </c>
      <c r="GG56">
        <v>245.957176470588</v>
      </c>
      <c r="GH56">
        <v>1.87006875098469</v>
      </c>
      <c r="GI56">
        <v>0.266023823633307</v>
      </c>
      <c r="GJ56">
        <v>-1</v>
      </c>
      <c r="GK56">
        <v>0.9434757</v>
      </c>
      <c r="GL56">
        <v>-0.192109714285713</v>
      </c>
      <c r="GM56">
        <v>0.021432718334593</v>
      </c>
      <c r="GN56">
        <v>0</v>
      </c>
      <c r="GO56">
        <v>0</v>
      </c>
      <c r="GP56">
        <v>2</v>
      </c>
      <c r="GQ56" t="s">
        <v>457</v>
      </c>
      <c r="GR56">
        <v>3.12546</v>
      </c>
      <c r="GS56">
        <v>2.65568</v>
      </c>
      <c r="GT56">
        <v>0.119109</v>
      </c>
      <c r="GU56">
        <v>0.123449</v>
      </c>
      <c r="GV56">
        <v>0.0986864</v>
      </c>
      <c r="GW56">
        <v>0.096482</v>
      </c>
      <c r="GX56">
        <v>22652.2</v>
      </c>
      <c r="GY56">
        <v>21345.4</v>
      </c>
      <c r="GZ56">
        <v>22999.3</v>
      </c>
      <c r="HA56">
        <v>23714</v>
      </c>
      <c r="HB56">
        <v>35334.2</v>
      </c>
      <c r="HC56">
        <v>35467.3</v>
      </c>
      <c r="HD56">
        <v>41467.5</v>
      </c>
      <c r="HE56">
        <v>42288.9</v>
      </c>
      <c r="HF56">
        <v>1.89535</v>
      </c>
      <c r="HG56">
        <v>1.81262</v>
      </c>
      <c r="HH56">
        <v>0.154246</v>
      </c>
      <c r="HI56">
        <v>0</v>
      </c>
      <c r="HJ56">
        <v>27.4782</v>
      </c>
      <c r="HK56">
        <v>999.9</v>
      </c>
      <c r="HL56">
        <v>58.705</v>
      </c>
      <c r="HM56">
        <v>29.124</v>
      </c>
      <c r="HN56">
        <v>26.2997</v>
      </c>
      <c r="HO56">
        <v>53.94</v>
      </c>
      <c r="HP56">
        <v>42.1554</v>
      </c>
      <c r="HQ56">
        <v>1</v>
      </c>
      <c r="HR56">
        <v>0.0945655</v>
      </c>
      <c r="HS56">
        <v>0.204924</v>
      </c>
      <c r="HT56">
        <v>20.2173</v>
      </c>
      <c r="HU56">
        <v>5.23002</v>
      </c>
      <c r="HV56">
        <v>11.992</v>
      </c>
      <c r="HW56">
        <v>4.95545</v>
      </c>
      <c r="HX56">
        <v>3.30382</v>
      </c>
      <c r="HY56">
        <v>20.6</v>
      </c>
      <c r="HZ56">
        <v>9999</v>
      </c>
      <c r="IA56">
        <v>9999</v>
      </c>
      <c r="IB56">
        <v>9999</v>
      </c>
      <c r="IC56">
        <v>1.86854</v>
      </c>
      <c r="ID56">
        <v>1.86421</v>
      </c>
      <c r="IE56">
        <v>1.8718</v>
      </c>
      <c r="IF56">
        <v>1.8627</v>
      </c>
      <c r="IG56">
        <v>1.86206</v>
      </c>
      <c r="IH56">
        <v>1.86859</v>
      </c>
      <c r="II56">
        <v>1.85867</v>
      </c>
      <c r="IJ56">
        <v>1.86508</v>
      </c>
      <c r="IK56">
        <v>5</v>
      </c>
      <c r="IL56">
        <v>0</v>
      </c>
      <c r="IM56">
        <v>0</v>
      </c>
      <c r="IN56">
        <v>0</v>
      </c>
      <c r="IO56" t="s">
        <v>441</v>
      </c>
      <c r="IP56" t="s">
        <v>442</v>
      </c>
      <c r="IQ56" t="s">
        <v>443</v>
      </c>
      <c r="IR56" t="s">
        <v>443</v>
      </c>
      <c r="IS56" t="s">
        <v>443</v>
      </c>
      <c r="IT56" t="s">
        <v>443</v>
      </c>
      <c r="IU56">
        <v>0</v>
      </c>
      <c r="IV56">
        <v>100</v>
      </c>
      <c r="IW56">
        <v>100</v>
      </c>
      <c r="IX56">
        <v>6.393</v>
      </c>
      <c r="IY56">
        <v>0.3762</v>
      </c>
      <c r="IZ56">
        <v>4.29428474587108</v>
      </c>
      <c r="JA56">
        <v>0.0044018681294096</v>
      </c>
      <c r="JB56">
        <v>-1.90699597991277e-06</v>
      </c>
      <c r="JC56">
        <v>4.44501569190667e-10</v>
      </c>
      <c r="JD56">
        <v>0.0663976639725661</v>
      </c>
      <c r="JE56">
        <v>0.00774552653971819</v>
      </c>
      <c r="JF56">
        <v>0.000136201457998369</v>
      </c>
      <c r="JG56">
        <v>5.32982615085375e-06</v>
      </c>
      <c r="JH56">
        <v>-0</v>
      </c>
      <c r="JI56">
        <v>1991</v>
      </c>
      <c r="JJ56">
        <v>1</v>
      </c>
      <c r="JK56">
        <v>28</v>
      </c>
      <c r="JL56">
        <v>195632.1</v>
      </c>
      <c r="JM56">
        <v>195632</v>
      </c>
      <c r="JN56">
        <v>1.51001</v>
      </c>
      <c r="JO56">
        <v>2.38037</v>
      </c>
      <c r="JP56">
        <v>1.4978</v>
      </c>
      <c r="JQ56">
        <v>2.33276</v>
      </c>
      <c r="JR56">
        <v>1.54419</v>
      </c>
      <c r="JS56">
        <v>2.24121</v>
      </c>
      <c r="JT56">
        <v>35.4059</v>
      </c>
      <c r="JU56">
        <v>24.1225</v>
      </c>
      <c r="JV56">
        <v>18</v>
      </c>
      <c r="JW56">
        <v>546.84</v>
      </c>
      <c r="JX56">
        <v>436.222</v>
      </c>
      <c r="JY56">
        <v>26.9653</v>
      </c>
      <c r="JZ56">
        <v>28.8364</v>
      </c>
      <c r="KA56">
        <v>30</v>
      </c>
      <c r="KB56">
        <v>28.7636</v>
      </c>
      <c r="KC56">
        <v>28.79</v>
      </c>
      <c r="KD56">
        <v>30.2638</v>
      </c>
      <c r="KE56">
        <v>29.9596</v>
      </c>
      <c r="KF56">
        <v>100</v>
      </c>
      <c r="KG56">
        <v>26.9609</v>
      </c>
      <c r="KH56">
        <v>676.92</v>
      </c>
      <c r="KI56">
        <v>22.3422</v>
      </c>
      <c r="KJ56">
        <v>92.9367</v>
      </c>
      <c r="KK56">
        <v>98.557</v>
      </c>
    </row>
    <row r="57" spans="1:297">
      <c r="A57">
        <v>41</v>
      </c>
      <c r="B57">
        <v>1758987639</v>
      </c>
      <c r="C57">
        <v>292</v>
      </c>
      <c r="D57" t="s">
        <v>524</v>
      </c>
      <c r="E57" t="s">
        <v>525</v>
      </c>
      <c r="F57">
        <v>5</v>
      </c>
      <c r="G57" t="s">
        <v>435</v>
      </c>
      <c r="H57" t="s">
        <v>436</v>
      </c>
      <c r="I57">
        <v>1758987630.84615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(EA57+(U57+2*0.95*5.67E-8*(((EA57+$B$7)+273)^4-(EA57+273)^4)-44100*J57)/(1.84*29.3*R57+8*0.95*5.67E-8*(EA57+273)^3))</f>
        <v>0</v>
      </c>
      <c r="W57">
        <f>($C$7*EB57+$D$7*EC57+$E$7*V57)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2*0.95*5.67E-8*(((EA57+$B$7)+273)^4-(W57+273)^4)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672.015172665476</v>
      </c>
      <c r="AK57">
        <v>652.699333333333</v>
      </c>
      <c r="AL57">
        <v>3.27170452380948</v>
      </c>
      <c r="AM57">
        <v>63.08</v>
      </c>
      <c r="AN57">
        <f>(AP57 - AO57 + DY57*1E3/(8.314*(EA57+273.15)) * AR57/DX57 * AQ57) * DX57/(100*DL57) * 1000/(1000 - AP57)</f>
        <v>0</v>
      </c>
      <c r="AO57">
        <v>22.2336518035714</v>
      </c>
      <c r="AP57">
        <v>23.1486424242424</v>
      </c>
      <c r="AQ57">
        <v>4.49070103022534e-05</v>
      </c>
      <c r="AR57">
        <v>99.94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MAX(0,($B$13+$C$13*EF57)/(1+$D$13*EF57)*DY57/(EA57+273)*$E$13)</f>
        <v>0</v>
      </c>
      <c r="AX57" t="s">
        <v>437</v>
      </c>
      <c r="AY57" t="s">
        <v>437</v>
      </c>
      <c r="AZ57">
        <v>0</v>
      </c>
      <c r="BA57">
        <v>0</v>
      </c>
      <c r="BB57">
        <f>1-AZ57/BA57</f>
        <v>0</v>
      </c>
      <c r="BC57">
        <v>0</v>
      </c>
      <c r="BD57" t="s">
        <v>437</v>
      </c>
      <c r="BE57" t="s">
        <v>437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437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$B$11*EG57+$C$11*EH57+$F$11*ES57*(1-EV57)</f>
        <v>0</v>
      </c>
      <c r="DI57">
        <f>DH57*DJ57</f>
        <v>0</v>
      </c>
      <c r="DJ57">
        <f>($B$11*$D$9+$C$11*$D$9+$F$11*((FF57+EX57)/MAX(FF57+EX57+FG57, 0.1)*$I$9+FG57/MAX(FF57+EX57+FG57, 0.1)*$J$9))/($B$11+$C$11+$F$11)</f>
        <v>0</v>
      </c>
      <c r="DK57">
        <f>($B$11*$K$9+$C$11*$K$9+$F$11*((FF57+EX57)/MAX(FF57+EX57+FG57, 0.1)*$P$9+FG57/MAX(FF57+EX57+FG57, 0.1)*$Q$9))/($B$11+$C$11+$F$11)</f>
        <v>0</v>
      </c>
      <c r="DL57">
        <v>1.65</v>
      </c>
      <c r="DM57">
        <v>0.5</v>
      </c>
      <c r="DN57" t="s">
        <v>438</v>
      </c>
      <c r="DO57">
        <v>2</v>
      </c>
      <c r="DP57" t="b">
        <v>1</v>
      </c>
      <c r="DQ57">
        <v>1758987630.84615</v>
      </c>
      <c r="DR57">
        <v>614.108076923077</v>
      </c>
      <c r="DS57">
        <v>641.643</v>
      </c>
      <c r="DT57">
        <v>23.1357846153846</v>
      </c>
      <c r="DU57">
        <v>22.2112846153846</v>
      </c>
      <c r="DV57">
        <v>607.743615384615</v>
      </c>
      <c r="DW57">
        <v>22.7597230769231</v>
      </c>
      <c r="DX57">
        <v>500.009307692308</v>
      </c>
      <c r="DY57">
        <v>90.4207538461539</v>
      </c>
      <c r="DZ57">
        <v>0.0299791230769231</v>
      </c>
      <c r="EA57">
        <v>29.8083769230769</v>
      </c>
      <c r="EB57">
        <v>29.9909846153846</v>
      </c>
      <c r="EC57">
        <v>999.9</v>
      </c>
      <c r="ED57">
        <v>0</v>
      </c>
      <c r="EE57">
        <v>0</v>
      </c>
      <c r="EF57">
        <v>10015.8684615385</v>
      </c>
      <c r="EG57">
        <v>0</v>
      </c>
      <c r="EH57">
        <v>9.95989</v>
      </c>
      <c r="EI57">
        <v>-27.5348153846154</v>
      </c>
      <c r="EJ57">
        <v>628.652538461538</v>
      </c>
      <c r="EK57">
        <v>656.218692307692</v>
      </c>
      <c r="EL57">
        <v>0.924508307692308</v>
      </c>
      <c r="EM57">
        <v>641.643</v>
      </c>
      <c r="EN57">
        <v>22.2112846153846</v>
      </c>
      <c r="EO57">
        <v>2.09195538461538</v>
      </c>
      <c r="EP57">
        <v>2.00836</v>
      </c>
      <c r="EQ57">
        <v>18.1580615384615</v>
      </c>
      <c r="ER57">
        <v>17.5103846153846</v>
      </c>
      <c r="ES57">
        <v>1999.99230769231</v>
      </c>
      <c r="ET57">
        <v>0.980002</v>
      </c>
      <c r="EU57">
        <v>0.0199985</v>
      </c>
      <c r="EV57">
        <v>0</v>
      </c>
      <c r="EW57">
        <v>246.182230769231</v>
      </c>
      <c r="EX57">
        <v>5.00016</v>
      </c>
      <c r="EY57">
        <v>5289.48769230769</v>
      </c>
      <c r="EZ57">
        <v>18234.1307692308</v>
      </c>
      <c r="FA57">
        <v>49.062</v>
      </c>
      <c r="FB57">
        <v>49.6007692307692</v>
      </c>
      <c r="FC57">
        <v>49.5</v>
      </c>
      <c r="FD57">
        <v>49.2403076923077</v>
      </c>
      <c r="FE57">
        <v>50.875</v>
      </c>
      <c r="FF57">
        <v>1955.09230769231</v>
      </c>
      <c r="FG57">
        <v>39.9</v>
      </c>
      <c r="FH57">
        <v>0</v>
      </c>
      <c r="FI57">
        <v>1758987644.1</v>
      </c>
      <c r="FJ57">
        <v>0</v>
      </c>
      <c r="FK57">
        <v>246.2102</v>
      </c>
      <c r="FL57">
        <v>1.59515384180479</v>
      </c>
      <c r="FM57">
        <v>38.5846154456358</v>
      </c>
      <c r="FN57">
        <v>5290.1868</v>
      </c>
      <c r="FO57">
        <v>15</v>
      </c>
      <c r="FP57">
        <v>0</v>
      </c>
      <c r="FQ57" t="s">
        <v>439</v>
      </c>
      <c r="FR57">
        <v>1747249705.1</v>
      </c>
      <c r="FS57">
        <v>1747249711.1</v>
      </c>
      <c r="FT57">
        <v>0</v>
      </c>
      <c r="FU57">
        <v>0.871</v>
      </c>
      <c r="FV57">
        <v>0.066</v>
      </c>
      <c r="FW57">
        <v>5.486</v>
      </c>
      <c r="FX57">
        <v>0.145</v>
      </c>
      <c r="FY57">
        <v>420</v>
      </c>
      <c r="FZ57">
        <v>16</v>
      </c>
      <c r="GA57">
        <v>0.27</v>
      </c>
      <c r="GB57">
        <v>0.16</v>
      </c>
      <c r="GC57">
        <v>-27.5260904761905</v>
      </c>
      <c r="GD57">
        <v>-0.523519480519504</v>
      </c>
      <c r="GE57">
        <v>0.627438746700965</v>
      </c>
      <c r="GF57">
        <v>0</v>
      </c>
      <c r="GG57">
        <v>246.119735294118</v>
      </c>
      <c r="GH57">
        <v>1.40270435056259</v>
      </c>
      <c r="GI57">
        <v>0.22482467794517</v>
      </c>
      <c r="GJ57">
        <v>-1</v>
      </c>
      <c r="GK57">
        <v>0.933381095238095</v>
      </c>
      <c r="GL57">
        <v>-0.196966675324674</v>
      </c>
      <c r="GM57">
        <v>0.0223924870413202</v>
      </c>
      <c r="GN57">
        <v>0</v>
      </c>
      <c r="GO57">
        <v>0</v>
      </c>
      <c r="GP57">
        <v>2</v>
      </c>
      <c r="GQ57" t="s">
        <v>457</v>
      </c>
      <c r="GR57">
        <v>3.12559</v>
      </c>
      <c r="GS57">
        <v>2.65584</v>
      </c>
      <c r="GT57">
        <v>0.121288</v>
      </c>
      <c r="GU57">
        <v>0.125736</v>
      </c>
      <c r="GV57">
        <v>0.0987037</v>
      </c>
      <c r="GW57">
        <v>0.0964993</v>
      </c>
      <c r="GX57">
        <v>22596.1</v>
      </c>
      <c r="GY57">
        <v>21290.2</v>
      </c>
      <c r="GZ57">
        <v>22999.2</v>
      </c>
      <c r="HA57">
        <v>23714.5</v>
      </c>
      <c r="HB57">
        <v>35333.6</v>
      </c>
      <c r="HC57">
        <v>35467.2</v>
      </c>
      <c r="HD57">
        <v>41467.4</v>
      </c>
      <c r="HE57">
        <v>42289.3</v>
      </c>
      <c r="HF57">
        <v>1.89587</v>
      </c>
      <c r="HG57">
        <v>1.81267</v>
      </c>
      <c r="HH57">
        <v>0.15473</v>
      </c>
      <c r="HI57">
        <v>0</v>
      </c>
      <c r="HJ57">
        <v>27.479</v>
      </c>
      <c r="HK57">
        <v>999.9</v>
      </c>
      <c r="HL57">
        <v>58.729</v>
      </c>
      <c r="HM57">
        <v>29.134</v>
      </c>
      <c r="HN57">
        <v>26.3234</v>
      </c>
      <c r="HO57">
        <v>53.98</v>
      </c>
      <c r="HP57">
        <v>42.2957</v>
      </c>
      <c r="HQ57">
        <v>1</v>
      </c>
      <c r="HR57">
        <v>0.0945071</v>
      </c>
      <c r="HS57">
        <v>0.213627</v>
      </c>
      <c r="HT57">
        <v>20.2175</v>
      </c>
      <c r="HU57">
        <v>5.23002</v>
      </c>
      <c r="HV57">
        <v>11.992</v>
      </c>
      <c r="HW57">
        <v>4.95575</v>
      </c>
      <c r="HX57">
        <v>3.30393</v>
      </c>
      <c r="HY57">
        <v>20.6</v>
      </c>
      <c r="HZ57">
        <v>9999</v>
      </c>
      <c r="IA57">
        <v>9999</v>
      </c>
      <c r="IB57">
        <v>9999</v>
      </c>
      <c r="IC57">
        <v>1.86854</v>
      </c>
      <c r="ID57">
        <v>1.8642</v>
      </c>
      <c r="IE57">
        <v>1.8718</v>
      </c>
      <c r="IF57">
        <v>1.8627</v>
      </c>
      <c r="IG57">
        <v>1.86205</v>
      </c>
      <c r="IH57">
        <v>1.86858</v>
      </c>
      <c r="II57">
        <v>1.85867</v>
      </c>
      <c r="IJ57">
        <v>1.86508</v>
      </c>
      <c r="IK57">
        <v>5</v>
      </c>
      <c r="IL57">
        <v>0</v>
      </c>
      <c r="IM57">
        <v>0</v>
      </c>
      <c r="IN57">
        <v>0</v>
      </c>
      <c r="IO57" t="s">
        <v>441</v>
      </c>
      <c r="IP57" t="s">
        <v>442</v>
      </c>
      <c r="IQ57" t="s">
        <v>443</v>
      </c>
      <c r="IR57" t="s">
        <v>443</v>
      </c>
      <c r="IS57" t="s">
        <v>443</v>
      </c>
      <c r="IT57" t="s">
        <v>443</v>
      </c>
      <c r="IU57">
        <v>0</v>
      </c>
      <c r="IV57">
        <v>100</v>
      </c>
      <c r="IW57">
        <v>100</v>
      </c>
      <c r="IX57">
        <v>6.433</v>
      </c>
      <c r="IY57">
        <v>0.3763</v>
      </c>
      <c r="IZ57">
        <v>4.29428474587108</v>
      </c>
      <c r="JA57">
        <v>0.0044018681294096</v>
      </c>
      <c r="JB57">
        <v>-1.90699597991277e-06</v>
      </c>
      <c r="JC57">
        <v>4.44501569190667e-10</v>
      </c>
      <c r="JD57">
        <v>0.0663976639725661</v>
      </c>
      <c r="JE57">
        <v>0.00774552653971819</v>
      </c>
      <c r="JF57">
        <v>0.000136201457998369</v>
      </c>
      <c r="JG57">
        <v>5.32982615085375e-06</v>
      </c>
      <c r="JH57">
        <v>-0</v>
      </c>
      <c r="JI57">
        <v>1991</v>
      </c>
      <c r="JJ57">
        <v>1</v>
      </c>
      <c r="JK57">
        <v>28</v>
      </c>
      <c r="JL57">
        <v>195632.2</v>
      </c>
      <c r="JM57">
        <v>195632.1</v>
      </c>
      <c r="JN57">
        <v>1.54175</v>
      </c>
      <c r="JO57">
        <v>2.37305</v>
      </c>
      <c r="JP57">
        <v>1.49902</v>
      </c>
      <c r="JQ57">
        <v>2.33276</v>
      </c>
      <c r="JR57">
        <v>1.54419</v>
      </c>
      <c r="JS57">
        <v>2.2937</v>
      </c>
      <c r="JT57">
        <v>35.4059</v>
      </c>
      <c r="JU57">
        <v>24.1225</v>
      </c>
      <c r="JV57">
        <v>18</v>
      </c>
      <c r="JW57">
        <v>547.157</v>
      </c>
      <c r="JX57">
        <v>436.229</v>
      </c>
      <c r="JY57">
        <v>26.9664</v>
      </c>
      <c r="JZ57">
        <v>28.8327</v>
      </c>
      <c r="KA57">
        <v>29.9999</v>
      </c>
      <c r="KB57">
        <v>28.7605</v>
      </c>
      <c r="KC57">
        <v>28.7869</v>
      </c>
      <c r="KD57">
        <v>30.8841</v>
      </c>
      <c r="KE57">
        <v>29.6723</v>
      </c>
      <c r="KF57">
        <v>100</v>
      </c>
      <c r="KG57">
        <v>26.9658</v>
      </c>
      <c r="KH57">
        <v>690.385</v>
      </c>
      <c r="KI57">
        <v>22.3823</v>
      </c>
      <c r="KJ57">
        <v>92.9364</v>
      </c>
      <c r="KK57">
        <v>98.5584</v>
      </c>
    </row>
    <row r="58" spans="1:297">
      <c r="A58">
        <v>42</v>
      </c>
      <c r="B58">
        <v>1758987644</v>
      </c>
      <c r="C58">
        <v>297</v>
      </c>
      <c r="D58" t="s">
        <v>526</v>
      </c>
      <c r="E58" t="s">
        <v>527</v>
      </c>
      <c r="F58">
        <v>5</v>
      </c>
      <c r="G58" t="s">
        <v>435</v>
      </c>
      <c r="H58" t="s">
        <v>436</v>
      </c>
      <c r="I58">
        <v>1758987635.84615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(EA58+(U58+2*0.95*5.67E-8*(((EA58+$B$7)+273)^4-(EA58+273)^4)-44100*J58)/(1.84*29.3*R58+8*0.95*5.67E-8*(EA58+273)^3))</f>
        <v>0</v>
      </c>
      <c r="W58">
        <f>($C$7*EB58+$D$7*EC58+$E$7*V58)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2*0.95*5.67E-8*(((EA58+$B$7)+273)^4-(W58+273)^4)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690.439310666667</v>
      </c>
      <c r="AK58">
        <v>670.422090909091</v>
      </c>
      <c r="AL58">
        <v>3.57549939393932</v>
      </c>
      <c r="AM58">
        <v>63.08</v>
      </c>
      <c r="AN58">
        <f>(AP58 - AO58 + DY58*1E3/(8.314*(EA58+273.15)) * AR58/DX58 * AQ58) * DX58/(100*DL58) * 1000/(1000 - AP58)</f>
        <v>0</v>
      </c>
      <c r="AO58">
        <v>22.2498891666667</v>
      </c>
      <c r="AP58">
        <v>23.1519109090909</v>
      </c>
      <c r="AQ58">
        <v>1.74651418233326e-05</v>
      </c>
      <c r="AR58">
        <v>99.94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MAX(0,($B$13+$C$13*EF58)/(1+$D$13*EF58)*DY58/(EA58+273)*$E$13)</f>
        <v>0</v>
      </c>
      <c r="AX58" t="s">
        <v>437</v>
      </c>
      <c r="AY58" t="s">
        <v>437</v>
      </c>
      <c r="AZ58">
        <v>0</v>
      </c>
      <c r="BA58">
        <v>0</v>
      </c>
      <c r="BB58">
        <f>1-AZ58/BA58</f>
        <v>0</v>
      </c>
      <c r="BC58">
        <v>0</v>
      </c>
      <c r="BD58" t="s">
        <v>437</v>
      </c>
      <c r="BE58" t="s">
        <v>437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437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$B$11*EG58+$C$11*EH58+$F$11*ES58*(1-EV58)</f>
        <v>0</v>
      </c>
      <c r="DI58">
        <f>DH58*DJ58</f>
        <v>0</v>
      </c>
      <c r="DJ58">
        <f>($B$11*$D$9+$C$11*$D$9+$F$11*((FF58+EX58)/MAX(FF58+EX58+FG58, 0.1)*$I$9+FG58/MAX(FF58+EX58+FG58, 0.1)*$J$9))/($B$11+$C$11+$F$11)</f>
        <v>0</v>
      </c>
      <c r="DK58">
        <f>($B$11*$K$9+$C$11*$K$9+$F$11*((FF58+EX58)/MAX(FF58+EX58+FG58, 0.1)*$P$9+FG58/MAX(FF58+EX58+FG58, 0.1)*$Q$9))/($B$11+$C$11+$F$11)</f>
        <v>0</v>
      </c>
      <c r="DL58">
        <v>1.65</v>
      </c>
      <c r="DM58">
        <v>0.5</v>
      </c>
      <c r="DN58" t="s">
        <v>438</v>
      </c>
      <c r="DO58">
        <v>2</v>
      </c>
      <c r="DP58" t="b">
        <v>1</v>
      </c>
      <c r="DQ58">
        <v>1758987635.84615</v>
      </c>
      <c r="DR58">
        <v>630.720230769231</v>
      </c>
      <c r="DS58">
        <v>658.784615384615</v>
      </c>
      <c r="DT58">
        <v>23.1434384615385</v>
      </c>
      <c r="DU58">
        <v>22.2353</v>
      </c>
      <c r="DV58">
        <v>624.313384615385</v>
      </c>
      <c r="DW58">
        <v>22.7672076923077</v>
      </c>
      <c r="DX58">
        <v>500.000692307692</v>
      </c>
      <c r="DY58">
        <v>90.4208384615385</v>
      </c>
      <c r="DZ58">
        <v>0.0300241461538462</v>
      </c>
      <c r="EA58">
        <v>29.8125769230769</v>
      </c>
      <c r="EB58">
        <v>30.0032461538462</v>
      </c>
      <c r="EC58">
        <v>999.9</v>
      </c>
      <c r="ED58">
        <v>0</v>
      </c>
      <c r="EE58">
        <v>0</v>
      </c>
      <c r="EF58">
        <v>10015.29</v>
      </c>
      <c r="EG58">
        <v>0</v>
      </c>
      <c r="EH58">
        <v>9.95989</v>
      </c>
      <c r="EI58">
        <v>-28.0642153846154</v>
      </c>
      <c r="EJ58">
        <v>645.663384615385</v>
      </c>
      <c r="EK58">
        <v>673.766230769231</v>
      </c>
      <c r="EL58">
        <v>0.908128769230769</v>
      </c>
      <c r="EM58">
        <v>658.784615384615</v>
      </c>
      <c r="EN58">
        <v>22.2353</v>
      </c>
      <c r="EO58">
        <v>2.09264769230769</v>
      </c>
      <c r="EP58">
        <v>2.01053384615385</v>
      </c>
      <c r="EQ58">
        <v>18.1633307692308</v>
      </c>
      <c r="ER58">
        <v>17.5275384615385</v>
      </c>
      <c r="ES58">
        <v>1999.99461538462</v>
      </c>
      <c r="ET58">
        <v>0.980002</v>
      </c>
      <c r="EU58">
        <v>0.0199985</v>
      </c>
      <c r="EV58">
        <v>0</v>
      </c>
      <c r="EW58">
        <v>246.291846153846</v>
      </c>
      <c r="EX58">
        <v>5.00016</v>
      </c>
      <c r="EY58">
        <v>5291.69615384615</v>
      </c>
      <c r="EZ58">
        <v>18234.1461538462</v>
      </c>
      <c r="FA58">
        <v>49.062</v>
      </c>
      <c r="FB58">
        <v>49.6007692307692</v>
      </c>
      <c r="FC58">
        <v>49.5</v>
      </c>
      <c r="FD58">
        <v>49.2354615384615</v>
      </c>
      <c r="FE58">
        <v>50.875</v>
      </c>
      <c r="FF58">
        <v>1955.09461538462</v>
      </c>
      <c r="FG58">
        <v>39.9</v>
      </c>
      <c r="FH58">
        <v>0</v>
      </c>
      <c r="FI58">
        <v>1758987648.9</v>
      </c>
      <c r="FJ58">
        <v>0</v>
      </c>
      <c r="FK58">
        <v>246.30324</v>
      </c>
      <c r="FL58">
        <v>1.71838460269293</v>
      </c>
      <c r="FM58">
        <v>13.7276922943445</v>
      </c>
      <c r="FN58">
        <v>5291.976</v>
      </c>
      <c r="FO58">
        <v>15</v>
      </c>
      <c r="FP58">
        <v>0</v>
      </c>
      <c r="FQ58" t="s">
        <v>439</v>
      </c>
      <c r="FR58">
        <v>1747249705.1</v>
      </c>
      <c r="FS58">
        <v>1747249711.1</v>
      </c>
      <c r="FT58">
        <v>0</v>
      </c>
      <c r="FU58">
        <v>0.871</v>
      </c>
      <c r="FV58">
        <v>0.066</v>
      </c>
      <c r="FW58">
        <v>5.486</v>
      </c>
      <c r="FX58">
        <v>0.145</v>
      </c>
      <c r="FY58">
        <v>420</v>
      </c>
      <c r="FZ58">
        <v>16</v>
      </c>
      <c r="GA58">
        <v>0.27</v>
      </c>
      <c r="GB58">
        <v>0.16</v>
      </c>
      <c r="GC58">
        <v>-27.830895</v>
      </c>
      <c r="GD58">
        <v>-4.16285864661652</v>
      </c>
      <c r="GE58">
        <v>0.798194264872281</v>
      </c>
      <c r="GF58">
        <v>0</v>
      </c>
      <c r="GG58">
        <v>246.254352941176</v>
      </c>
      <c r="GH58">
        <v>1.43706645710733</v>
      </c>
      <c r="GI58">
        <v>0.228342735475186</v>
      </c>
      <c r="GJ58">
        <v>-1</v>
      </c>
      <c r="GK58">
        <v>0.9173626</v>
      </c>
      <c r="GL58">
        <v>-0.160836992481205</v>
      </c>
      <c r="GM58">
        <v>0.0187237164297049</v>
      </c>
      <c r="GN58">
        <v>0</v>
      </c>
      <c r="GO58">
        <v>0</v>
      </c>
      <c r="GP58">
        <v>2</v>
      </c>
      <c r="GQ58" t="s">
        <v>457</v>
      </c>
      <c r="GR58">
        <v>3.12551</v>
      </c>
      <c r="GS58">
        <v>2.65588</v>
      </c>
      <c r="GT58">
        <v>0.123593</v>
      </c>
      <c r="GU58">
        <v>0.127916</v>
      </c>
      <c r="GV58">
        <v>0.0987156</v>
      </c>
      <c r="GW58">
        <v>0.0966107</v>
      </c>
      <c r="GX58">
        <v>22537.4</v>
      </c>
      <c r="GY58">
        <v>21236.8</v>
      </c>
      <c r="GZ58">
        <v>22999.8</v>
      </c>
      <c r="HA58">
        <v>23714.1</v>
      </c>
      <c r="HB58">
        <v>35334.1</v>
      </c>
      <c r="HC58">
        <v>35462.8</v>
      </c>
      <c r="HD58">
        <v>41468.4</v>
      </c>
      <c r="HE58">
        <v>42289.1</v>
      </c>
      <c r="HF58">
        <v>1.8955</v>
      </c>
      <c r="HG58">
        <v>1.81313</v>
      </c>
      <c r="HH58">
        <v>0.159871</v>
      </c>
      <c r="HI58">
        <v>0</v>
      </c>
      <c r="HJ58">
        <v>27.4806</v>
      </c>
      <c r="HK58">
        <v>999.9</v>
      </c>
      <c r="HL58">
        <v>58.705</v>
      </c>
      <c r="HM58">
        <v>29.124</v>
      </c>
      <c r="HN58">
        <v>26.3013</v>
      </c>
      <c r="HO58">
        <v>53.93</v>
      </c>
      <c r="HP58">
        <v>42.3397</v>
      </c>
      <c r="HQ58">
        <v>1</v>
      </c>
      <c r="HR58">
        <v>0.0939304</v>
      </c>
      <c r="HS58">
        <v>0.635128</v>
      </c>
      <c r="HT58">
        <v>20.2145</v>
      </c>
      <c r="HU58">
        <v>5.22987</v>
      </c>
      <c r="HV58">
        <v>11.992</v>
      </c>
      <c r="HW58">
        <v>4.9557</v>
      </c>
      <c r="HX58">
        <v>3.30395</v>
      </c>
      <c r="HY58">
        <v>20.6</v>
      </c>
      <c r="HZ58">
        <v>9999</v>
      </c>
      <c r="IA58">
        <v>9999</v>
      </c>
      <c r="IB58">
        <v>9999</v>
      </c>
      <c r="IC58">
        <v>1.86856</v>
      </c>
      <c r="ID58">
        <v>1.8642</v>
      </c>
      <c r="IE58">
        <v>1.8718</v>
      </c>
      <c r="IF58">
        <v>1.86272</v>
      </c>
      <c r="IG58">
        <v>1.86204</v>
      </c>
      <c r="IH58">
        <v>1.86858</v>
      </c>
      <c r="II58">
        <v>1.85867</v>
      </c>
      <c r="IJ58">
        <v>1.86508</v>
      </c>
      <c r="IK58">
        <v>5</v>
      </c>
      <c r="IL58">
        <v>0</v>
      </c>
      <c r="IM58">
        <v>0</v>
      </c>
      <c r="IN58">
        <v>0</v>
      </c>
      <c r="IO58" t="s">
        <v>441</v>
      </c>
      <c r="IP58" t="s">
        <v>442</v>
      </c>
      <c r="IQ58" t="s">
        <v>443</v>
      </c>
      <c r="IR58" t="s">
        <v>443</v>
      </c>
      <c r="IS58" t="s">
        <v>443</v>
      </c>
      <c r="IT58" t="s">
        <v>443</v>
      </c>
      <c r="IU58">
        <v>0</v>
      </c>
      <c r="IV58">
        <v>100</v>
      </c>
      <c r="IW58">
        <v>100</v>
      </c>
      <c r="IX58">
        <v>6.476</v>
      </c>
      <c r="IY58">
        <v>0.3765</v>
      </c>
      <c r="IZ58">
        <v>4.29428474587108</v>
      </c>
      <c r="JA58">
        <v>0.0044018681294096</v>
      </c>
      <c r="JB58">
        <v>-1.90699597991277e-06</v>
      </c>
      <c r="JC58">
        <v>4.44501569190667e-10</v>
      </c>
      <c r="JD58">
        <v>0.0663976639725661</v>
      </c>
      <c r="JE58">
        <v>0.00774552653971819</v>
      </c>
      <c r="JF58">
        <v>0.000136201457998369</v>
      </c>
      <c r="JG58">
        <v>5.32982615085375e-06</v>
      </c>
      <c r="JH58">
        <v>-0</v>
      </c>
      <c r="JI58">
        <v>1991</v>
      </c>
      <c r="JJ58">
        <v>1</v>
      </c>
      <c r="JK58">
        <v>28</v>
      </c>
      <c r="JL58">
        <v>195632.3</v>
      </c>
      <c r="JM58">
        <v>195632.2</v>
      </c>
      <c r="JN58">
        <v>1.57349</v>
      </c>
      <c r="JO58">
        <v>2.35352</v>
      </c>
      <c r="JP58">
        <v>1.4978</v>
      </c>
      <c r="JQ58">
        <v>2.33276</v>
      </c>
      <c r="JR58">
        <v>1.54419</v>
      </c>
      <c r="JS58">
        <v>2.34375</v>
      </c>
      <c r="JT58">
        <v>35.4059</v>
      </c>
      <c r="JU58">
        <v>24.1225</v>
      </c>
      <c r="JV58">
        <v>18</v>
      </c>
      <c r="JW58">
        <v>546.886</v>
      </c>
      <c r="JX58">
        <v>436.477</v>
      </c>
      <c r="JY58">
        <v>26.9676</v>
      </c>
      <c r="JZ58">
        <v>28.8296</v>
      </c>
      <c r="KA58">
        <v>29.9999</v>
      </c>
      <c r="KB58">
        <v>28.7575</v>
      </c>
      <c r="KC58">
        <v>28.7839</v>
      </c>
      <c r="KD58">
        <v>31.5405</v>
      </c>
      <c r="KE58">
        <v>29.3828</v>
      </c>
      <c r="KF58">
        <v>100</v>
      </c>
      <c r="KG58">
        <v>26.6369</v>
      </c>
      <c r="KH58">
        <v>710.704</v>
      </c>
      <c r="KI58">
        <v>22.415</v>
      </c>
      <c r="KJ58">
        <v>92.9386</v>
      </c>
      <c r="KK58">
        <v>98.5575</v>
      </c>
    </row>
    <row r="59" spans="1:297">
      <c r="A59">
        <v>43</v>
      </c>
      <c r="B59">
        <v>1758987649</v>
      </c>
      <c r="C59">
        <v>302</v>
      </c>
      <c r="D59" t="s">
        <v>528</v>
      </c>
      <c r="E59" t="s">
        <v>529</v>
      </c>
      <c r="F59">
        <v>5</v>
      </c>
      <c r="G59" t="s">
        <v>435</v>
      </c>
      <c r="H59" t="s">
        <v>436</v>
      </c>
      <c r="I59">
        <v>1758987640.84615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(EA59+(U59+2*0.95*5.67E-8*(((EA59+$B$7)+273)^4-(EA59+273)^4)-44100*J59)/(1.84*29.3*R59+8*0.95*5.67E-8*(EA59+273)^3))</f>
        <v>0</v>
      </c>
      <c r="W59">
        <f>($C$7*EB59+$D$7*EC59+$E$7*V59)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2*0.95*5.67E-8*(((EA59+$B$7)+273)^4-(W59+273)^4)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707.613135461905</v>
      </c>
      <c r="AK59">
        <v>687.809496969697</v>
      </c>
      <c r="AL59">
        <v>3.47434757575745</v>
      </c>
      <c r="AM59">
        <v>63.08</v>
      </c>
      <c r="AN59">
        <f>(AP59 - AO59 + DY59*1E3/(8.314*(EA59+273.15)) * AR59/DX59 * AQ59) * DX59/(100*DL59) * 1000/(1000 - AP59)</f>
        <v>0</v>
      </c>
      <c r="AO59">
        <v>22.29810575</v>
      </c>
      <c r="AP59">
        <v>23.1687321212121</v>
      </c>
      <c r="AQ59">
        <v>9.82231773022244e-05</v>
      </c>
      <c r="AR59">
        <v>99.94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MAX(0,($B$13+$C$13*EF59)/(1+$D$13*EF59)*DY59/(EA59+273)*$E$13)</f>
        <v>0</v>
      </c>
      <c r="AX59" t="s">
        <v>437</v>
      </c>
      <c r="AY59" t="s">
        <v>437</v>
      </c>
      <c r="AZ59">
        <v>0</v>
      </c>
      <c r="BA59">
        <v>0</v>
      </c>
      <c r="BB59">
        <f>1-AZ59/BA59</f>
        <v>0</v>
      </c>
      <c r="BC59">
        <v>0</v>
      </c>
      <c r="BD59" t="s">
        <v>437</v>
      </c>
      <c r="BE59" t="s">
        <v>437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437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$B$11*EG59+$C$11*EH59+$F$11*ES59*(1-EV59)</f>
        <v>0</v>
      </c>
      <c r="DI59">
        <f>DH59*DJ59</f>
        <v>0</v>
      </c>
      <c r="DJ59">
        <f>($B$11*$D$9+$C$11*$D$9+$F$11*((FF59+EX59)/MAX(FF59+EX59+FG59, 0.1)*$I$9+FG59/MAX(FF59+EX59+FG59, 0.1)*$J$9))/($B$11+$C$11+$F$11)</f>
        <v>0</v>
      </c>
      <c r="DK59">
        <f>($B$11*$K$9+$C$11*$K$9+$F$11*((FF59+EX59)/MAX(FF59+EX59+FG59, 0.1)*$P$9+FG59/MAX(FF59+EX59+FG59, 0.1)*$Q$9))/($B$11+$C$11+$F$11)</f>
        <v>0</v>
      </c>
      <c r="DL59">
        <v>1.65</v>
      </c>
      <c r="DM59">
        <v>0.5</v>
      </c>
      <c r="DN59" t="s">
        <v>438</v>
      </c>
      <c r="DO59">
        <v>2</v>
      </c>
      <c r="DP59" t="b">
        <v>1</v>
      </c>
      <c r="DQ59">
        <v>1758987640.84615</v>
      </c>
      <c r="DR59">
        <v>647.577384615385</v>
      </c>
      <c r="DS59">
        <v>675.584615384615</v>
      </c>
      <c r="DT59">
        <v>23.1526461538462</v>
      </c>
      <c r="DU59">
        <v>22.2609538461538</v>
      </c>
      <c r="DV59">
        <v>641.128076923077</v>
      </c>
      <c r="DW59">
        <v>22.7762153846154</v>
      </c>
      <c r="DX59">
        <v>500.011307692308</v>
      </c>
      <c r="DY59">
        <v>90.4204384615385</v>
      </c>
      <c r="DZ59">
        <v>0.0300368615384615</v>
      </c>
      <c r="EA59">
        <v>29.7887846153846</v>
      </c>
      <c r="EB59">
        <v>30.0478769230769</v>
      </c>
      <c r="EC59">
        <v>999.9</v>
      </c>
      <c r="ED59">
        <v>0</v>
      </c>
      <c r="EE59">
        <v>0</v>
      </c>
      <c r="EF59">
        <v>10012.5915384615</v>
      </c>
      <c r="EG59">
        <v>0</v>
      </c>
      <c r="EH59">
        <v>9.95989</v>
      </c>
      <c r="EI59">
        <v>-28.0070307692308</v>
      </c>
      <c r="EJ59">
        <v>662.926153846154</v>
      </c>
      <c r="EK59">
        <v>690.966615384615</v>
      </c>
      <c r="EL59">
        <v>0.891685</v>
      </c>
      <c r="EM59">
        <v>675.584615384615</v>
      </c>
      <c r="EN59">
        <v>22.2609538461538</v>
      </c>
      <c r="EO59">
        <v>2.09347076923077</v>
      </c>
      <c r="EP59">
        <v>2.01284384615385</v>
      </c>
      <c r="EQ59">
        <v>18.1695846153846</v>
      </c>
      <c r="ER59">
        <v>17.5457384615385</v>
      </c>
      <c r="ES59">
        <v>1999.99538461538</v>
      </c>
      <c r="ET59">
        <v>0.980002</v>
      </c>
      <c r="EU59">
        <v>0.0199985</v>
      </c>
      <c r="EV59">
        <v>0</v>
      </c>
      <c r="EW59">
        <v>246.383384615385</v>
      </c>
      <c r="EX59">
        <v>5.00016</v>
      </c>
      <c r="EY59">
        <v>5292.04230769231</v>
      </c>
      <c r="EZ59">
        <v>18234.1538461539</v>
      </c>
      <c r="FA59">
        <v>49.062</v>
      </c>
      <c r="FB59">
        <v>49.5862307692308</v>
      </c>
      <c r="FC59">
        <v>49.5</v>
      </c>
      <c r="FD59">
        <v>49.2209230769231</v>
      </c>
      <c r="FE59">
        <v>50.875</v>
      </c>
      <c r="FF59">
        <v>1955.09538461538</v>
      </c>
      <c r="FG59">
        <v>39.9</v>
      </c>
      <c r="FH59">
        <v>0</v>
      </c>
      <c r="FI59">
        <v>1758987653.7</v>
      </c>
      <c r="FJ59">
        <v>0</v>
      </c>
      <c r="FK59">
        <v>246.36928</v>
      </c>
      <c r="FL59">
        <v>-0.169000016359482</v>
      </c>
      <c r="FM59">
        <v>-17.5746153638889</v>
      </c>
      <c r="FN59">
        <v>5292.0268</v>
      </c>
      <c r="FO59">
        <v>15</v>
      </c>
      <c r="FP59">
        <v>0</v>
      </c>
      <c r="FQ59" t="s">
        <v>439</v>
      </c>
      <c r="FR59">
        <v>1747249705.1</v>
      </c>
      <c r="FS59">
        <v>1747249711.1</v>
      </c>
      <c r="FT59">
        <v>0</v>
      </c>
      <c r="FU59">
        <v>0.871</v>
      </c>
      <c r="FV59">
        <v>0.066</v>
      </c>
      <c r="FW59">
        <v>5.486</v>
      </c>
      <c r="FX59">
        <v>0.145</v>
      </c>
      <c r="FY59">
        <v>420</v>
      </c>
      <c r="FZ59">
        <v>16</v>
      </c>
      <c r="GA59">
        <v>0.27</v>
      </c>
      <c r="GB59">
        <v>0.16</v>
      </c>
      <c r="GC59">
        <v>-28.0899666666667</v>
      </c>
      <c r="GD59">
        <v>-1.07332207792207</v>
      </c>
      <c r="GE59">
        <v>0.64092803498657</v>
      </c>
      <c r="GF59">
        <v>0</v>
      </c>
      <c r="GG59">
        <v>246.288823529412</v>
      </c>
      <c r="GH59">
        <v>0.838930474955474</v>
      </c>
      <c r="GI59">
        <v>0.224045356567165</v>
      </c>
      <c r="GJ59">
        <v>-1</v>
      </c>
      <c r="GK59">
        <v>0.898069714285714</v>
      </c>
      <c r="GL59">
        <v>-0.18084864935065</v>
      </c>
      <c r="GM59">
        <v>0.0215755508457912</v>
      </c>
      <c r="GN59">
        <v>0</v>
      </c>
      <c r="GO59">
        <v>0</v>
      </c>
      <c r="GP59">
        <v>2</v>
      </c>
      <c r="GQ59" t="s">
        <v>457</v>
      </c>
      <c r="GR59">
        <v>3.1255</v>
      </c>
      <c r="GS59">
        <v>2.65598</v>
      </c>
      <c r="GT59">
        <v>0.12583</v>
      </c>
      <c r="GU59">
        <v>0.130198</v>
      </c>
      <c r="GV59">
        <v>0.0987695</v>
      </c>
      <c r="GW59">
        <v>0.0967675</v>
      </c>
      <c r="GX59">
        <v>22480.3</v>
      </c>
      <c r="GY59">
        <v>21181.2</v>
      </c>
      <c r="GZ59">
        <v>23000.2</v>
      </c>
      <c r="HA59">
        <v>23714.1</v>
      </c>
      <c r="HB59">
        <v>35332.7</v>
      </c>
      <c r="HC59">
        <v>35457.1</v>
      </c>
      <c r="HD59">
        <v>41469</v>
      </c>
      <c r="HE59">
        <v>42289.4</v>
      </c>
      <c r="HF59">
        <v>1.8955</v>
      </c>
      <c r="HG59">
        <v>1.81332</v>
      </c>
      <c r="HH59">
        <v>0.165384</v>
      </c>
      <c r="HI59">
        <v>0</v>
      </c>
      <c r="HJ59">
        <v>27.478</v>
      </c>
      <c r="HK59">
        <v>999.9</v>
      </c>
      <c r="HL59">
        <v>58.705</v>
      </c>
      <c r="HM59">
        <v>29.124</v>
      </c>
      <c r="HN59">
        <v>26.2976</v>
      </c>
      <c r="HO59">
        <v>53.46</v>
      </c>
      <c r="HP59">
        <v>42.1595</v>
      </c>
      <c r="HQ59">
        <v>1</v>
      </c>
      <c r="HR59">
        <v>0.0960722</v>
      </c>
      <c r="HS59">
        <v>1.44814</v>
      </c>
      <c r="HT59">
        <v>20.21</v>
      </c>
      <c r="HU59">
        <v>5.22927</v>
      </c>
      <c r="HV59">
        <v>11.992</v>
      </c>
      <c r="HW59">
        <v>4.9556</v>
      </c>
      <c r="HX59">
        <v>3.30393</v>
      </c>
      <c r="HY59">
        <v>20.6</v>
      </c>
      <c r="HZ59">
        <v>9999</v>
      </c>
      <c r="IA59">
        <v>9999</v>
      </c>
      <c r="IB59">
        <v>9999</v>
      </c>
      <c r="IC59">
        <v>1.86853</v>
      </c>
      <c r="ID59">
        <v>1.86423</v>
      </c>
      <c r="IE59">
        <v>1.8718</v>
      </c>
      <c r="IF59">
        <v>1.86268</v>
      </c>
      <c r="IG59">
        <v>1.86206</v>
      </c>
      <c r="IH59">
        <v>1.86855</v>
      </c>
      <c r="II59">
        <v>1.85867</v>
      </c>
      <c r="IJ59">
        <v>1.86508</v>
      </c>
      <c r="IK59">
        <v>5</v>
      </c>
      <c r="IL59">
        <v>0</v>
      </c>
      <c r="IM59">
        <v>0</v>
      </c>
      <c r="IN59">
        <v>0</v>
      </c>
      <c r="IO59" t="s">
        <v>441</v>
      </c>
      <c r="IP59" t="s">
        <v>442</v>
      </c>
      <c r="IQ59" t="s">
        <v>443</v>
      </c>
      <c r="IR59" t="s">
        <v>443</v>
      </c>
      <c r="IS59" t="s">
        <v>443</v>
      </c>
      <c r="IT59" t="s">
        <v>443</v>
      </c>
      <c r="IU59">
        <v>0</v>
      </c>
      <c r="IV59">
        <v>100</v>
      </c>
      <c r="IW59">
        <v>100</v>
      </c>
      <c r="IX59">
        <v>6.519</v>
      </c>
      <c r="IY59">
        <v>0.3768</v>
      </c>
      <c r="IZ59">
        <v>4.29428474587108</v>
      </c>
      <c r="JA59">
        <v>0.0044018681294096</v>
      </c>
      <c r="JB59">
        <v>-1.90699597991277e-06</v>
      </c>
      <c r="JC59">
        <v>4.44501569190667e-10</v>
      </c>
      <c r="JD59">
        <v>0.0663976639725661</v>
      </c>
      <c r="JE59">
        <v>0.00774552653971819</v>
      </c>
      <c r="JF59">
        <v>0.000136201457998369</v>
      </c>
      <c r="JG59">
        <v>5.32982615085375e-06</v>
      </c>
      <c r="JH59">
        <v>-0</v>
      </c>
      <c r="JI59">
        <v>1991</v>
      </c>
      <c r="JJ59">
        <v>1</v>
      </c>
      <c r="JK59">
        <v>28</v>
      </c>
      <c r="JL59">
        <v>195632.4</v>
      </c>
      <c r="JM59">
        <v>195632.3</v>
      </c>
      <c r="JN59">
        <v>1.60156</v>
      </c>
      <c r="JO59">
        <v>2.36206</v>
      </c>
      <c r="JP59">
        <v>1.4978</v>
      </c>
      <c r="JQ59">
        <v>2.33276</v>
      </c>
      <c r="JR59">
        <v>1.54419</v>
      </c>
      <c r="JS59">
        <v>2.40356</v>
      </c>
      <c r="JT59">
        <v>35.4059</v>
      </c>
      <c r="JU59">
        <v>24.1225</v>
      </c>
      <c r="JV59">
        <v>18</v>
      </c>
      <c r="JW59">
        <v>546.861</v>
      </c>
      <c r="JX59">
        <v>436.574</v>
      </c>
      <c r="JY59">
        <v>26.7095</v>
      </c>
      <c r="JZ59">
        <v>28.8256</v>
      </c>
      <c r="KA59">
        <v>30.0012</v>
      </c>
      <c r="KB59">
        <v>28.7545</v>
      </c>
      <c r="KC59">
        <v>28.7809</v>
      </c>
      <c r="KD59">
        <v>32.0958</v>
      </c>
      <c r="KE59">
        <v>29.1072</v>
      </c>
      <c r="KF59">
        <v>100</v>
      </c>
      <c r="KG59">
        <v>26.511</v>
      </c>
      <c r="KH59">
        <v>724.219</v>
      </c>
      <c r="KI59">
        <v>22.3597</v>
      </c>
      <c r="KJ59">
        <v>92.9401</v>
      </c>
      <c r="KK59">
        <v>98.558</v>
      </c>
    </row>
    <row r="60" spans="1:297">
      <c r="A60">
        <v>44</v>
      </c>
      <c r="B60">
        <v>1758987654</v>
      </c>
      <c r="C60">
        <v>307</v>
      </c>
      <c r="D60" t="s">
        <v>530</v>
      </c>
      <c r="E60" t="s">
        <v>531</v>
      </c>
      <c r="F60">
        <v>5</v>
      </c>
      <c r="G60" t="s">
        <v>435</v>
      </c>
      <c r="H60" t="s">
        <v>436</v>
      </c>
      <c r="I60">
        <v>1758987645.84615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(EA60+(U60+2*0.95*5.67E-8*(((EA60+$B$7)+273)^4-(EA60+273)^4)-44100*J60)/(1.84*29.3*R60+8*0.95*5.67E-8*(EA60+273)^3))</f>
        <v>0</v>
      </c>
      <c r="W60">
        <f>($C$7*EB60+$D$7*EC60+$E$7*V60)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2*0.95*5.67E-8*(((EA60+$B$7)+273)^4-(W60+273)^4)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725.485538122619</v>
      </c>
      <c r="AK60">
        <v>705.454909090909</v>
      </c>
      <c r="AL60">
        <v>3.52011465367953</v>
      </c>
      <c r="AM60">
        <v>63.08</v>
      </c>
      <c r="AN60">
        <f>(AP60 - AO60 + DY60*1E3/(8.314*(EA60+273.15)) * AR60/DX60 * AQ60) * DX60/(100*DL60) * 1000/(1000 - AP60)</f>
        <v>0</v>
      </c>
      <c r="AO60">
        <v>22.3398363392857</v>
      </c>
      <c r="AP60">
        <v>23.181156969697</v>
      </c>
      <c r="AQ60">
        <v>7.48371813371308e-05</v>
      </c>
      <c r="AR60">
        <v>99.94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MAX(0,($B$13+$C$13*EF60)/(1+$D$13*EF60)*DY60/(EA60+273)*$E$13)</f>
        <v>0</v>
      </c>
      <c r="AX60" t="s">
        <v>437</v>
      </c>
      <c r="AY60" t="s">
        <v>437</v>
      </c>
      <c r="AZ60">
        <v>0</v>
      </c>
      <c r="BA60">
        <v>0</v>
      </c>
      <c r="BB60">
        <f>1-AZ60/BA60</f>
        <v>0</v>
      </c>
      <c r="BC60">
        <v>0</v>
      </c>
      <c r="BD60" t="s">
        <v>437</v>
      </c>
      <c r="BE60" t="s">
        <v>437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437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$B$11*EG60+$C$11*EH60+$F$11*ES60*(1-EV60)</f>
        <v>0</v>
      </c>
      <c r="DI60">
        <f>DH60*DJ60</f>
        <v>0</v>
      </c>
      <c r="DJ60">
        <f>($B$11*$D$9+$C$11*$D$9+$F$11*((FF60+EX60)/MAX(FF60+EX60+FG60, 0.1)*$I$9+FG60/MAX(FF60+EX60+FG60, 0.1)*$J$9))/($B$11+$C$11+$F$11)</f>
        <v>0</v>
      </c>
      <c r="DK60">
        <f>($B$11*$K$9+$C$11*$K$9+$F$11*((FF60+EX60)/MAX(FF60+EX60+FG60, 0.1)*$P$9+FG60/MAX(FF60+EX60+FG60, 0.1)*$Q$9))/($B$11+$C$11+$F$11)</f>
        <v>0</v>
      </c>
      <c r="DL60">
        <v>1.65</v>
      </c>
      <c r="DM60">
        <v>0.5</v>
      </c>
      <c r="DN60" t="s">
        <v>438</v>
      </c>
      <c r="DO60">
        <v>2</v>
      </c>
      <c r="DP60" t="b">
        <v>1</v>
      </c>
      <c r="DQ60">
        <v>1758987645.84615</v>
      </c>
      <c r="DR60">
        <v>664.549923076923</v>
      </c>
      <c r="DS60">
        <v>692.848923076923</v>
      </c>
      <c r="DT60">
        <v>23.1625307692308</v>
      </c>
      <c r="DU60">
        <v>22.2943230769231</v>
      </c>
      <c r="DV60">
        <v>658.058615384615</v>
      </c>
      <c r="DW60">
        <v>22.7858692307692</v>
      </c>
      <c r="DX60">
        <v>500.021384615385</v>
      </c>
      <c r="DY60">
        <v>90.4205076923077</v>
      </c>
      <c r="DZ60">
        <v>0.0301244538461538</v>
      </c>
      <c r="EA60">
        <v>29.7667461538462</v>
      </c>
      <c r="EB60">
        <v>30.0973230769231</v>
      </c>
      <c r="EC60">
        <v>999.9</v>
      </c>
      <c r="ED60">
        <v>0</v>
      </c>
      <c r="EE60">
        <v>0</v>
      </c>
      <c r="EF60">
        <v>10008.3607692308</v>
      </c>
      <c r="EG60">
        <v>0</v>
      </c>
      <c r="EH60">
        <v>9.95989</v>
      </c>
      <c r="EI60">
        <v>-28.2987384615385</v>
      </c>
      <c r="EJ60">
        <v>680.308</v>
      </c>
      <c r="EK60">
        <v>708.648384615385</v>
      </c>
      <c r="EL60">
        <v>0.868192923076923</v>
      </c>
      <c r="EM60">
        <v>692.848923076923</v>
      </c>
      <c r="EN60">
        <v>22.2943230769231</v>
      </c>
      <c r="EO60">
        <v>2.09436615384615</v>
      </c>
      <c r="EP60">
        <v>2.01586307692308</v>
      </c>
      <c r="EQ60">
        <v>18.1763923076923</v>
      </c>
      <c r="ER60">
        <v>17.5694846153846</v>
      </c>
      <c r="ES60">
        <v>2000</v>
      </c>
      <c r="ET60">
        <v>0.980002</v>
      </c>
      <c r="EU60">
        <v>0.0199985</v>
      </c>
      <c r="EV60">
        <v>0</v>
      </c>
      <c r="EW60">
        <v>246.505461538462</v>
      </c>
      <c r="EX60">
        <v>5.00016</v>
      </c>
      <c r="EY60">
        <v>5293.88846153846</v>
      </c>
      <c r="EZ60">
        <v>18234.2</v>
      </c>
      <c r="FA60">
        <v>49.062</v>
      </c>
      <c r="FB60">
        <v>49.5765384615385</v>
      </c>
      <c r="FC60">
        <v>49.5</v>
      </c>
      <c r="FD60">
        <v>49.2209230769231</v>
      </c>
      <c r="FE60">
        <v>50.875</v>
      </c>
      <c r="FF60">
        <v>1955.1</v>
      </c>
      <c r="FG60">
        <v>39.9</v>
      </c>
      <c r="FH60">
        <v>0</v>
      </c>
      <c r="FI60">
        <v>1758987659.1</v>
      </c>
      <c r="FJ60">
        <v>0</v>
      </c>
      <c r="FK60">
        <v>246.496653846154</v>
      </c>
      <c r="FL60">
        <v>1.25610254620429</v>
      </c>
      <c r="FM60">
        <v>34.1029059413653</v>
      </c>
      <c r="FN60">
        <v>5293.98269230769</v>
      </c>
      <c r="FO60">
        <v>15</v>
      </c>
      <c r="FP60">
        <v>0</v>
      </c>
      <c r="FQ60" t="s">
        <v>439</v>
      </c>
      <c r="FR60">
        <v>1747249705.1</v>
      </c>
      <c r="FS60">
        <v>1747249711.1</v>
      </c>
      <c r="FT60">
        <v>0</v>
      </c>
      <c r="FU60">
        <v>0.871</v>
      </c>
      <c r="FV60">
        <v>0.066</v>
      </c>
      <c r="FW60">
        <v>5.486</v>
      </c>
      <c r="FX60">
        <v>0.145</v>
      </c>
      <c r="FY60">
        <v>420</v>
      </c>
      <c r="FZ60">
        <v>16</v>
      </c>
      <c r="GA60">
        <v>0.27</v>
      </c>
      <c r="GB60">
        <v>0.16</v>
      </c>
      <c r="GC60">
        <v>-28.0802333333333</v>
      </c>
      <c r="GD60">
        <v>-3.07749350649352</v>
      </c>
      <c r="GE60">
        <v>0.648047623421476</v>
      </c>
      <c r="GF60">
        <v>0</v>
      </c>
      <c r="GG60">
        <v>246.362205882353</v>
      </c>
      <c r="GH60">
        <v>0.814682959169197</v>
      </c>
      <c r="GI60">
        <v>0.229755980452378</v>
      </c>
      <c r="GJ60">
        <v>-1</v>
      </c>
      <c r="GK60">
        <v>0.884192047619047</v>
      </c>
      <c r="GL60">
        <v>-0.273067948051948</v>
      </c>
      <c r="GM60">
        <v>0.0292064421277162</v>
      </c>
      <c r="GN60">
        <v>0</v>
      </c>
      <c r="GO60">
        <v>0</v>
      </c>
      <c r="GP60">
        <v>2</v>
      </c>
      <c r="GQ60" t="s">
        <v>457</v>
      </c>
      <c r="GR60">
        <v>3.12552</v>
      </c>
      <c r="GS60">
        <v>2.65568</v>
      </c>
      <c r="GT60">
        <v>0.128037</v>
      </c>
      <c r="GU60">
        <v>0.132155</v>
      </c>
      <c r="GV60">
        <v>0.0988123</v>
      </c>
      <c r="GW60">
        <v>0.0968656</v>
      </c>
      <c r="GX60">
        <v>22423.3</v>
      </c>
      <c r="GY60">
        <v>21133.5</v>
      </c>
      <c r="GZ60">
        <v>22999.9</v>
      </c>
      <c r="HA60">
        <v>23714</v>
      </c>
      <c r="HB60">
        <v>35331</v>
      </c>
      <c r="HC60">
        <v>35453.5</v>
      </c>
      <c r="HD60">
        <v>41468.7</v>
      </c>
      <c r="HE60">
        <v>42289.5</v>
      </c>
      <c r="HF60">
        <v>1.89565</v>
      </c>
      <c r="HG60">
        <v>1.813</v>
      </c>
      <c r="HH60">
        <v>0.160933</v>
      </c>
      <c r="HI60">
        <v>0</v>
      </c>
      <c r="HJ60">
        <v>27.4757</v>
      </c>
      <c r="HK60">
        <v>999.9</v>
      </c>
      <c r="HL60">
        <v>58.705</v>
      </c>
      <c r="HM60">
        <v>29.124</v>
      </c>
      <c r="HN60">
        <v>26.2972</v>
      </c>
      <c r="HO60">
        <v>54.19</v>
      </c>
      <c r="HP60">
        <v>42.1595</v>
      </c>
      <c r="HQ60">
        <v>1</v>
      </c>
      <c r="HR60">
        <v>0.0955056</v>
      </c>
      <c r="HS60">
        <v>1.39665</v>
      </c>
      <c r="HT60">
        <v>20.2104</v>
      </c>
      <c r="HU60">
        <v>5.22942</v>
      </c>
      <c r="HV60">
        <v>11.992</v>
      </c>
      <c r="HW60">
        <v>4.9556</v>
      </c>
      <c r="HX60">
        <v>3.304</v>
      </c>
      <c r="HY60">
        <v>20.6</v>
      </c>
      <c r="HZ60">
        <v>9999</v>
      </c>
      <c r="IA60">
        <v>9999</v>
      </c>
      <c r="IB60">
        <v>9999</v>
      </c>
      <c r="IC60">
        <v>1.86855</v>
      </c>
      <c r="ID60">
        <v>1.86422</v>
      </c>
      <c r="IE60">
        <v>1.8718</v>
      </c>
      <c r="IF60">
        <v>1.86272</v>
      </c>
      <c r="IG60">
        <v>1.86206</v>
      </c>
      <c r="IH60">
        <v>1.86858</v>
      </c>
      <c r="II60">
        <v>1.85867</v>
      </c>
      <c r="IJ60">
        <v>1.86508</v>
      </c>
      <c r="IK60">
        <v>5</v>
      </c>
      <c r="IL60">
        <v>0</v>
      </c>
      <c r="IM60">
        <v>0</v>
      </c>
      <c r="IN60">
        <v>0</v>
      </c>
      <c r="IO60" t="s">
        <v>441</v>
      </c>
      <c r="IP60" t="s">
        <v>442</v>
      </c>
      <c r="IQ60" t="s">
        <v>443</v>
      </c>
      <c r="IR60" t="s">
        <v>443</v>
      </c>
      <c r="IS60" t="s">
        <v>443</v>
      </c>
      <c r="IT60" t="s">
        <v>443</v>
      </c>
      <c r="IU60">
        <v>0</v>
      </c>
      <c r="IV60">
        <v>100</v>
      </c>
      <c r="IW60">
        <v>100</v>
      </c>
      <c r="IX60">
        <v>6.56</v>
      </c>
      <c r="IY60">
        <v>0.3772</v>
      </c>
      <c r="IZ60">
        <v>4.29428474587108</v>
      </c>
      <c r="JA60">
        <v>0.0044018681294096</v>
      </c>
      <c r="JB60">
        <v>-1.90699597991277e-06</v>
      </c>
      <c r="JC60">
        <v>4.44501569190667e-10</v>
      </c>
      <c r="JD60">
        <v>0.0663976639725661</v>
      </c>
      <c r="JE60">
        <v>0.00774552653971819</v>
      </c>
      <c r="JF60">
        <v>0.000136201457998369</v>
      </c>
      <c r="JG60">
        <v>5.32982615085375e-06</v>
      </c>
      <c r="JH60">
        <v>-0</v>
      </c>
      <c r="JI60">
        <v>1991</v>
      </c>
      <c r="JJ60">
        <v>1</v>
      </c>
      <c r="JK60">
        <v>28</v>
      </c>
      <c r="JL60">
        <v>195632.5</v>
      </c>
      <c r="JM60">
        <v>195632.4</v>
      </c>
      <c r="JN60">
        <v>1.62964</v>
      </c>
      <c r="JO60">
        <v>2.37671</v>
      </c>
      <c r="JP60">
        <v>1.4978</v>
      </c>
      <c r="JQ60">
        <v>2.33276</v>
      </c>
      <c r="JR60">
        <v>1.54419</v>
      </c>
      <c r="JS60">
        <v>2.27783</v>
      </c>
      <c r="JT60">
        <v>35.4059</v>
      </c>
      <c r="JU60">
        <v>24.105</v>
      </c>
      <c r="JV60">
        <v>18</v>
      </c>
      <c r="JW60">
        <v>546.933</v>
      </c>
      <c r="JX60">
        <v>436.356</v>
      </c>
      <c r="JY60">
        <v>26.5019</v>
      </c>
      <c r="JZ60">
        <v>28.8222</v>
      </c>
      <c r="KA60">
        <v>30.0002</v>
      </c>
      <c r="KB60">
        <v>28.7514</v>
      </c>
      <c r="KC60">
        <v>28.7778</v>
      </c>
      <c r="KD60">
        <v>32.7724</v>
      </c>
      <c r="KE60">
        <v>29.1072</v>
      </c>
      <c r="KF60">
        <v>100</v>
      </c>
      <c r="KG60">
        <v>26.3535</v>
      </c>
      <c r="KH60">
        <v>744.55</v>
      </c>
      <c r="KI60">
        <v>22.3597</v>
      </c>
      <c r="KJ60">
        <v>92.9393</v>
      </c>
      <c r="KK60">
        <v>98.5581</v>
      </c>
    </row>
    <row r="61" spans="1:297">
      <c r="A61">
        <v>45</v>
      </c>
      <c r="B61">
        <v>1758987659</v>
      </c>
      <c r="C61">
        <v>312</v>
      </c>
      <c r="D61" t="s">
        <v>532</v>
      </c>
      <c r="E61" t="s">
        <v>533</v>
      </c>
      <c r="F61">
        <v>5</v>
      </c>
      <c r="G61" t="s">
        <v>435</v>
      </c>
      <c r="H61" t="s">
        <v>436</v>
      </c>
      <c r="I61">
        <v>1758987650.84615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(EA61+(U61+2*0.95*5.67E-8*(((EA61+$B$7)+273)^4-(EA61+273)^4)-44100*J61)/(1.84*29.3*R61+8*0.95*5.67E-8*(EA61+273)^3))</f>
        <v>0</v>
      </c>
      <c r="W61">
        <f>($C$7*EB61+$D$7*EC61+$E$7*V61)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2*0.95*5.67E-8*(((EA61+$B$7)+273)^4-(W61+273)^4)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741.877239141667</v>
      </c>
      <c r="AK61">
        <v>722.219848484848</v>
      </c>
      <c r="AL61">
        <v>3.36068378787873</v>
      </c>
      <c r="AM61">
        <v>63.08</v>
      </c>
      <c r="AN61">
        <f>(AP61 - AO61 + DY61*1E3/(8.314*(EA61+273.15)) * AR61/DX61 * AQ61) * DX61/(100*DL61) * 1000/(1000 - AP61)</f>
        <v>0</v>
      </c>
      <c r="AO61">
        <v>22.357231764881</v>
      </c>
      <c r="AP61">
        <v>23.1793327272727</v>
      </c>
      <c r="AQ61">
        <v>-1.57594351957118e-05</v>
      </c>
      <c r="AR61">
        <v>99.94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MAX(0,($B$13+$C$13*EF61)/(1+$D$13*EF61)*DY61/(EA61+273)*$E$13)</f>
        <v>0</v>
      </c>
      <c r="AX61" t="s">
        <v>437</v>
      </c>
      <c r="AY61" t="s">
        <v>437</v>
      </c>
      <c r="AZ61">
        <v>0</v>
      </c>
      <c r="BA61">
        <v>0</v>
      </c>
      <c r="BB61">
        <f>1-AZ61/BA61</f>
        <v>0</v>
      </c>
      <c r="BC61">
        <v>0</v>
      </c>
      <c r="BD61" t="s">
        <v>437</v>
      </c>
      <c r="BE61" t="s">
        <v>437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437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$B$11*EG61+$C$11*EH61+$F$11*ES61*(1-EV61)</f>
        <v>0</v>
      </c>
      <c r="DI61">
        <f>DH61*DJ61</f>
        <v>0</v>
      </c>
      <c r="DJ61">
        <f>($B$11*$D$9+$C$11*$D$9+$F$11*((FF61+EX61)/MAX(FF61+EX61+FG61, 0.1)*$I$9+FG61/MAX(FF61+EX61+FG61, 0.1)*$J$9))/($B$11+$C$11+$F$11)</f>
        <v>0</v>
      </c>
      <c r="DK61">
        <f>($B$11*$K$9+$C$11*$K$9+$F$11*((FF61+EX61)/MAX(FF61+EX61+FG61, 0.1)*$P$9+FG61/MAX(FF61+EX61+FG61, 0.1)*$Q$9))/($B$11+$C$11+$F$11)</f>
        <v>0</v>
      </c>
      <c r="DL61">
        <v>1.65</v>
      </c>
      <c r="DM61">
        <v>0.5</v>
      </c>
      <c r="DN61" t="s">
        <v>438</v>
      </c>
      <c r="DO61">
        <v>2</v>
      </c>
      <c r="DP61" t="b">
        <v>1</v>
      </c>
      <c r="DQ61">
        <v>1758987650.84615</v>
      </c>
      <c r="DR61">
        <v>681.543923076923</v>
      </c>
      <c r="DS61">
        <v>709.712846153846</v>
      </c>
      <c r="DT61">
        <v>23.1720846153846</v>
      </c>
      <c r="DU61">
        <v>22.3280615384615</v>
      </c>
      <c r="DV61">
        <v>675.011</v>
      </c>
      <c r="DW61">
        <v>22.7952153846154</v>
      </c>
      <c r="DX61">
        <v>500.023230769231</v>
      </c>
      <c r="DY61">
        <v>90.4212</v>
      </c>
      <c r="DZ61">
        <v>0.0299767923076923</v>
      </c>
      <c r="EA61">
        <v>29.7654076923077</v>
      </c>
      <c r="EB61">
        <v>30.1124692307692</v>
      </c>
      <c r="EC61">
        <v>999.9</v>
      </c>
      <c r="ED61">
        <v>0</v>
      </c>
      <c r="EE61">
        <v>0</v>
      </c>
      <c r="EF61">
        <v>10008.7430769231</v>
      </c>
      <c r="EG61">
        <v>0</v>
      </c>
      <c r="EH61">
        <v>9.95989</v>
      </c>
      <c r="EI61">
        <v>-28.1687769230769</v>
      </c>
      <c r="EJ61">
        <v>697.711615384615</v>
      </c>
      <c r="EK61">
        <v>725.921692307692</v>
      </c>
      <c r="EL61">
        <v>0.844019538461538</v>
      </c>
      <c r="EM61">
        <v>709.712846153846</v>
      </c>
      <c r="EN61">
        <v>22.3280615384615</v>
      </c>
      <c r="EO61">
        <v>2.09524769230769</v>
      </c>
      <c r="EP61">
        <v>2.01893</v>
      </c>
      <c r="EQ61">
        <v>18.1830846153846</v>
      </c>
      <c r="ER61">
        <v>17.5935846153846</v>
      </c>
      <c r="ES61">
        <v>2000.00384615385</v>
      </c>
      <c r="ET61">
        <v>0.980002</v>
      </c>
      <c r="EU61">
        <v>0.0199985</v>
      </c>
      <c r="EV61">
        <v>0</v>
      </c>
      <c r="EW61">
        <v>246.656384615385</v>
      </c>
      <c r="EX61">
        <v>5.00016</v>
      </c>
      <c r="EY61">
        <v>5297.30692307692</v>
      </c>
      <c r="EZ61">
        <v>18234.2384615385</v>
      </c>
      <c r="FA61">
        <v>49.062</v>
      </c>
      <c r="FB61">
        <v>49.5668461538462</v>
      </c>
      <c r="FC61">
        <v>49.5</v>
      </c>
      <c r="FD61">
        <v>49.2160769230769</v>
      </c>
      <c r="FE61">
        <v>50.875</v>
      </c>
      <c r="FF61">
        <v>1955.10384615385</v>
      </c>
      <c r="FG61">
        <v>39.9</v>
      </c>
      <c r="FH61">
        <v>0</v>
      </c>
      <c r="FI61">
        <v>1758987663.9</v>
      </c>
      <c r="FJ61">
        <v>0</v>
      </c>
      <c r="FK61">
        <v>246.656192307692</v>
      </c>
      <c r="FL61">
        <v>4.44858119728003</v>
      </c>
      <c r="FM61">
        <v>84.7791453051462</v>
      </c>
      <c r="FN61">
        <v>5297.71884615385</v>
      </c>
      <c r="FO61">
        <v>15</v>
      </c>
      <c r="FP61">
        <v>0</v>
      </c>
      <c r="FQ61" t="s">
        <v>439</v>
      </c>
      <c r="FR61">
        <v>1747249705.1</v>
      </c>
      <c r="FS61">
        <v>1747249711.1</v>
      </c>
      <c r="FT61">
        <v>0</v>
      </c>
      <c r="FU61">
        <v>0.871</v>
      </c>
      <c r="FV61">
        <v>0.066</v>
      </c>
      <c r="FW61">
        <v>5.486</v>
      </c>
      <c r="FX61">
        <v>0.145</v>
      </c>
      <c r="FY61">
        <v>420</v>
      </c>
      <c r="FZ61">
        <v>16</v>
      </c>
      <c r="GA61">
        <v>0.27</v>
      </c>
      <c r="GB61">
        <v>0.16</v>
      </c>
      <c r="GC61">
        <v>-28.2441428571429</v>
      </c>
      <c r="GD61">
        <v>1.42308311688313</v>
      </c>
      <c r="GE61">
        <v>0.509417428770055</v>
      </c>
      <c r="GF61">
        <v>0</v>
      </c>
      <c r="GG61">
        <v>246.583647058824</v>
      </c>
      <c r="GH61">
        <v>1.98456837180054</v>
      </c>
      <c r="GI61">
        <v>0.335561065044359</v>
      </c>
      <c r="GJ61">
        <v>-1</v>
      </c>
      <c r="GK61">
        <v>0.859993523809524</v>
      </c>
      <c r="GL61">
        <v>-0.300982675324672</v>
      </c>
      <c r="GM61">
        <v>0.0312143380174637</v>
      </c>
      <c r="GN61">
        <v>0</v>
      </c>
      <c r="GO61">
        <v>0</v>
      </c>
      <c r="GP61">
        <v>2</v>
      </c>
      <c r="GQ61" t="s">
        <v>457</v>
      </c>
      <c r="GR61">
        <v>3.12564</v>
      </c>
      <c r="GS61">
        <v>2.65525</v>
      </c>
      <c r="GT61">
        <v>0.130184</v>
      </c>
      <c r="GU61">
        <v>0.134467</v>
      </c>
      <c r="GV61">
        <v>0.0987962</v>
      </c>
      <c r="GW61">
        <v>0.0968781</v>
      </c>
      <c r="GX61">
        <v>22368.3</v>
      </c>
      <c r="GY61">
        <v>21077.3</v>
      </c>
      <c r="GZ61">
        <v>23000.1</v>
      </c>
      <c r="HA61">
        <v>23714.1</v>
      </c>
      <c r="HB61">
        <v>35331.8</v>
      </c>
      <c r="HC61">
        <v>35453.1</v>
      </c>
      <c r="HD61">
        <v>41468.7</v>
      </c>
      <c r="HE61">
        <v>42289.4</v>
      </c>
      <c r="HF61">
        <v>1.89603</v>
      </c>
      <c r="HG61">
        <v>1.81282</v>
      </c>
      <c r="HH61">
        <v>0.15758</v>
      </c>
      <c r="HI61">
        <v>0</v>
      </c>
      <c r="HJ61">
        <v>27.4736</v>
      </c>
      <c r="HK61">
        <v>999.9</v>
      </c>
      <c r="HL61">
        <v>58.705</v>
      </c>
      <c r="HM61">
        <v>29.134</v>
      </c>
      <c r="HN61">
        <v>26.3134</v>
      </c>
      <c r="HO61">
        <v>53.93</v>
      </c>
      <c r="HP61">
        <v>42.3237</v>
      </c>
      <c r="HQ61">
        <v>1</v>
      </c>
      <c r="HR61">
        <v>0.0954344</v>
      </c>
      <c r="HS61">
        <v>1.34334</v>
      </c>
      <c r="HT61">
        <v>20.211</v>
      </c>
      <c r="HU61">
        <v>5.22942</v>
      </c>
      <c r="HV61">
        <v>11.992</v>
      </c>
      <c r="HW61">
        <v>4.95525</v>
      </c>
      <c r="HX61">
        <v>3.30398</v>
      </c>
      <c r="HY61">
        <v>20.6</v>
      </c>
      <c r="HZ61">
        <v>9999</v>
      </c>
      <c r="IA61">
        <v>9999</v>
      </c>
      <c r="IB61">
        <v>9999</v>
      </c>
      <c r="IC61">
        <v>1.86855</v>
      </c>
      <c r="ID61">
        <v>1.86425</v>
      </c>
      <c r="IE61">
        <v>1.8718</v>
      </c>
      <c r="IF61">
        <v>1.86271</v>
      </c>
      <c r="IG61">
        <v>1.86205</v>
      </c>
      <c r="IH61">
        <v>1.86858</v>
      </c>
      <c r="II61">
        <v>1.85867</v>
      </c>
      <c r="IJ61">
        <v>1.86508</v>
      </c>
      <c r="IK61">
        <v>5</v>
      </c>
      <c r="IL61">
        <v>0</v>
      </c>
      <c r="IM61">
        <v>0</v>
      </c>
      <c r="IN61">
        <v>0</v>
      </c>
      <c r="IO61" t="s">
        <v>441</v>
      </c>
      <c r="IP61" t="s">
        <v>442</v>
      </c>
      <c r="IQ61" t="s">
        <v>443</v>
      </c>
      <c r="IR61" t="s">
        <v>443</v>
      </c>
      <c r="IS61" t="s">
        <v>443</v>
      </c>
      <c r="IT61" t="s">
        <v>443</v>
      </c>
      <c r="IU61">
        <v>0</v>
      </c>
      <c r="IV61">
        <v>100</v>
      </c>
      <c r="IW61">
        <v>100</v>
      </c>
      <c r="IX61">
        <v>6.6</v>
      </c>
      <c r="IY61">
        <v>0.377</v>
      </c>
      <c r="IZ61">
        <v>4.29428474587108</v>
      </c>
      <c r="JA61">
        <v>0.0044018681294096</v>
      </c>
      <c r="JB61">
        <v>-1.90699597991277e-06</v>
      </c>
      <c r="JC61">
        <v>4.44501569190667e-10</v>
      </c>
      <c r="JD61">
        <v>0.0663976639725661</v>
      </c>
      <c r="JE61">
        <v>0.00774552653971819</v>
      </c>
      <c r="JF61">
        <v>0.000136201457998369</v>
      </c>
      <c r="JG61">
        <v>5.32982615085375e-06</v>
      </c>
      <c r="JH61">
        <v>-0</v>
      </c>
      <c r="JI61">
        <v>1991</v>
      </c>
      <c r="JJ61">
        <v>1</v>
      </c>
      <c r="JK61">
        <v>28</v>
      </c>
      <c r="JL61">
        <v>195632.6</v>
      </c>
      <c r="JM61">
        <v>195632.5</v>
      </c>
      <c r="JN61">
        <v>1.6626</v>
      </c>
      <c r="JO61">
        <v>2.36328</v>
      </c>
      <c r="JP61">
        <v>1.49902</v>
      </c>
      <c r="JQ61">
        <v>2.33276</v>
      </c>
      <c r="JR61">
        <v>1.54419</v>
      </c>
      <c r="JS61">
        <v>2.30957</v>
      </c>
      <c r="JT61">
        <v>35.4059</v>
      </c>
      <c r="JU61">
        <v>24.1225</v>
      </c>
      <c r="JV61">
        <v>18</v>
      </c>
      <c r="JW61">
        <v>547.153</v>
      </c>
      <c r="JX61">
        <v>436.228</v>
      </c>
      <c r="JY61">
        <v>26.327</v>
      </c>
      <c r="JZ61">
        <v>28.8185</v>
      </c>
      <c r="KA61">
        <v>30.0002</v>
      </c>
      <c r="KB61">
        <v>28.7484</v>
      </c>
      <c r="KC61">
        <v>28.7747</v>
      </c>
      <c r="KD61">
        <v>33.3191</v>
      </c>
      <c r="KE61">
        <v>29.1072</v>
      </c>
      <c r="KF61">
        <v>100</v>
      </c>
      <c r="KG61">
        <v>26.2838</v>
      </c>
      <c r="KH61">
        <v>758.102</v>
      </c>
      <c r="KI61">
        <v>22.4432</v>
      </c>
      <c r="KJ61">
        <v>92.9396</v>
      </c>
      <c r="KK61">
        <v>98.558</v>
      </c>
    </row>
    <row r="62" spans="1:297">
      <c r="A62">
        <v>46</v>
      </c>
      <c r="B62">
        <v>1758987664</v>
      </c>
      <c r="C62">
        <v>317</v>
      </c>
      <c r="D62" t="s">
        <v>534</v>
      </c>
      <c r="E62" t="s">
        <v>535</v>
      </c>
      <c r="F62">
        <v>5</v>
      </c>
      <c r="G62" t="s">
        <v>435</v>
      </c>
      <c r="H62" t="s">
        <v>436</v>
      </c>
      <c r="I62">
        <v>1758987655.84615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(EA62+(U62+2*0.95*5.67E-8*(((EA62+$B$7)+273)^4-(EA62+273)^4)-44100*J62)/(1.84*29.3*R62+8*0.95*5.67E-8*(EA62+273)^3))</f>
        <v>0</v>
      </c>
      <c r="W62">
        <f>($C$7*EB62+$D$7*EC62+$E$7*V62)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2*0.95*5.67E-8*(((EA62+$B$7)+273)^4-(W62+273)^4)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760.468449892857</v>
      </c>
      <c r="AK62">
        <v>740.173042424243</v>
      </c>
      <c r="AL62">
        <v>3.56537084415587</v>
      </c>
      <c r="AM62">
        <v>63.08</v>
      </c>
      <c r="AN62">
        <f>(AP62 - AO62 + DY62*1E3/(8.314*(EA62+273.15)) * AR62/DX62 * AQ62) * DX62/(100*DL62) * 1000/(1000 - AP62)</f>
        <v>0</v>
      </c>
      <c r="AO62">
        <v>22.3603383988095</v>
      </c>
      <c r="AP62">
        <v>23.1652824242424</v>
      </c>
      <c r="AQ62">
        <v>-7.63496935965848e-05</v>
      </c>
      <c r="AR62">
        <v>99.94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MAX(0,($B$13+$C$13*EF62)/(1+$D$13*EF62)*DY62/(EA62+273)*$E$13)</f>
        <v>0</v>
      </c>
      <c r="AX62" t="s">
        <v>437</v>
      </c>
      <c r="AY62" t="s">
        <v>437</v>
      </c>
      <c r="AZ62">
        <v>0</v>
      </c>
      <c r="BA62">
        <v>0</v>
      </c>
      <c r="BB62">
        <f>1-AZ62/BA62</f>
        <v>0</v>
      </c>
      <c r="BC62">
        <v>0</v>
      </c>
      <c r="BD62" t="s">
        <v>437</v>
      </c>
      <c r="BE62" t="s">
        <v>437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437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$B$11*EG62+$C$11*EH62+$F$11*ES62*(1-EV62)</f>
        <v>0</v>
      </c>
      <c r="DI62">
        <f>DH62*DJ62</f>
        <v>0</v>
      </c>
      <c r="DJ62">
        <f>($B$11*$D$9+$C$11*$D$9+$F$11*((FF62+EX62)/MAX(FF62+EX62+FG62, 0.1)*$I$9+FG62/MAX(FF62+EX62+FG62, 0.1)*$J$9))/($B$11+$C$11+$F$11)</f>
        <v>0</v>
      </c>
      <c r="DK62">
        <f>($B$11*$K$9+$C$11*$K$9+$F$11*((FF62+EX62)/MAX(FF62+EX62+FG62, 0.1)*$P$9+FG62/MAX(FF62+EX62+FG62, 0.1)*$Q$9))/($B$11+$C$11+$F$11)</f>
        <v>0</v>
      </c>
      <c r="DL62">
        <v>1.65</v>
      </c>
      <c r="DM62">
        <v>0.5</v>
      </c>
      <c r="DN62" t="s">
        <v>438</v>
      </c>
      <c r="DO62">
        <v>2</v>
      </c>
      <c r="DP62" t="b">
        <v>1</v>
      </c>
      <c r="DQ62">
        <v>1758987655.84615</v>
      </c>
      <c r="DR62">
        <v>698.55</v>
      </c>
      <c r="DS62">
        <v>726.830538461538</v>
      </c>
      <c r="DT62">
        <v>23.1758384615385</v>
      </c>
      <c r="DU62">
        <v>22.3499307692308</v>
      </c>
      <c r="DV62">
        <v>691.976</v>
      </c>
      <c r="DW62">
        <v>22.7988923076923</v>
      </c>
      <c r="DX62">
        <v>500.005538461539</v>
      </c>
      <c r="DY62">
        <v>90.4223384615385</v>
      </c>
      <c r="DZ62">
        <v>0.0298921307692308</v>
      </c>
      <c r="EA62">
        <v>29.7820615384615</v>
      </c>
      <c r="EB62">
        <v>30.0857153846154</v>
      </c>
      <c r="EC62">
        <v>999.9</v>
      </c>
      <c r="ED62">
        <v>0</v>
      </c>
      <c r="EE62">
        <v>0</v>
      </c>
      <c r="EF62">
        <v>10009.8992307692</v>
      </c>
      <c r="EG62">
        <v>0</v>
      </c>
      <c r="EH62">
        <v>9.95989</v>
      </c>
      <c r="EI62">
        <v>-28.2804307692308</v>
      </c>
      <c r="EJ62">
        <v>715.123615384615</v>
      </c>
      <c r="EK62">
        <v>743.446769230769</v>
      </c>
      <c r="EL62">
        <v>0.825911076923077</v>
      </c>
      <c r="EM62">
        <v>726.830538461538</v>
      </c>
      <c r="EN62">
        <v>22.3499307692308</v>
      </c>
      <c r="EO62">
        <v>2.09561461538462</v>
      </c>
      <c r="EP62">
        <v>2.02093307692308</v>
      </c>
      <c r="EQ62">
        <v>18.1858846153846</v>
      </c>
      <c r="ER62">
        <v>17.6093076923077</v>
      </c>
      <c r="ES62">
        <v>2000.00615384615</v>
      </c>
      <c r="ET62">
        <v>0.980002</v>
      </c>
      <c r="EU62">
        <v>0.0199985</v>
      </c>
      <c r="EV62">
        <v>0</v>
      </c>
      <c r="EW62">
        <v>246.901</v>
      </c>
      <c r="EX62">
        <v>5.00016</v>
      </c>
      <c r="EY62">
        <v>5302.75230769231</v>
      </c>
      <c r="EZ62">
        <v>18234.2615384615</v>
      </c>
      <c r="FA62">
        <v>49.062</v>
      </c>
      <c r="FB62">
        <v>49.562</v>
      </c>
      <c r="FC62">
        <v>49.4951538461538</v>
      </c>
      <c r="FD62">
        <v>49.2160769230769</v>
      </c>
      <c r="FE62">
        <v>50.875</v>
      </c>
      <c r="FF62">
        <v>1955.10615384615</v>
      </c>
      <c r="FG62">
        <v>39.9</v>
      </c>
      <c r="FH62">
        <v>0</v>
      </c>
      <c r="FI62">
        <v>1758987669.3</v>
      </c>
      <c r="FJ62">
        <v>0</v>
      </c>
      <c r="FK62">
        <v>247.00124</v>
      </c>
      <c r="FL62">
        <v>3.06046155130753</v>
      </c>
      <c r="FM62">
        <v>50.2661538920928</v>
      </c>
      <c r="FN62">
        <v>5304.38</v>
      </c>
      <c r="FO62">
        <v>15</v>
      </c>
      <c r="FP62">
        <v>0</v>
      </c>
      <c r="FQ62" t="s">
        <v>439</v>
      </c>
      <c r="FR62">
        <v>1747249705.1</v>
      </c>
      <c r="FS62">
        <v>1747249711.1</v>
      </c>
      <c r="FT62">
        <v>0</v>
      </c>
      <c r="FU62">
        <v>0.871</v>
      </c>
      <c r="FV62">
        <v>0.066</v>
      </c>
      <c r="FW62">
        <v>5.486</v>
      </c>
      <c r="FX62">
        <v>0.145</v>
      </c>
      <c r="FY62">
        <v>420</v>
      </c>
      <c r="FZ62">
        <v>16</v>
      </c>
      <c r="GA62">
        <v>0.27</v>
      </c>
      <c r="GB62">
        <v>0.16</v>
      </c>
      <c r="GC62">
        <v>-28.2387</v>
      </c>
      <c r="GD62">
        <v>-1.23495338345863</v>
      </c>
      <c r="GE62">
        <v>0.53171805592814</v>
      </c>
      <c r="GF62">
        <v>0</v>
      </c>
      <c r="GG62">
        <v>246.755176470588</v>
      </c>
      <c r="GH62">
        <v>3.67853323362016</v>
      </c>
      <c r="GI62">
        <v>0.404195531496408</v>
      </c>
      <c r="GJ62">
        <v>-1</v>
      </c>
      <c r="GK62">
        <v>0.8349581</v>
      </c>
      <c r="GL62">
        <v>-0.203697744360903</v>
      </c>
      <c r="GM62">
        <v>0.020121613759587</v>
      </c>
      <c r="GN62">
        <v>0</v>
      </c>
      <c r="GO62">
        <v>0</v>
      </c>
      <c r="GP62">
        <v>2</v>
      </c>
      <c r="GQ62" t="s">
        <v>457</v>
      </c>
      <c r="GR62">
        <v>3.12559</v>
      </c>
      <c r="GS62">
        <v>2.6556</v>
      </c>
      <c r="GT62">
        <v>0.132355</v>
      </c>
      <c r="GU62">
        <v>0.136384</v>
      </c>
      <c r="GV62">
        <v>0.0987538</v>
      </c>
      <c r="GW62">
        <v>0.0968894</v>
      </c>
      <c r="GX62">
        <v>22312.8</v>
      </c>
      <c r="GY62">
        <v>21031.4</v>
      </c>
      <c r="GZ62">
        <v>23000.4</v>
      </c>
      <c r="HA62">
        <v>23715</v>
      </c>
      <c r="HB62">
        <v>35334.1</v>
      </c>
      <c r="HC62">
        <v>35454.1</v>
      </c>
      <c r="HD62">
        <v>41469.2</v>
      </c>
      <c r="HE62">
        <v>42291</v>
      </c>
      <c r="HF62">
        <v>1.896</v>
      </c>
      <c r="HG62">
        <v>1.81302</v>
      </c>
      <c r="HH62">
        <v>0.155147</v>
      </c>
      <c r="HI62">
        <v>0</v>
      </c>
      <c r="HJ62">
        <v>27.4736</v>
      </c>
      <c r="HK62">
        <v>999.9</v>
      </c>
      <c r="HL62">
        <v>58.705</v>
      </c>
      <c r="HM62">
        <v>29.134</v>
      </c>
      <c r="HN62">
        <v>26.3132</v>
      </c>
      <c r="HO62">
        <v>53.58</v>
      </c>
      <c r="HP62">
        <v>42.2877</v>
      </c>
      <c r="HQ62">
        <v>1</v>
      </c>
      <c r="HR62">
        <v>0.0947002</v>
      </c>
      <c r="HS62">
        <v>1.06854</v>
      </c>
      <c r="HT62">
        <v>20.2134</v>
      </c>
      <c r="HU62">
        <v>5.22927</v>
      </c>
      <c r="HV62">
        <v>11.992</v>
      </c>
      <c r="HW62">
        <v>4.9557</v>
      </c>
      <c r="HX62">
        <v>3.30393</v>
      </c>
      <c r="HY62">
        <v>20.6</v>
      </c>
      <c r="HZ62">
        <v>9999</v>
      </c>
      <c r="IA62">
        <v>9999</v>
      </c>
      <c r="IB62">
        <v>9999</v>
      </c>
      <c r="IC62">
        <v>1.86855</v>
      </c>
      <c r="ID62">
        <v>1.86423</v>
      </c>
      <c r="IE62">
        <v>1.8718</v>
      </c>
      <c r="IF62">
        <v>1.86271</v>
      </c>
      <c r="IG62">
        <v>1.86207</v>
      </c>
      <c r="IH62">
        <v>1.86859</v>
      </c>
      <c r="II62">
        <v>1.85867</v>
      </c>
      <c r="IJ62">
        <v>1.86508</v>
      </c>
      <c r="IK62">
        <v>5</v>
      </c>
      <c r="IL62">
        <v>0</v>
      </c>
      <c r="IM62">
        <v>0</v>
      </c>
      <c r="IN62">
        <v>0</v>
      </c>
      <c r="IO62" t="s">
        <v>441</v>
      </c>
      <c r="IP62" t="s">
        <v>442</v>
      </c>
      <c r="IQ62" t="s">
        <v>443</v>
      </c>
      <c r="IR62" t="s">
        <v>443</v>
      </c>
      <c r="IS62" t="s">
        <v>443</v>
      </c>
      <c r="IT62" t="s">
        <v>443</v>
      </c>
      <c r="IU62">
        <v>0</v>
      </c>
      <c r="IV62">
        <v>100</v>
      </c>
      <c r="IW62">
        <v>100</v>
      </c>
      <c r="IX62">
        <v>6.64</v>
      </c>
      <c r="IY62">
        <v>0.3767</v>
      </c>
      <c r="IZ62">
        <v>4.29428474587108</v>
      </c>
      <c r="JA62">
        <v>0.0044018681294096</v>
      </c>
      <c r="JB62">
        <v>-1.90699597991277e-06</v>
      </c>
      <c r="JC62">
        <v>4.44501569190667e-10</v>
      </c>
      <c r="JD62">
        <v>0.0663976639725661</v>
      </c>
      <c r="JE62">
        <v>0.00774552653971819</v>
      </c>
      <c r="JF62">
        <v>0.000136201457998369</v>
      </c>
      <c r="JG62">
        <v>5.32982615085375e-06</v>
      </c>
      <c r="JH62">
        <v>-0</v>
      </c>
      <c r="JI62">
        <v>1991</v>
      </c>
      <c r="JJ62">
        <v>1</v>
      </c>
      <c r="JK62">
        <v>28</v>
      </c>
      <c r="JL62">
        <v>195632.6</v>
      </c>
      <c r="JM62">
        <v>195632.5</v>
      </c>
      <c r="JN62">
        <v>1.68945</v>
      </c>
      <c r="JO62">
        <v>2.35107</v>
      </c>
      <c r="JP62">
        <v>1.4978</v>
      </c>
      <c r="JQ62">
        <v>2.33276</v>
      </c>
      <c r="JR62">
        <v>1.54419</v>
      </c>
      <c r="JS62">
        <v>2.33887</v>
      </c>
      <c r="JT62">
        <v>35.4059</v>
      </c>
      <c r="JU62">
        <v>24.1313</v>
      </c>
      <c r="JV62">
        <v>18</v>
      </c>
      <c r="JW62">
        <v>547.112</v>
      </c>
      <c r="JX62">
        <v>436.327</v>
      </c>
      <c r="JY62">
        <v>26.2326</v>
      </c>
      <c r="JZ62">
        <v>28.8149</v>
      </c>
      <c r="KA62">
        <v>29.9995</v>
      </c>
      <c r="KB62">
        <v>28.7455</v>
      </c>
      <c r="KC62">
        <v>28.7718</v>
      </c>
      <c r="KD62">
        <v>33.8552</v>
      </c>
      <c r="KE62">
        <v>28.8303</v>
      </c>
      <c r="KF62">
        <v>100</v>
      </c>
      <c r="KG62">
        <v>26.256</v>
      </c>
      <c r="KH62">
        <v>778.387</v>
      </c>
      <c r="KI62">
        <v>22.4827</v>
      </c>
      <c r="KJ62">
        <v>92.9408</v>
      </c>
      <c r="KK62">
        <v>98.5617</v>
      </c>
    </row>
    <row r="63" spans="1:297">
      <c r="A63">
        <v>47</v>
      </c>
      <c r="B63">
        <v>1758987669</v>
      </c>
      <c r="C63">
        <v>322</v>
      </c>
      <c r="D63" t="s">
        <v>536</v>
      </c>
      <c r="E63" t="s">
        <v>537</v>
      </c>
      <c r="F63">
        <v>5</v>
      </c>
      <c r="G63" t="s">
        <v>435</v>
      </c>
      <c r="H63" t="s">
        <v>436</v>
      </c>
      <c r="I63">
        <v>1758987660.84615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(EA63+(U63+2*0.95*5.67E-8*(((EA63+$B$7)+273)^4-(EA63+273)^4)-44100*J63)/(1.84*29.3*R63+8*0.95*5.67E-8*(EA63+273)^3))</f>
        <v>0</v>
      </c>
      <c r="W63">
        <f>($C$7*EB63+$D$7*EC63+$E$7*V63)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2*0.95*5.67E-8*(((EA63+$B$7)+273)^4-(W63+273)^4)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776.050020801191</v>
      </c>
      <c r="AK63">
        <v>756.860012121212</v>
      </c>
      <c r="AL63">
        <v>3.33334874458874</v>
      </c>
      <c r="AM63">
        <v>63.08</v>
      </c>
      <c r="AN63">
        <f>(AP63 - AO63 + DY63*1E3/(8.314*(EA63+273.15)) * AR63/DX63 * AQ63) * DX63/(100*DL63) * 1000/(1000 - AP63)</f>
        <v>0</v>
      </c>
      <c r="AO63">
        <v>22.3697484613095</v>
      </c>
      <c r="AP63">
        <v>23.155876969697</v>
      </c>
      <c r="AQ63">
        <v>-5.1877916632679e-05</v>
      </c>
      <c r="AR63">
        <v>99.94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MAX(0,($B$13+$C$13*EF63)/(1+$D$13*EF63)*DY63/(EA63+273)*$E$13)</f>
        <v>0</v>
      </c>
      <c r="AX63" t="s">
        <v>437</v>
      </c>
      <c r="AY63" t="s">
        <v>437</v>
      </c>
      <c r="AZ63">
        <v>0</v>
      </c>
      <c r="BA63">
        <v>0</v>
      </c>
      <c r="BB63">
        <f>1-AZ63/BA63</f>
        <v>0</v>
      </c>
      <c r="BC63">
        <v>0</v>
      </c>
      <c r="BD63" t="s">
        <v>437</v>
      </c>
      <c r="BE63" t="s">
        <v>437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437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$B$11*EG63+$C$11*EH63+$F$11*ES63*(1-EV63)</f>
        <v>0</v>
      </c>
      <c r="DI63">
        <f>DH63*DJ63</f>
        <v>0</v>
      </c>
      <c r="DJ63">
        <f>($B$11*$D$9+$C$11*$D$9+$F$11*((FF63+EX63)/MAX(FF63+EX63+FG63, 0.1)*$I$9+FG63/MAX(FF63+EX63+FG63, 0.1)*$J$9))/($B$11+$C$11+$F$11)</f>
        <v>0</v>
      </c>
      <c r="DK63">
        <f>($B$11*$K$9+$C$11*$K$9+$F$11*((FF63+EX63)/MAX(FF63+EX63+FG63, 0.1)*$P$9+FG63/MAX(FF63+EX63+FG63, 0.1)*$Q$9))/($B$11+$C$11+$F$11)</f>
        <v>0</v>
      </c>
      <c r="DL63">
        <v>1.65</v>
      </c>
      <c r="DM63">
        <v>0.5</v>
      </c>
      <c r="DN63" t="s">
        <v>438</v>
      </c>
      <c r="DO63">
        <v>2</v>
      </c>
      <c r="DP63" t="b">
        <v>1</v>
      </c>
      <c r="DQ63">
        <v>1758987660.84615</v>
      </c>
      <c r="DR63">
        <v>715.411769230769</v>
      </c>
      <c r="DS63">
        <v>743.305538461538</v>
      </c>
      <c r="DT63">
        <v>23.1711307692308</v>
      </c>
      <c r="DU63">
        <v>22.3619307692308</v>
      </c>
      <c r="DV63">
        <v>708.797461538462</v>
      </c>
      <c r="DW63">
        <v>22.7942923076923</v>
      </c>
      <c r="DX63">
        <v>500.031230769231</v>
      </c>
      <c r="DY63">
        <v>90.4232153846154</v>
      </c>
      <c r="DZ63">
        <v>0.0298846615384615</v>
      </c>
      <c r="EA63">
        <v>29.7910538461538</v>
      </c>
      <c r="EB63">
        <v>30.0501</v>
      </c>
      <c r="EC63">
        <v>999.9</v>
      </c>
      <c r="ED63">
        <v>0</v>
      </c>
      <c r="EE63">
        <v>0</v>
      </c>
      <c r="EF63">
        <v>9997.3</v>
      </c>
      <c r="EG63">
        <v>0</v>
      </c>
      <c r="EH63">
        <v>9.95989</v>
      </c>
      <c r="EI63">
        <v>-27.8937307692308</v>
      </c>
      <c r="EJ63">
        <v>732.381692307692</v>
      </c>
      <c r="EK63">
        <v>760.307538461538</v>
      </c>
      <c r="EL63">
        <v>0.809222692307692</v>
      </c>
      <c r="EM63">
        <v>743.305538461538</v>
      </c>
      <c r="EN63">
        <v>22.3619307692308</v>
      </c>
      <c r="EO63">
        <v>2.09520923076923</v>
      </c>
      <c r="EP63">
        <v>2.02203769230769</v>
      </c>
      <c r="EQ63">
        <v>18.1828</v>
      </c>
      <c r="ER63">
        <v>17.6179692307692</v>
      </c>
      <c r="ES63">
        <v>2000.00538461538</v>
      </c>
      <c r="ET63">
        <v>0.980002</v>
      </c>
      <c r="EU63">
        <v>0.0199985</v>
      </c>
      <c r="EV63">
        <v>0</v>
      </c>
      <c r="EW63">
        <v>247.008384615385</v>
      </c>
      <c r="EX63">
        <v>5.00016</v>
      </c>
      <c r="EY63">
        <v>5305.24230769231</v>
      </c>
      <c r="EZ63">
        <v>18234.2538461538</v>
      </c>
      <c r="FA63">
        <v>49.062</v>
      </c>
      <c r="FB63">
        <v>49.562</v>
      </c>
      <c r="FC63">
        <v>49.4951538461538</v>
      </c>
      <c r="FD63">
        <v>49.2209230769231</v>
      </c>
      <c r="FE63">
        <v>50.875</v>
      </c>
      <c r="FF63">
        <v>1955.10538461538</v>
      </c>
      <c r="FG63">
        <v>39.9</v>
      </c>
      <c r="FH63">
        <v>0</v>
      </c>
      <c r="FI63">
        <v>1758987674.1</v>
      </c>
      <c r="FJ63">
        <v>0</v>
      </c>
      <c r="FK63">
        <v>247.0736</v>
      </c>
      <c r="FL63">
        <v>0.0843076924000999</v>
      </c>
      <c r="FM63">
        <v>-10.9492307850203</v>
      </c>
      <c r="FN63">
        <v>5305.5232</v>
      </c>
      <c r="FO63">
        <v>15</v>
      </c>
      <c r="FP63">
        <v>0</v>
      </c>
      <c r="FQ63" t="s">
        <v>439</v>
      </c>
      <c r="FR63">
        <v>1747249705.1</v>
      </c>
      <c r="FS63">
        <v>1747249711.1</v>
      </c>
      <c r="FT63">
        <v>0</v>
      </c>
      <c r="FU63">
        <v>0.871</v>
      </c>
      <c r="FV63">
        <v>0.066</v>
      </c>
      <c r="FW63">
        <v>5.486</v>
      </c>
      <c r="FX63">
        <v>0.145</v>
      </c>
      <c r="FY63">
        <v>420</v>
      </c>
      <c r="FZ63">
        <v>16</v>
      </c>
      <c r="GA63">
        <v>0.27</v>
      </c>
      <c r="GB63">
        <v>0.16</v>
      </c>
      <c r="GC63">
        <v>-28.0290095238095</v>
      </c>
      <c r="GD63">
        <v>3.12726233766236</v>
      </c>
      <c r="GE63">
        <v>0.698874844647256</v>
      </c>
      <c r="GF63">
        <v>0</v>
      </c>
      <c r="GG63">
        <v>246.947058823529</v>
      </c>
      <c r="GH63">
        <v>1.90273491084488</v>
      </c>
      <c r="GI63">
        <v>0.300521501743854</v>
      </c>
      <c r="GJ63">
        <v>-1</v>
      </c>
      <c r="GK63">
        <v>0.818309666666667</v>
      </c>
      <c r="GL63">
        <v>-0.196351402597403</v>
      </c>
      <c r="GM63">
        <v>0.0203802382605198</v>
      </c>
      <c r="GN63">
        <v>0</v>
      </c>
      <c r="GO63">
        <v>0</v>
      </c>
      <c r="GP63">
        <v>2</v>
      </c>
      <c r="GQ63" t="s">
        <v>457</v>
      </c>
      <c r="GR63">
        <v>3.12552</v>
      </c>
      <c r="GS63">
        <v>2.65542</v>
      </c>
      <c r="GT63">
        <v>0.134394</v>
      </c>
      <c r="GU63">
        <v>0.138446</v>
      </c>
      <c r="GV63">
        <v>0.0987292</v>
      </c>
      <c r="GW63">
        <v>0.0970048</v>
      </c>
      <c r="GX63">
        <v>22261</v>
      </c>
      <c r="GY63">
        <v>20980.9</v>
      </c>
      <c r="GZ63">
        <v>23001.1</v>
      </c>
      <c r="HA63">
        <v>23714.7</v>
      </c>
      <c r="HB63">
        <v>35336.1</v>
      </c>
      <c r="HC63">
        <v>35449.4</v>
      </c>
      <c r="HD63">
        <v>41470.2</v>
      </c>
      <c r="HE63">
        <v>42290.6</v>
      </c>
      <c r="HF63">
        <v>1.89552</v>
      </c>
      <c r="HG63">
        <v>1.8136</v>
      </c>
      <c r="HH63">
        <v>0.161864</v>
      </c>
      <c r="HI63">
        <v>0</v>
      </c>
      <c r="HJ63">
        <v>27.4715</v>
      </c>
      <c r="HK63">
        <v>999.9</v>
      </c>
      <c r="HL63">
        <v>58.705</v>
      </c>
      <c r="HM63">
        <v>29.124</v>
      </c>
      <c r="HN63">
        <v>26.2989</v>
      </c>
      <c r="HO63">
        <v>53.98</v>
      </c>
      <c r="HP63">
        <v>42.0994</v>
      </c>
      <c r="HQ63">
        <v>1</v>
      </c>
      <c r="HR63">
        <v>0.0937907</v>
      </c>
      <c r="HS63">
        <v>0.866811</v>
      </c>
      <c r="HT63">
        <v>20.215</v>
      </c>
      <c r="HU63">
        <v>5.22942</v>
      </c>
      <c r="HV63">
        <v>11.992</v>
      </c>
      <c r="HW63">
        <v>4.9557</v>
      </c>
      <c r="HX63">
        <v>3.30395</v>
      </c>
      <c r="HY63">
        <v>20.6</v>
      </c>
      <c r="HZ63">
        <v>9999</v>
      </c>
      <c r="IA63">
        <v>9999</v>
      </c>
      <c r="IB63">
        <v>9999</v>
      </c>
      <c r="IC63">
        <v>1.86853</v>
      </c>
      <c r="ID63">
        <v>1.8642</v>
      </c>
      <c r="IE63">
        <v>1.8718</v>
      </c>
      <c r="IF63">
        <v>1.86266</v>
      </c>
      <c r="IG63">
        <v>1.86204</v>
      </c>
      <c r="IH63">
        <v>1.86858</v>
      </c>
      <c r="II63">
        <v>1.85867</v>
      </c>
      <c r="IJ63">
        <v>1.86508</v>
      </c>
      <c r="IK63">
        <v>5</v>
      </c>
      <c r="IL63">
        <v>0</v>
      </c>
      <c r="IM63">
        <v>0</v>
      </c>
      <c r="IN63">
        <v>0</v>
      </c>
      <c r="IO63" t="s">
        <v>441</v>
      </c>
      <c r="IP63" t="s">
        <v>442</v>
      </c>
      <c r="IQ63" t="s">
        <v>443</v>
      </c>
      <c r="IR63" t="s">
        <v>443</v>
      </c>
      <c r="IS63" t="s">
        <v>443</v>
      </c>
      <c r="IT63" t="s">
        <v>443</v>
      </c>
      <c r="IU63">
        <v>0</v>
      </c>
      <c r="IV63">
        <v>100</v>
      </c>
      <c r="IW63">
        <v>100</v>
      </c>
      <c r="IX63">
        <v>6.678</v>
      </c>
      <c r="IY63">
        <v>0.3765</v>
      </c>
      <c r="IZ63">
        <v>4.29428474587108</v>
      </c>
      <c r="JA63">
        <v>0.0044018681294096</v>
      </c>
      <c r="JB63">
        <v>-1.90699597991277e-06</v>
      </c>
      <c r="JC63">
        <v>4.44501569190667e-10</v>
      </c>
      <c r="JD63">
        <v>0.0663976639725661</v>
      </c>
      <c r="JE63">
        <v>0.00774552653971819</v>
      </c>
      <c r="JF63">
        <v>0.000136201457998369</v>
      </c>
      <c r="JG63">
        <v>5.32982615085375e-06</v>
      </c>
      <c r="JH63">
        <v>-0</v>
      </c>
      <c r="JI63">
        <v>1991</v>
      </c>
      <c r="JJ63">
        <v>1</v>
      </c>
      <c r="JK63">
        <v>28</v>
      </c>
      <c r="JL63">
        <v>195632.7</v>
      </c>
      <c r="JM63">
        <v>195632.6</v>
      </c>
      <c r="JN63">
        <v>1.72363</v>
      </c>
      <c r="JO63">
        <v>2.37305</v>
      </c>
      <c r="JP63">
        <v>1.49902</v>
      </c>
      <c r="JQ63">
        <v>2.33276</v>
      </c>
      <c r="JR63">
        <v>1.54419</v>
      </c>
      <c r="JS63">
        <v>2.25342</v>
      </c>
      <c r="JT63">
        <v>35.4059</v>
      </c>
      <c r="JU63">
        <v>24.1225</v>
      </c>
      <c r="JV63">
        <v>18</v>
      </c>
      <c r="JW63">
        <v>546.775</v>
      </c>
      <c r="JX63">
        <v>436.648</v>
      </c>
      <c r="JY63">
        <v>26.2057</v>
      </c>
      <c r="JZ63">
        <v>28.8111</v>
      </c>
      <c r="KA63">
        <v>29.9994</v>
      </c>
      <c r="KB63">
        <v>28.7423</v>
      </c>
      <c r="KC63">
        <v>28.7687</v>
      </c>
      <c r="KD63">
        <v>34.5187</v>
      </c>
      <c r="KE63">
        <v>28.5549</v>
      </c>
      <c r="KF63">
        <v>100</v>
      </c>
      <c r="KG63">
        <v>26.2185</v>
      </c>
      <c r="KH63">
        <v>791.933</v>
      </c>
      <c r="KI63">
        <v>22.5175</v>
      </c>
      <c r="KJ63">
        <v>92.9432</v>
      </c>
      <c r="KK63">
        <v>98.5607</v>
      </c>
    </row>
    <row r="64" spans="1:297">
      <c r="A64">
        <v>48</v>
      </c>
      <c r="B64">
        <v>1758987673</v>
      </c>
      <c r="C64">
        <v>326</v>
      </c>
      <c r="D64" t="s">
        <v>538</v>
      </c>
      <c r="E64" t="s">
        <v>539</v>
      </c>
      <c r="F64">
        <v>5</v>
      </c>
      <c r="G64" t="s">
        <v>435</v>
      </c>
      <c r="H64" t="s">
        <v>436</v>
      </c>
      <c r="I64">
        <v>1758987665.25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(EA64+(U64+2*0.95*5.67E-8*(((EA64+$B$7)+273)^4-(EA64+273)^4)-44100*J64)/(1.84*29.3*R64+8*0.95*5.67E-8*(EA64+273)^3))</f>
        <v>0</v>
      </c>
      <c r="W64">
        <f>($C$7*EB64+$D$7*EC64+$E$7*V64)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2*0.95*5.67E-8*(((EA64+$B$7)+273)^4-(W64+273)^4)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790.178587109524</v>
      </c>
      <c r="AK64">
        <v>770.589781818182</v>
      </c>
      <c r="AL64">
        <v>3.43063974025963</v>
      </c>
      <c r="AM64">
        <v>63.08</v>
      </c>
      <c r="AN64">
        <f>(AP64 - AO64 + DY64*1E3/(8.314*(EA64+273.15)) * AR64/DX64 * AQ64) * DX64/(100*DL64) * 1000/(1000 - AP64)</f>
        <v>0</v>
      </c>
      <c r="AO64">
        <v>22.4066326726191</v>
      </c>
      <c r="AP64">
        <v>23.1639278787879</v>
      </c>
      <c r="AQ64">
        <v>3.7321222744543e-05</v>
      </c>
      <c r="AR64">
        <v>99.94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MAX(0,($B$13+$C$13*EF64)/(1+$D$13*EF64)*DY64/(EA64+273)*$E$13)</f>
        <v>0</v>
      </c>
      <c r="AX64" t="s">
        <v>437</v>
      </c>
      <c r="AY64" t="s">
        <v>437</v>
      </c>
      <c r="AZ64">
        <v>0</v>
      </c>
      <c r="BA64">
        <v>0</v>
      </c>
      <c r="BB64">
        <f>1-AZ64/BA64</f>
        <v>0</v>
      </c>
      <c r="BC64">
        <v>0</v>
      </c>
      <c r="BD64" t="s">
        <v>437</v>
      </c>
      <c r="BE64" t="s">
        <v>437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437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$B$11*EG64+$C$11*EH64+$F$11*ES64*(1-EV64)</f>
        <v>0</v>
      </c>
      <c r="DI64">
        <f>DH64*DJ64</f>
        <v>0</v>
      </c>
      <c r="DJ64">
        <f>($B$11*$D$9+$C$11*$D$9+$F$11*((FF64+EX64)/MAX(FF64+EX64+FG64, 0.1)*$I$9+FG64/MAX(FF64+EX64+FG64, 0.1)*$J$9))/($B$11+$C$11+$F$11)</f>
        <v>0</v>
      </c>
      <c r="DK64">
        <f>($B$11*$K$9+$C$11*$K$9+$F$11*((FF64+EX64)/MAX(FF64+EX64+FG64, 0.1)*$P$9+FG64/MAX(FF64+EX64+FG64, 0.1)*$Q$9))/($B$11+$C$11+$F$11)</f>
        <v>0</v>
      </c>
      <c r="DL64">
        <v>1.65</v>
      </c>
      <c r="DM64">
        <v>0.5</v>
      </c>
      <c r="DN64" t="s">
        <v>438</v>
      </c>
      <c r="DO64">
        <v>2</v>
      </c>
      <c r="DP64" t="b">
        <v>1</v>
      </c>
      <c r="DQ64">
        <v>1758987665.25</v>
      </c>
      <c r="DR64">
        <v>730.234666666667</v>
      </c>
      <c r="DS64">
        <v>758.255833333333</v>
      </c>
      <c r="DT64">
        <v>23.1648833333333</v>
      </c>
      <c r="DU64">
        <v>22.3781083333333</v>
      </c>
      <c r="DV64">
        <v>723.585333333333</v>
      </c>
      <c r="DW64">
        <v>22.7881833333333</v>
      </c>
      <c r="DX64">
        <v>500.01075</v>
      </c>
      <c r="DY64">
        <v>90.423325</v>
      </c>
      <c r="DZ64">
        <v>0.0299390166666667</v>
      </c>
      <c r="EA64">
        <v>29.756075</v>
      </c>
      <c r="EB64">
        <v>30.0598833333333</v>
      </c>
      <c r="EC64">
        <v>999.9</v>
      </c>
      <c r="ED64">
        <v>0</v>
      </c>
      <c r="EE64">
        <v>0</v>
      </c>
      <c r="EF64">
        <v>9996.54833333333</v>
      </c>
      <c r="EG64">
        <v>0</v>
      </c>
      <c r="EH64">
        <v>9.95989</v>
      </c>
      <c r="EI64">
        <v>-28.0212333333333</v>
      </c>
      <c r="EJ64">
        <v>747.551416666667</v>
      </c>
      <c r="EK64">
        <v>775.612833333333</v>
      </c>
      <c r="EL64">
        <v>0.786793333333333</v>
      </c>
      <c r="EM64">
        <v>758.255833333333</v>
      </c>
      <c r="EN64">
        <v>22.3781083333333</v>
      </c>
      <c r="EO64">
        <v>2.09464666666667</v>
      </c>
      <c r="EP64">
        <v>2.02350333333333</v>
      </c>
      <c r="EQ64">
        <v>18.178525</v>
      </c>
      <c r="ER64">
        <v>17.6294416666667</v>
      </c>
      <c r="ES64">
        <v>2000.00583333333</v>
      </c>
      <c r="ET64">
        <v>0.980002</v>
      </c>
      <c r="EU64">
        <v>0.0199985</v>
      </c>
      <c r="EV64">
        <v>0</v>
      </c>
      <c r="EW64">
        <v>246.985333333333</v>
      </c>
      <c r="EX64">
        <v>5.00016</v>
      </c>
      <c r="EY64">
        <v>5304.80416666667</v>
      </c>
      <c r="EZ64">
        <v>18234.2583333333</v>
      </c>
      <c r="FA64">
        <v>49.062</v>
      </c>
      <c r="FB64">
        <v>49.562</v>
      </c>
      <c r="FC64">
        <v>49.49475</v>
      </c>
      <c r="FD64">
        <v>49.21325</v>
      </c>
      <c r="FE64">
        <v>50.875</v>
      </c>
      <c r="FF64">
        <v>1955.10583333333</v>
      </c>
      <c r="FG64">
        <v>39.9</v>
      </c>
      <c r="FH64">
        <v>0</v>
      </c>
      <c r="FI64">
        <v>1758987678.3</v>
      </c>
      <c r="FJ64">
        <v>0</v>
      </c>
      <c r="FK64">
        <v>247.010923076923</v>
      </c>
      <c r="FL64">
        <v>-1.58229061011965</v>
      </c>
      <c r="FM64">
        <v>-30.2116239506534</v>
      </c>
      <c r="FN64">
        <v>5304.73346153846</v>
      </c>
      <c r="FO64">
        <v>15</v>
      </c>
      <c r="FP64">
        <v>0</v>
      </c>
      <c r="FQ64" t="s">
        <v>439</v>
      </c>
      <c r="FR64">
        <v>1747249705.1</v>
      </c>
      <c r="FS64">
        <v>1747249711.1</v>
      </c>
      <c r="FT64">
        <v>0</v>
      </c>
      <c r="FU64">
        <v>0.871</v>
      </c>
      <c r="FV64">
        <v>0.066</v>
      </c>
      <c r="FW64">
        <v>5.486</v>
      </c>
      <c r="FX64">
        <v>0.145</v>
      </c>
      <c r="FY64">
        <v>420</v>
      </c>
      <c r="FZ64">
        <v>16</v>
      </c>
      <c r="GA64">
        <v>0.27</v>
      </c>
      <c r="GB64">
        <v>0.16</v>
      </c>
      <c r="GC64">
        <v>-27.953419047619</v>
      </c>
      <c r="GD64">
        <v>0.354716883116962</v>
      </c>
      <c r="GE64">
        <v>0.648913443944897</v>
      </c>
      <c r="GF64">
        <v>1</v>
      </c>
      <c r="GG64">
        <v>246.994117647059</v>
      </c>
      <c r="GH64">
        <v>-0.473888467344474</v>
      </c>
      <c r="GI64">
        <v>0.264590334257884</v>
      </c>
      <c r="GJ64">
        <v>-1</v>
      </c>
      <c r="GK64">
        <v>0.799755952380952</v>
      </c>
      <c r="GL64">
        <v>-0.281446831168831</v>
      </c>
      <c r="GM64">
        <v>0.0299742141856188</v>
      </c>
      <c r="GN64">
        <v>0</v>
      </c>
      <c r="GO64">
        <v>1</v>
      </c>
      <c r="GP64">
        <v>2</v>
      </c>
      <c r="GQ64" t="s">
        <v>446</v>
      </c>
      <c r="GR64">
        <v>3.12547</v>
      </c>
      <c r="GS64">
        <v>2.65541</v>
      </c>
      <c r="GT64">
        <v>0.136079</v>
      </c>
      <c r="GU64">
        <v>0.140107</v>
      </c>
      <c r="GV64">
        <v>0.0987625</v>
      </c>
      <c r="GW64">
        <v>0.0971013</v>
      </c>
      <c r="GX64">
        <v>22218</v>
      </c>
      <c r="GY64">
        <v>20940.7</v>
      </c>
      <c r="GZ64">
        <v>23001.4</v>
      </c>
      <c r="HA64">
        <v>23714.9</v>
      </c>
      <c r="HB64">
        <v>35335.2</v>
      </c>
      <c r="HC64">
        <v>35445.8</v>
      </c>
      <c r="HD64">
        <v>41470.6</v>
      </c>
      <c r="HE64">
        <v>42290.6</v>
      </c>
      <c r="HF64">
        <v>1.89575</v>
      </c>
      <c r="HG64">
        <v>1.81355</v>
      </c>
      <c r="HH64">
        <v>0.164174</v>
      </c>
      <c r="HI64">
        <v>0</v>
      </c>
      <c r="HJ64">
        <v>27.4683</v>
      </c>
      <c r="HK64">
        <v>999.9</v>
      </c>
      <c r="HL64">
        <v>58.705</v>
      </c>
      <c r="HM64">
        <v>29.134</v>
      </c>
      <c r="HN64">
        <v>26.3122</v>
      </c>
      <c r="HO64">
        <v>53.94</v>
      </c>
      <c r="HP64">
        <v>42.2436</v>
      </c>
      <c r="HQ64">
        <v>1</v>
      </c>
      <c r="HR64">
        <v>0.0936077</v>
      </c>
      <c r="HS64">
        <v>0.824137</v>
      </c>
      <c r="HT64">
        <v>20.2149</v>
      </c>
      <c r="HU64">
        <v>5.22957</v>
      </c>
      <c r="HV64">
        <v>11.992</v>
      </c>
      <c r="HW64">
        <v>4.9556</v>
      </c>
      <c r="HX64">
        <v>3.3039</v>
      </c>
      <c r="HY64">
        <v>20.6</v>
      </c>
      <c r="HZ64">
        <v>9999</v>
      </c>
      <c r="IA64">
        <v>9999</v>
      </c>
      <c r="IB64">
        <v>9999</v>
      </c>
      <c r="IC64">
        <v>1.86851</v>
      </c>
      <c r="ID64">
        <v>1.86423</v>
      </c>
      <c r="IE64">
        <v>1.8718</v>
      </c>
      <c r="IF64">
        <v>1.86267</v>
      </c>
      <c r="IG64">
        <v>1.86205</v>
      </c>
      <c r="IH64">
        <v>1.86858</v>
      </c>
      <c r="II64">
        <v>1.85867</v>
      </c>
      <c r="IJ64">
        <v>1.86508</v>
      </c>
      <c r="IK64">
        <v>5</v>
      </c>
      <c r="IL64">
        <v>0</v>
      </c>
      <c r="IM64">
        <v>0</v>
      </c>
      <c r="IN64">
        <v>0</v>
      </c>
      <c r="IO64" t="s">
        <v>441</v>
      </c>
      <c r="IP64" t="s">
        <v>442</v>
      </c>
      <c r="IQ64" t="s">
        <v>443</v>
      </c>
      <c r="IR64" t="s">
        <v>443</v>
      </c>
      <c r="IS64" t="s">
        <v>443</v>
      </c>
      <c r="IT64" t="s">
        <v>443</v>
      </c>
      <c r="IU64">
        <v>0</v>
      </c>
      <c r="IV64">
        <v>100</v>
      </c>
      <c r="IW64">
        <v>100</v>
      </c>
      <c r="IX64">
        <v>6.709</v>
      </c>
      <c r="IY64">
        <v>0.3767</v>
      </c>
      <c r="IZ64">
        <v>4.29428474587108</v>
      </c>
      <c r="JA64">
        <v>0.0044018681294096</v>
      </c>
      <c r="JB64">
        <v>-1.90699597991277e-06</v>
      </c>
      <c r="JC64">
        <v>4.44501569190667e-10</v>
      </c>
      <c r="JD64">
        <v>0.0663976639725661</v>
      </c>
      <c r="JE64">
        <v>0.00774552653971819</v>
      </c>
      <c r="JF64">
        <v>0.000136201457998369</v>
      </c>
      <c r="JG64">
        <v>5.32982615085375e-06</v>
      </c>
      <c r="JH64">
        <v>-0</v>
      </c>
      <c r="JI64">
        <v>1991</v>
      </c>
      <c r="JJ64">
        <v>1</v>
      </c>
      <c r="JK64">
        <v>28</v>
      </c>
      <c r="JL64">
        <v>195632.8</v>
      </c>
      <c r="JM64">
        <v>195632.7</v>
      </c>
      <c r="JN64">
        <v>1.74561</v>
      </c>
      <c r="JO64">
        <v>2.37183</v>
      </c>
      <c r="JP64">
        <v>1.49902</v>
      </c>
      <c r="JQ64">
        <v>2.33276</v>
      </c>
      <c r="JR64">
        <v>1.54419</v>
      </c>
      <c r="JS64">
        <v>2.2937</v>
      </c>
      <c r="JT64">
        <v>35.4059</v>
      </c>
      <c r="JU64">
        <v>24.1138</v>
      </c>
      <c r="JV64">
        <v>18</v>
      </c>
      <c r="JW64">
        <v>546.898</v>
      </c>
      <c r="JX64">
        <v>436.602</v>
      </c>
      <c r="JY64">
        <v>26.1924</v>
      </c>
      <c r="JZ64">
        <v>28.8087</v>
      </c>
      <c r="KA64">
        <v>29.9996</v>
      </c>
      <c r="KB64">
        <v>28.7395</v>
      </c>
      <c r="KC64">
        <v>28.7664</v>
      </c>
      <c r="KD64">
        <v>34.9599</v>
      </c>
      <c r="KE64">
        <v>28.5549</v>
      </c>
      <c r="KF64">
        <v>100</v>
      </c>
      <c r="KG64">
        <v>26.0886</v>
      </c>
      <c r="KH64">
        <v>805.398</v>
      </c>
      <c r="KI64">
        <v>22.5494</v>
      </c>
      <c r="KJ64">
        <v>92.9441</v>
      </c>
      <c r="KK64">
        <v>98.5609</v>
      </c>
    </row>
    <row r="65" spans="1:297">
      <c r="A65">
        <v>49</v>
      </c>
      <c r="B65">
        <v>1758987679</v>
      </c>
      <c r="C65">
        <v>332</v>
      </c>
      <c r="D65" t="s">
        <v>540</v>
      </c>
      <c r="E65" t="s">
        <v>541</v>
      </c>
      <c r="F65">
        <v>5</v>
      </c>
      <c r="G65" t="s">
        <v>435</v>
      </c>
      <c r="H65" t="s">
        <v>436</v>
      </c>
      <c r="I65">
        <v>1758987671.58333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(EA65+(U65+2*0.95*5.67E-8*(((EA65+$B$7)+273)^4-(EA65+273)^4)-44100*J65)/(1.84*29.3*R65+8*0.95*5.67E-8*(EA65+273)^3))</f>
        <v>0</v>
      </c>
      <c r="W65">
        <f>($C$7*EB65+$D$7*EC65+$E$7*V65)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2*0.95*5.67E-8*(((EA65+$B$7)+273)^4-(W65+273)^4)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810.408684209524</v>
      </c>
      <c r="AK65">
        <v>790.971242424242</v>
      </c>
      <c r="AL65">
        <v>3.34607512987</v>
      </c>
      <c r="AM65">
        <v>63.08</v>
      </c>
      <c r="AN65">
        <f>(AP65 - AO65 + DY65*1E3/(8.314*(EA65+273.15)) * AR65/DX65 * AQ65) * DX65/(100*DL65) * 1000/(1000 - AP65)</f>
        <v>0</v>
      </c>
      <c r="AO65">
        <v>22.4501227172619</v>
      </c>
      <c r="AP65">
        <v>23.1847103030303</v>
      </c>
      <c r="AQ65">
        <v>8.55665360280265e-05</v>
      </c>
      <c r="AR65">
        <v>99.94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MAX(0,($B$13+$C$13*EF65)/(1+$D$13*EF65)*DY65/(EA65+273)*$E$13)</f>
        <v>0</v>
      </c>
      <c r="AX65" t="s">
        <v>437</v>
      </c>
      <c r="AY65" t="s">
        <v>437</v>
      </c>
      <c r="AZ65">
        <v>0</v>
      </c>
      <c r="BA65">
        <v>0</v>
      </c>
      <c r="BB65">
        <f>1-AZ65/BA65</f>
        <v>0</v>
      </c>
      <c r="BC65">
        <v>0</v>
      </c>
      <c r="BD65" t="s">
        <v>437</v>
      </c>
      <c r="BE65" t="s">
        <v>437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437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$B$11*EG65+$C$11*EH65+$F$11*ES65*(1-EV65)</f>
        <v>0</v>
      </c>
      <c r="DI65">
        <f>DH65*DJ65</f>
        <v>0</v>
      </c>
      <c r="DJ65">
        <f>($B$11*$D$9+$C$11*$D$9+$F$11*((FF65+EX65)/MAX(FF65+EX65+FG65, 0.1)*$I$9+FG65/MAX(FF65+EX65+FG65, 0.1)*$J$9))/($B$11+$C$11+$F$11)</f>
        <v>0</v>
      </c>
      <c r="DK65">
        <f>($B$11*$K$9+$C$11*$K$9+$F$11*((FF65+EX65)/MAX(FF65+EX65+FG65, 0.1)*$P$9+FG65/MAX(FF65+EX65+FG65, 0.1)*$Q$9))/($B$11+$C$11+$F$11)</f>
        <v>0</v>
      </c>
      <c r="DL65">
        <v>1.65</v>
      </c>
      <c r="DM65">
        <v>0.5</v>
      </c>
      <c r="DN65" t="s">
        <v>438</v>
      </c>
      <c r="DO65">
        <v>2</v>
      </c>
      <c r="DP65" t="b">
        <v>1</v>
      </c>
      <c r="DQ65">
        <v>1758987671.58333</v>
      </c>
      <c r="DR65">
        <v>751.385416666667</v>
      </c>
      <c r="DS65">
        <v>778.846833333333</v>
      </c>
      <c r="DT65">
        <v>23.1669333333333</v>
      </c>
      <c r="DU65">
        <v>22.4152666666667</v>
      </c>
      <c r="DV65">
        <v>744.687</v>
      </c>
      <c r="DW65">
        <v>22.7901833333333</v>
      </c>
      <c r="DX65">
        <v>499.9825</v>
      </c>
      <c r="DY65">
        <v>90.4238</v>
      </c>
      <c r="DZ65">
        <v>0.0299915416666667</v>
      </c>
      <c r="EA65">
        <v>29.7098166666667</v>
      </c>
      <c r="EB65">
        <v>30.095675</v>
      </c>
      <c r="EC65">
        <v>999.9</v>
      </c>
      <c r="ED65">
        <v>0</v>
      </c>
      <c r="EE65">
        <v>0</v>
      </c>
      <c r="EF65">
        <v>10001.9125</v>
      </c>
      <c r="EG65">
        <v>0</v>
      </c>
      <c r="EH65">
        <v>9.95989</v>
      </c>
      <c r="EI65">
        <v>-27.461625</v>
      </c>
      <c r="EJ65">
        <v>769.2055</v>
      </c>
      <c r="EK65">
        <v>796.705583333333</v>
      </c>
      <c r="EL65">
        <v>0.751681166666667</v>
      </c>
      <c r="EM65">
        <v>778.846833333333</v>
      </c>
      <c r="EN65">
        <v>22.4152666666667</v>
      </c>
      <c r="EO65">
        <v>2.0948425</v>
      </c>
      <c r="EP65">
        <v>2.02687416666667</v>
      </c>
      <c r="EQ65">
        <v>18.1800166666667</v>
      </c>
      <c r="ER65">
        <v>17.6558166666667</v>
      </c>
      <c r="ES65">
        <v>2000.0075</v>
      </c>
      <c r="ET65">
        <v>0.980002</v>
      </c>
      <c r="EU65">
        <v>0.0199985</v>
      </c>
      <c r="EV65">
        <v>0</v>
      </c>
      <c r="EW65">
        <v>247.001</v>
      </c>
      <c r="EX65">
        <v>5.00016</v>
      </c>
      <c r="EY65">
        <v>5306.2175</v>
      </c>
      <c r="EZ65">
        <v>18234.275</v>
      </c>
      <c r="FA65">
        <v>49.062</v>
      </c>
      <c r="FB65">
        <v>49.562</v>
      </c>
      <c r="FC65">
        <v>49.5</v>
      </c>
      <c r="FD65">
        <v>49.2185</v>
      </c>
      <c r="FE65">
        <v>50.875</v>
      </c>
      <c r="FF65">
        <v>1955.1075</v>
      </c>
      <c r="FG65">
        <v>39.9</v>
      </c>
      <c r="FH65">
        <v>0</v>
      </c>
      <c r="FI65">
        <v>1758987683.7</v>
      </c>
      <c r="FJ65">
        <v>0</v>
      </c>
      <c r="FK65">
        <v>247.02464</v>
      </c>
      <c r="FL65">
        <v>1.35546152799574</v>
      </c>
      <c r="FM65">
        <v>44.3446154053491</v>
      </c>
      <c r="FN65">
        <v>5306.0248</v>
      </c>
      <c r="FO65">
        <v>15</v>
      </c>
      <c r="FP65">
        <v>0</v>
      </c>
      <c r="FQ65" t="s">
        <v>439</v>
      </c>
      <c r="FR65">
        <v>1747249705.1</v>
      </c>
      <c r="FS65">
        <v>1747249711.1</v>
      </c>
      <c r="FT65">
        <v>0</v>
      </c>
      <c r="FU65">
        <v>0.871</v>
      </c>
      <c r="FV65">
        <v>0.066</v>
      </c>
      <c r="FW65">
        <v>5.486</v>
      </c>
      <c r="FX65">
        <v>0.145</v>
      </c>
      <c r="FY65">
        <v>420</v>
      </c>
      <c r="FZ65">
        <v>16</v>
      </c>
      <c r="GA65">
        <v>0.27</v>
      </c>
      <c r="GB65">
        <v>0.16</v>
      </c>
      <c r="GC65">
        <v>-27.8530714285714</v>
      </c>
      <c r="GD65">
        <v>4.17396623376618</v>
      </c>
      <c r="GE65">
        <v>0.699413286870031</v>
      </c>
      <c r="GF65">
        <v>0</v>
      </c>
      <c r="GG65">
        <v>247.055794117647</v>
      </c>
      <c r="GH65">
        <v>-0.0453323191297292</v>
      </c>
      <c r="GI65">
        <v>0.273312876024332</v>
      </c>
      <c r="GJ65">
        <v>-1</v>
      </c>
      <c r="GK65">
        <v>0.771294428571428</v>
      </c>
      <c r="GL65">
        <v>-0.344367038961037</v>
      </c>
      <c r="GM65">
        <v>0.035553558747026</v>
      </c>
      <c r="GN65">
        <v>0</v>
      </c>
      <c r="GO65">
        <v>0</v>
      </c>
      <c r="GP65">
        <v>2</v>
      </c>
      <c r="GQ65" t="s">
        <v>457</v>
      </c>
      <c r="GR65">
        <v>3.1256</v>
      </c>
      <c r="GS65">
        <v>2.65598</v>
      </c>
      <c r="GT65">
        <v>0.138476</v>
      </c>
      <c r="GU65">
        <v>0.142323</v>
      </c>
      <c r="GV65">
        <v>0.0988162</v>
      </c>
      <c r="GW65">
        <v>0.097185</v>
      </c>
      <c r="GX65">
        <v>22156.4</v>
      </c>
      <c r="GY65">
        <v>20887.4</v>
      </c>
      <c r="GZ65">
        <v>23001.5</v>
      </c>
      <c r="HA65">
        <v>23715.6</v>
      </c>
      <c r="HB65">
        <v>35333.4</v>
      </c>
      <c r="HC65">
        <v>35443.5</v>
      </c>
      <c r="HD65">
        <v>41470.8</v>
      </c>
      <c r="HE65">
        <v>42291.6</v>
      </c>
      <c r="HF65">
        <v>1.89605</v>
      </c>
      <c r="HG65">
        <v>1.81362</v>
      </c>
      <c r="HH65">
        <v>0.15837</v>
      </c>
      <c r="HI65">
        <v>0</v>
      </c>
      <c r="HJ65">
        <v>27.4596</v>
      </c>
      <c r="HK65">
        <v>999.9</v>
      </c>
      <c r="HL65">
        <v>58.705</v>
      </c>
      <c r="HM65">
        <v>29.124</v>
      </c>
      <c r="HN65">
        <v>26.2986</v>
      </c>
      <c r="HO65">
        <v>53.67</v>
      </c>
      <c r="HP65">
        <v>42.3798</v>
      </c>
      <c r="HQ65">
        <v>1</v>
      </c>
      <c r="HR65">
        <v>0.0933384</v>
      </c>
      <c r="HS65">
        <v>1.26326</v>
      </c>
      <c r="HT65">
        <v>20.212</v>
      </c>
      <c r="HU65">
        <v>5.23062</v>
      </c>
      <c r="HV65">
        <v>11.992</v>
      </c>
      <c r="HW65">
        <v>4.95565</v>
      </c>
      <c r="HX65">
        <v>3.30393</v>
      </c>
      <c r="HY65">
        <v>20.6</v>
      </c>
      <c r="HZ65">
        <v>9999</v>
      </c>
      <c r="IA65">
        <v>9999</v>
      </c>
      <c r="IB65">
        <v>9999</v>
      </c>
      <c r="IC65">
        <v>1.86853</v>
      </c>
      <c r="ID65">
        <v>1.86423</v>
      </c>
      <c r="IE65">
        <v>1.8718</v>
      </c>
      <c r="IF65">
        <v>1.86273</v>
      </c>
      <c r="IG65">
        <v>1.86209</v>
      </c>
      <c r="IH65">
        <v>1.86858</v>
      </c>
      <c r="II65">
        <v>1.85867</v>
      </c>
      <c r="IJ65">
        <v>1.86508</v>
      </c>
      <c r="IK65">
        <v>5</v>
      </c>
      <c r="IL65">
        <v>0</v>
      </c>
      <c r="IM65">
        <v>0</v>
      </c>
      <c r="IN65">
        <v>0</v>
      </c>
      <c r="IO65" t="s">
        <v>441</v>
      </c>
      <c r="IP65" t="s">
        <v>442</v>
      </c>
      <c r="IQ65" t="s">
        <v>443</v>
      </c>
      <c r="IR65" t="s">
        <v>443</v>
      </c>
      <c r="IS65" t="s">
        <v>443</v>
      </c>
      <c r="IT65" t="s">
        <v>443</v>
      </c>
      <c r="IU65">
        <v>0</v>
      </c>
      <c r="IV65">
        <v>100</v>
      </c>
      <c r="IW65">
        <v>100</v>
      </c>
      <c r="IX65">
        <v>6.754</v>
      </c>
      <c r="IY65">
        <v>0.3771</v>
      </c>
      <c r="IZ65">
        <v>4.29428474587108</v>
      </c>
      <c r="JA65">
        <v>0.0044018681294096</v>
      </c>
      <c r="JB65">
        <v>-1.90699597991277e-06</v>
      </c>
      <c r="JC65">
        <v>4.44501569190667e-10</v>
      </c>
      <c r="JD65">
        <v>0.0663976639725661</v>
      </c>
      <c r="JE65">
        <v>0.00774552653971819</v>
      </c>
      <c r="JF65">
        <v>0.000136201457998369</v>
      </c>
      <c r="JG65">
        <v>5.32982615085375e-06</v>
      </c>
      <c r="JH65">
        <v>-0</v>
      </c>
      <c r="JI65">
        <v>1991</v>
      </c>
      <c r="JJ65">
        <v>1</v>
      </c>
      <c r="JK65">
        <v>28</v>
      </c>
      <c r="JL65">
        <v>195632.9</v>
      </c>
      <c r="JM65">
        <v>195632.8</v>
      </c>
      <c r="JN65">
        <v>1.78223</v>
      </c>
      <c r="JO65">
        <v>2.35352</v>
      </c>
      <c r="JP65">
        <v>1.4978</v>
      </c>
      <c r="JQ65">
        <v>2.33276</v>
      </c>
      <c r="JR65">
        <v>1.54419</v>
      </c>
      <c r="JS65">
        <v>2.34131</v>
      </c>
      <c r="JT65">
        <v>35.4059</v>
      </c>
      <c r="JU65">
        <v>24.1225</v>
      </c>
      <c r="JV65">
        <v>18</v>
      </c>
      <c r="JW65">
        <v>547.063</v>
      </c>
      <c r="JX65">
        <v>436.619</v>
      </c>
      <c r="JY65">
        <v>26.1059</v>
      </c>
      <c r="JZ65">
        <v>28.8038</v>
      </c>
      <c r="KA65">
        <v>29.9999</v>
      </c>
      <c r="KB65">
        <v>28.7358</v>
      </c>
      <c r="KC65">
        <v>28.7627</v>
      </c>
      <c r="KD65">
        <v>35.7025</v>
      </c>
      <c r="KE65">
        <v>28.5549</v>
      </c>
      <c r="KF65">
        <v>100</v>
      </c>
      <c r="KG65">
        <v>25.9744</v>
      </c>
      <c r="KH65">
        <v>825.707</v>
      </c>
      <c r="KI65">
        <v>22.4076</v>
      </c>
      <c r="KJ65">
        <v>92.9445</v>
      </c>
      <c r="KK65">
        <v>98.5635</v>
      </c>
    </row>
    <row r="66" spans="1:297">
      <c r="A66">
        <v>50</v>
      </c>
      <c r="B66">
        <v>1758987684</v>
      </c>
      <c r="C66">
        <v>337</v>
      </c>
      <c r="D66" t="s">
        <v>542</v>
      </c>
      <c r="E66" t="s">
        <v>543</v>
      </c>
      <c r="F66">
        <v>5</v>
      </c>
      <c r="G66" t="s">
        <v>435</v>
      </c>
      <c r="H66" t="s">
        <v>436</v>
      </c>
      <c r="I66">
        <v>1758987676.58333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(EA66+(U66+2*0.95*5.67E-8*(((EA66+$B$7)+273)^4-(EA66+273)^4)-44100*J66)/(1.84*29.3*R66+8*0.95*5.67E-8*(EA66+273)^3))</f>
        <v>0</v>
      </c>
      <c r="W66">
        <f>($C$7*EB66+$D$7*EC66+$E$7*V66)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2*0.95*5.67E-8*(((EA66+$B$7)+273)^4-(W66+273)^4)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827.018709341667</v>
      </c>
      <c r="AK66">
        <v>807.495527272727</v>
      </c>
      <c r="AL66">
        <v>3.3280149134199</v>
      </c>
      <c r="AM66">
        <v>63.08</v>
      </c>
      <c r="AN66">
        <f>(AP66 - AO66 + DY66*1E3/(8.314*(EA66+273.15)) * AR66/DX66 * AQ66) * DX66/(100*DL66) * 1000/(1000 - AP66)</f>
        <v>0</v>
      </c>
      <c r="AO66">
        <v>22.459514139881</v>
      </c>
      <c r="AP66">
        <v>23.178656969697</v>
      </c>
      <c r="AQ66">
        <v>-2.29962680997778e-05</v>
      </c>
      <c r="AR66">
        <v>99.94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MAX(0,($B$13+$C$13*EF66)/(1+$D$13*EF66)*DY66/(EA66+273)*$E$13)</f>
        <v>0</v>
      </c>
      <c r="AX66" t="s">
        <v>437</v>
      </c>
      <c r="AY66" t="s">
        <v>437</v>
      </c>
      <c r="AZ66">
        <v>0</v>
      </c>
      <c r="BA66">
        <v>0</v>
      </c>
      <c r="BB66">
        <f>1-AZ66/BA66</f>
        <v>0</v>
      </c>
      <c r="BC66">
        <v>0</v>
      </c>
      <c r="BD66" t="s">
        <v>437</v>
      </c>
      <c r="BE66" t="s">
        <v>437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437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$B$11*EG66+$C$11*EH66+$F$11*ES66*(1-EV66)</f>
        <v>0</v>
      </c>
      <c r="DI66">
        <f>DH66*DJ66</f>
        <v>0</v>
      </c>
      <c r="DJ66">
        <f>($B$11*$D$9+$C$11*$D$9+$F$11*((FF66+EX66)/MAX(FF66+EX66+FG66, 0.1)*$I$9+FG66/MAX(FF66+EX66+FG66, 0.1)*$J$9))/($B$11+$C$11+$F$11)</f>
        <v>0</v>
      </c>
      <c r="DK66">
        <f>($B$11*$K$9+$C$11*$K$9+$F$11*((FF66+EX66)/MAX(FF66+EX66+FG66, 0.1)*$P$9+FG66/MAX(FF66+EX66+FG66, 0.1)*$Q$9))/($B$11+$C$11+$F$11)</f>
        <v>0</v>
      </c>
      <c r="DL66">
        <v>1.65</v>
      </c>
      <c r="DM66">
        <v>0.5</v>
      </c>
      <c r="DN66" t="s">
        <v>438</v>
      </c>
      <c r="DO66">
        <v>2</v>
      </c>
      <c r="DP66" t="b">
        <v>1</v>
      </c>
      <c r="DQ66">
        <v>1758987676.58333</v>
      </c>
      <c r="DR66">
        <v>767.852666666667</v>
      </c>
      <c r="DS66">
        <v>795.59175</v>
      </c>
      <c r="DT66">
        <v>23.1746333333333</v>
      </c>
      <c r="DU66">
        <v>22.444425</v>
      </c>
      <c r="DV66">
        <v>761.11675</v>
      </c>
      <c r="DW66">
        <v>22.7977166666667</v>
      </c>
      <c r="DX66">
        <v>499.977833333333</v>
      </c>
      <c r="DY66">
        <v>90.423325</v>
      </c>
      <c r="DZ66">
        <v>0.03006455</v>
      </c>
      <c r="EA66">
        <v>29.7030333333333</v>
      </c>
      <c r="EB66">
        <v>30.0940083333333</v>
      </c>
      <c r="EC66">
        <v>999.9</v>
      </c>
      <c r="ED66">
        <v>0</v>
      </c>
      <c r="EE66">
        <v>0</v>
      </c>
      <c r="EF66">
        <v>10015.4516666667</v>
      </c>
      <c r="EG66">
        <v>0</v>
      </c>
      <c r="EH66">
        <v>9.96220833333333</v>
      </c>
      <c r="EI66">
        <v>-27.7393333333333</v>
      </c>
      <c r="EJ66">
        <v>786.0695</v>
      </c>
      <c r="EK66">
        <v>813.858583333333</v>
      </c>
      <c r="EL66">
        <v>0.730202416666667</v>
      </c>
      <c r="EM66">
        <v>795.59175</v>
      </c>
      <c r="EN66">
        <v>22.444425</v>
      </c>
      <c r="EO66">
        <v>2.09552666666667</v>
      </c>
      <c r="EP66">
        <v>2.02950083333333</v>
      </c>
      <c r="EQ66">
        <v>18.1852333333333</v>
      </c>
      <c r="ER66">
        <v>17.6763666666667</v>
      </c>
      <c r="ES66">
        <v>2000.0125</v>
      </c>
      <c r="ET66">
        <v>0.980002</v>
      </c>
      <c r="EU66">
        <v>0.0199985</v>
      </c>
      <c r="EV66">
        <v>0</v>
      </c>
      <c r="EW66">
        <v>247.087416666667</v>
      </c>
      <c r="EX66">
        <v>5.00016</v>
      </c>
      <c r="EY66">
        <v>5308.91166666667</v>
      </c>
      <c r="EZ66">
        <v>18234.325</v>
      </c>
      <c r="FA66">
        <v>49.062</v>
      </c>
      <c r="FB66">
        <v>49.562</v>
      </c>
      <c r="FC66">
        <v>49.5</v>
      </c>
      <c r="FD66">
        <v>49.2185</v>
      </c>
      <c r="FE66">
        <v>50.875</v>
      </c>
      <c r="FF66">
        <v>1955.1125</v>
      </c>
      <c r="FG66">
        <v>39.9</v>
      </c>
      <c r="FH66">
        <v>0</v>
      </c>
      <c r="FI66">
        <v>1758987689.1</v>
      </c>
      <c r="FJ66">
        <v>0</v>
      </c>
      <c r="FK66">
        <v>247.1425</v>
      </c>
      <c r="FL66">
        <v>2.53528204287519</v>
      </c>
      <c r="FM66">
        <v>45.3237607472364</v>
      </c>
      <c r="FN66">
        <v>5308.46692307692</v>
      </c>
      <c r="FO66">
        <v>15</v>
      </c>
      <c r="FP66">
        <v>0</v>
      </c>
      <c r="FQ66" t="s">
        <v>439</v>
      </c>
      <c r="FR66">
        <v>1747249705.1</v>
      </c>
      <c r="FS66">
        <v>1747249711.1</v>
      </c>
      <c r="FT66">
        <v>0</v>
      </c>
      <c r="FU66">
        <v>0.871</v>
      </c>
      <c r="FV66">
        <v>0.066</v>
      </c>
      <c r="FW66">
        <v>5.486</v>
      </c>
      <c r="FX66">
        <v>0.145</v>
      </c>
      <c r="FY66">
        <v>420</v>
      </c>
      <c r="FZ66">
        <v>16</v>
      </c>
      <c r="GA66">
        <v>0.27</v>
      </c>
      <c r="GB66">
        <v>0.16</v>
      </c>
      <c r="GC66">
        <v>-27.59309</v>
      </c>
      <c r="GD66">
        <v>-1.2739759398496</v>
      </c>
      <c r="GE66">
        <v>0.546087343654841</v>
      </c>
      <c r="GF66">
        <v>0</v>
      </c>
      <c r="GG66">
        <v>247.102088235294</v>
      </c>
      <c r="GH66">
        <v>1.16792970851754</v>
      </c>
      <c r="GI66">
        <v>0.30495142984986</v>
      </c>
      <c r="GJ66">
        <v>-1</v>
      </c>
      <c r="GK66">
        <v>0.74668105</v>
      </c>
      <c r="GL66">
        <v>-0.259153669172932</v>
      </c>
      <c r="GM66">
        <v>0.0273315079029222</v>
      </c>
      <c r="GN66">
        <v>0</v>
      </c>
      <c r="GO66">
        <v>0</v>
      </c>
      <c r="GP66">
        <v>2</v>
      </c>
      <c r="GQ66" t="s">
        <v>457</v>
      </c>
      <c r="GR66">
        <v>3.12578</v>
      </c>
      <c r="GS66">
        <v>2.65585</v>
      </c>
      <c r="GT66">
        <v>0.140467</v>
      </c>
      <c r="GU66">
        <v>0.144431</v>
      </c>
      <c r="GV66">
        <v>0.0987869</v>
      </c>
      <c r="GW66">
        <v>0.097197</v>
      </c>
      <c r="GX66">
        <v>22105.2</v>
      </c>
      <c r="GY66">
        <v>20836.1</v>
      </c>
      <c r="GZ66">
        <v>23001.5</v>
      </c>
      <c r="HA66">
        <v>23715.6</v>
      </c>
      <c r="HB66">
        <v>35335.1</v>
      </c>
      <c r="HC66">
        <v>35443.3</v>
      </c>
      <c r="HD66">
        <v>41471.2</v>
      </c>
      <c r="HE66">
        <v>42291.7</v>
      </c>
      <c r="HF66">
        <v>1.89618</v>
      </c>
      <c r="HG66">
        <v>1.81352</v>
      </c>
      <c r="HH66">
        <v>0.160977</v>
      </c>
      <c r="HI66">
        <v>0</v>
      </c>
      <c r="HJ66">
        <v>27.4555</v>
      </c>
      <c r="HK66">
        <v>999.9</v>
      </c>
      <c r="HL66">
        <v>58.705</v>
      </c>
      <c r="HM66">
        <v>29.134</v>
      </c>
      <c r="HN66">
        <v>26.3151</v>
      </c>
      <c r="HO66">
        <v>54.16</v>
      </c>
      <c r="HP66">
        <v>42.1194</v>
      </c>
      <c r="HQ66">
        <v>1</v>
      </c>
      <c r="HR66">
        <v>0.0934197</v>
      </c>
      <c r="HS66">
        <v>1.34449</v>
      </c>
      <c r="HT66">
        <v>20.2115</v>
      </c>
      <c r="HU66">
        <v>5.23137</v>
      </c>
      <c r="HV66">
        <v>11.992</v>
      </c>
      <c r="HW66">
        <v>4.95575</v>
      </c>
      <c r="HX66">
        <v>3.30393</v>
      </c>
      <c r="HY66">
        <v>20.6</v>
      </c>
      <c r="HZ66">
        <v>9999</v>
      </c>
      <c r="IA66">
        <v>9999</v>
      </c>
      <c r="IB66">
        <v>9999</v>
      </c>
      <c r="IC66">
        <v>1.86852</v>
      </c>
      <c r="ID66">
        <v>1.86421</v>
      </c>
      <c r="IE66">
        <v>1.8718</v>
      </c>
      <c r="IF66">
        <v>1.8627</v>
      </c>
      <c r="IG66">
        <v>1.86205</v>
      </c>
      <c r="IH66">
        <v>1.86856</v>
      </c>
      <c r="II66">
        <v>1.85867</v>
      </c>
      <c r="IJ66">
        <v>1.86508</v>
      </c>
      <c r="IK66">
        <v>5</v>
      </c>
      <c r="IL66">
        <v>0</v>
      </c>
      <c r="IM66">
        <v>0</v>
      </c>
      <c r="IN66">
        <v>0</v>
      </c>
      <c r="IO66" t="s">
        <v>441</v>
      </c>
      <c r="IP66" t="s">
        <v>442</v>
      </c>
      <c r="IQ66" t="s">
        <v>443</v>
      </c>
      <c r="IR66" t="s">
        <v>443</v>
      </c>
      <c r="IS66" t="s">
        <v>443</v>
      </c>
      <c r="IT66" t="s">
        <v>443</v>
      </c>
      <c r="IU66">
        <v>0</v>
      </c>
      <c r="IV66">
        <v>100</v>
      </c>
      <c r="IW66">
        <v>100</v>
      </c>
      <c r="IX66">
        <v>6.791</v>
      </c>
      <c r="IY66">
        <v>0.3769</v>
      </c>
      <c r="IZ66">
        <v>4.29428474587108</v>
      </c>
      <c r="JA66">
        <v>0.0044018681294096</v>
      </c>
      <c r="JB66">
        <v>-1.90699597991277e-06</v>
      </c>
      <c r="JC66">
        <v>4.44501569190667e-10</v>
      </c>
      <c r="JD66">
        <v>0.0663976639725661</v>
      </c>
      <c r="JE66">
        <v>0.00774552653971819</v>
      </c>
      <c r="JF66">
        <v>0.000136201457998369</v>
      </c>
      <c r="JG66">
        <v>5.32982615085375e-06</v>
      </c>
      <c r="JH66">
        <v>-0</v>
      </c>
      <c r="JI66">
        <v>1991</v>
      </c>
      <c r="JJ66">
        <v>1</v>
      </c>
      <c r="JK66">
        <v>28</v>
      </c>
      <c r="JL66">
        <v>195633</v>
      </c>
      <c r="JM66">
        <v>195632.9</v>
      </c>
      <c r="JN66">
        <v>1.80786</v>
      </c>
      <c r="JO66">
        <v>2.35596</v>
      </c>
      <c r="JP66">
        <v>1.4978</v>
      </c>
      <c r="JQ66">
        <v>2.33276</v>
      </c>
      <c r="JR66">
        <v>1.54419</v>
      </c>
      <c r="JS66">
        <v>2.38892</v>
      </c>
      <c r="JT66">
        <v>35.4291</v>
      </c>
      <c r="JU66">
        <v>24.1225</v>
      </c>
      <c r="JV66">
        <v>18</v>
      </c>
      <c r="JW66">
        <v>547.119</v>
      </c>
      <c r="JX66">
        <v>436.532</v>
      </c>
      <c r="JY66">
        <v>25.9792</v>
      </c>
      <c r="JZ66">
        <v>28.8002</v>
      </c>
      <c r="KA66">
        <v>30.0001</v>
      </c>
      <c r="KB66">
        <v>28.7328</v>
      </c>
      <c r="KC66">
        <v>28.7591</v>
      </c>
      <c r="KD66">
        <v>36.2305</v>
      </c>
      <c r="KE66">
        <v>28.5549</v>
      </c>
      <c r="KF66">
        <v>100</v>
      </c>
      <c r="KG66">
        <v>25.9332</v>
      </c>
      <c r="KH66">
        <v>839.349</v>
      </c>
      <c r="KI66">
        <v>22.4011</v>
      </c>
      <c r="KJ66">
        <v>92.9451</v>
      </c>
      <c r="KK66">
        <v>98.5637</v>
      </c>
    </row>
    <row r="67" spans="1:297">
      <c r="A67">
        <v>51</v>
      </c>
      <c r="B67">
        <v>1758987689</v>
      </c>
      <c r="C67">
        <v>342</v>
      </c>
      <c r="D67" t="s">
        <v>544</v>
      </c>
      <c r="E67" t="s">
        <v>545</v>
      </c>
      <c r="F67">
        <v>5</v>
      </c>
      <c r="G67" t="s">
        <v>435</v>
      </c>
      <c r="H67" t="s">
        <v>436</v>
      </c>
      <c r="I67">
        <v>1758987680.92308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(EA67+(U67+2*0.95*5.67E-8*(((EA67+$B$7)+273)^4-(EA67+273)^4)-44100*J67)/(1.84*29.3*R67+8*0.95*5.67E-8*(EA67+273)^3))</f>
        <v>0</v>
      </c>
      <c r="W67">
        <f>($C$7*EB67+$D$7*EC67+$E$7*V67)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2*0.95*5.67E-8*(((EA67+$B$7)+273)^4-(W67+273)^4)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844.634690340476</v>
      </c>
      <c r="AK67">
        <v>824.867703030303</v>
      </c>
      <c r="AL67">
        <v>3.45724099567096</v>
      </c>
      <c r="AM67">
        <v>63.08</v>
      </c>
      <c r="AN67">
        <f>(AP67 - AO67 + DY67*1E3/(8.314*(EA67+273.15)) * AR67/DX67 * AQ67) * DX67/(100*DL67) * 1000/(1000 - AP67)</f>
        <v>0</v>
      </c>
      <c r="AO67">
        <v>22.4626667946429</v>
      </c>
      <c r="AP67">
        <v>23.1600987878788</v>
      </c>
      <c r="AQ67">
        <v>-7.83183148323082e-05</v>
      </c>
      <c r="AR67">
        <v>99.94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MAX(0,($B$13+$C$13*EF67)/(1+$D$13*EF67)*DY67/(EA67+273)*$E$13)</f>
        <v>0</v>
      </c>
      <c r="AX67" t="s">
        <v>437</v>
      </c>
      <c r="AY67" t="s">
        <v>437</v>
      </c>
      <c r="AZ67">
        <v>0</v>
      </c>
      <c r="BA67">
        <v>0</v>
      </c>
      <c r="BB67">
        <f>1-AZ67/BA67</f>
        <v>0</v>
      </c>
      <c r="BC67">
        <v>0</v>
      </c>
      <c r="BD67" t="s">
        <v>437</v>
      </c>
      <c r="BE67" t="s">
        <v>437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437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$B$11*EG67+$C$11*EH67+$F$11*ES67*(1-EV67)</f>
        <v>0</v>
      </c>
      <c r="DI67">
        <f>DH67*DJ67</f>
        <v>0</v>
      </c>
      <c r="DJ67">
        <f>($B$11*$D$9+$C$11*$D$9+$F$11*((FF67+EX67)/MAX(FF67+EX67+FG67, 0.1)*$I$9+FG67/MAX(FF67+EX67+FG67, 0.1)*$J$9))/($B$11+$C$11+$F$11)</f>
        <v>0</v>
      </c>
      <c r="DK67">
        <f>($B$11*$K$9+$C$11*$K$9+$F$11*((FF67+EX67)/MAX(FF67+EX67+FG67, 0.1)*$P$9+FG67/MAX(FF67+EX67+FG67, 0.1)*$Q$9))/($B$11+$C$11+$F$11)</f>
        <v>0</v>
      </c>
      <c r="DL67">
        <v>1.65</v>
      </c>
      <c r="DM67">
        <v>0.5</v>
      </c>
      <c r="DN67" t="s">
        <v>438</v>
      </c>
      <c r="DO67">
        <v>2</v>
      </c>
      <c r="DP67" t="b">
        <v>1</v>
      </c>
      <c r="DQ67">
        <v>1758987680.92308</v>
      </c>
      <c r="DR67">
        <v>782.224230769231</v>
      </c>
      <c r="DS67">
        <v>809.786615384615</v>
      </c>
      <c r="DT67">
        <v>23.1749461538462</v>
      </c>
      <c r="DU67">
        <v>22.4564923076923</v>
      </c>
      <c r="DV67">
        <v>775.456076923077</v>
      </c>
      <c r="DW67">
        <v>22.7980307692308</v>
      </c>
      <c r="DX67">
        <v>500.008923076923</v>
      </c>
      <c r="DY67">
        <v>90.4225846153846</v>
      </c>
      <c r="DZ67">
        <v>0.0301067076923077</v>
      </c>
      <c r="EA67">
        <v>29.6946846153846</v>
      </c>
      <c r="EB67">
        <v>30.0951615384615</v>
      </c>
      <c r="EC67">
        <v>999.9</v>
      </c>
      <c r="ED67">
        <v>0</v>
      </c>
      <c r="EE67">
        <v>0</v>
      </c>
      <c r="EF67">
        <v>10008.0630769231</v>
      </c>
      <c r="EG67">
        <v>0</v>
      </c>
      <c r="EH67">
        <v>9.96342076923077</v>
      </c>
      <c r="EI67">
        <v>-27.5624846153846</v>
      </c>
      <c r="EJ67">
        <v>800.782153846154</v>
      </c>
      <c r="EK67">
        <v>828.389461538462</v>
      </c>
      <c r="EL67">
        <v>0.718448230769231</v>
      </c>
      <c r="EM67">
        <v>809.786615384615</v>
      </c>
      <c r="EN67">
        <v>22.4564923076923</v>
      </c>
      <c r="EO67">
        <v>2.09553769230769</v>
      </c>
      <c r="EP67">
        <v>2.03057615384615</v>
      </c>
      <c r="EQ67">
        <v>18.1853230769231</v>
      </c>
      <c r="ER67">
        <v>17.6847769230769</v>
      </c>
      <c r="ES67">
        <v>2000.01538461538</v>
      </c>
      <c r="ET67">
        <v>0.980002</v>
      </c>
      <c r="EU67">
        <v>0.0199985</v>
      </c>
      <c r="EV67">
        <v>0</v>
      </c>
      <c r="EW67">
        <v>247.124538461538</v>
      </c>
      <c r="EX67">
        <v>5.00016</v>
      </c>
      <c r="EY67">
        <v>5309.89307692308</v>
      </c>
      <c r="EZ67">
        <v>18234.3538461538</v>
      </c>
      <c r="FA67">
        <v>49.062</v>
      </c>
      <c r="FB67">
        <v>49.562</v>
      </c>
      <c r="FC67">
        <v>49.4951538461538</v>
      </c>
      <c r="FD67">
        <v>49.2160769230769</v>
      </c>
      <c r="FE67">
        <v>50.875</v>
      </c>
      <c r="FF67">
        <v>1955.11538461538</v>
      </c>
      <c r="FG67">
        <v>39.9</v>
      </c>
      <c r="FH67">
        <v>0</v>
      </c>
      <c r="FI67">
        <v>1758987693.9</v>
      </c>
      <c r="FJ67">
        <v>0</v>
      </c>
      <c r="FK67">
        <v>247.191961538461</v>
      </c>
      <c r="FL67">
        <v>-0.887829067560996</v>
      </c>
      <c r="FM67">
        <v>-24.286837648056</v>
      </c>
      <c r="FN67">
        <v>5309.94038461538</v>
      </c>
      <c r="FO67">
        <v>15</v>
      </c>
      <c r="FP67">
        <v>0</v>
      </c>
      <c r="FQ67" t="s">
        <v>439</v>
      </c>
      <c r="FR67">
        <v>1747249705.1</v>
      </c>
      <c r="FS67">
        <v>1747249711.1</v>
      </c>
      <c r="FT67">
        <v>0</v>
      </c>
      <c r="FU67">
        <v>0.871</v>
      </c>
      <c r="FV67">
        <v>0.066</v>
      </c>
      <c r="FW67">
        <v>5.486</v>
      </c>
      <c r="FX67">
        <v>0.145</v>
      </c>
      <c r="FY67">
        <v>420</v>
      </c>
      <c r="FZ67">
        <v>16</v>
      </c>
      <c r="GA67">
        <v>0.27</v>
      </c>
      <c r="GB67">
        <v>0.16</v>
      </c>
      <c r="GC67">
        <v>-27.7233190476191</v>
      </c>
      <c r="GD67">
        <v>0.650462337662299</v>
      </c>
      <c r="GE67">
        <v>0.5064247206964</v>
      </c>
      <c r="GF67">
        <v>0</v>
      </c>
      <c r="GG67">
        <v>247.097117647059</v>
      </c>
      <c r="GH67">
        <v>0.818395717792564</v>
      </c>
      <c r="GI67">
        <v>0.300149547500995</v>
      </c>
      <c r="GJ67">
        <v>-1</v>
      </c>
      <c r="GK67">
        <v>0.727448761904762</v>
      </c>
      <c r="GL67">
        <v>-0.166417012987014</v>
      </c>
      <c r="GM67">
        <v>0.0176243957273103</v>
      </c>
      <c r="GN67">
        <v>0</v>
      </c>
      <c r="GO67">
        <v>0</v>
      </c>
      <c r="GP67">
        <v>2</v>
      </c>
      <c r="GQ67" t="s">
        <v>457</v>
      </c>
      <c r="GR67">
        <v>3.12552</v>
      </c>
      <c r="GS67">
        <v>2.65573</v>
      </c>
      <c r="GT67">
        <v>0.142462</v>
      </c>
      <c r="GU67">
        <v>0.146202</v>
      </c>
      <c r="GV67">
        <v>0.0987427</v>
      </c>
      <c r="GW67">
        <v>0.0972062</v>
      </c>
      <c r="GX67">
        <v>22054.4</v>
      </c>
      <c r="GY67">
        <v>20792.9</v>
      </c>
      <c r="GZ67">
        <v>23001.9</v>
      </c>
      <c r="HA67">
        <v>23715.6</v>
      </c>
      <c r="HB67">
        <v>35337.1</v>
      </c>
      <c r="HC67">
        <v>35442.7</v>
      </c>
      <c r="HD67">
        <v>41471.2</v>
      </c>
      <c r="HE67">
        <v>42291.3</v>
      </c>
      <c r="HF67">
        <v>1.89592</v>
      </c>
      <c r="HG67">
        <v>1.814</v>
      </c>
      <c r="HH67">
        <v>0.165761</v>
      </c>
      <c r="HI67">
        <v>0</v>
      </c>
      <c r="HJ67">
        <v>27.4549</v>
      </c>
      <c r="HK67">
        <v>999.9</v>
      </c>
      <c r="HL67">
        <v>58.705</v>
      </c>
      <c r="HM67">
        <v>29.134</v>
      </c>
      <c r="HN67">
        <v>26.3122</v>
      </c>
      <c r="HO67">
        <v>53.27</v>
      </c>
      <c r="HP67">
        <v>42.0913</v>
      </c>
      <c r="HQ67">
        <v>1</v>
      </c>
      <c r="HR67">
        <v>0.0931021</v>
      </c>
      <c r="HS67">
        <v>1.27731</v>
      </c>
      <c r="HT67">
        <v>20.2121</v>
      </c>
      <c r="HU67">
        <v>5.23167</v>
      </c>
      <c r="HV67">
        <v>11.992</v>
      </c>
      <c r="HW67">
        <v>4.9556</v>
      </c>
      <c r="HX67">
        <v>3.30393</v>
      </c>
      <c r="HY67">
        <v>20.6</v>
      </c>
      <c r="HZ67">
        <v>9999</v>
      </c>
      <c r="IA67">
        <v>9999</v>
      </c>
      <c r="IB67">
        <v>9999</v>
      </c>
      <c r="IC67">
        <v>1.8685</v>
      </c>
      <c r="ID67">
        <v>1.86423</v>
      </c>
      <c r="IE67">
        <v>1.8718</v>
      </c>
      <c r="IF67">
        <v>1.86268</v>
      </c>
      <c r="IG67">
        <v>1.86207</v>
      </c>
      <c r="IH67">
        <v>1.86853</v>
      </c>
      <c r="II67">
        <v>1.85867</v>
      </c>
      <c r="IJ67">
        <v>1.86508</v>
      </c>
      <c r="IK67">
        <v>5</v>
      </c>
      <c r="IL67">
        <v>0</v>
      </c>
      <c r="IM67">
        <v>0</v>
      </c>
      <c r="IN67">
        <v>0</v>
      </c>
      <c r="IO67" t="s">
        <v>441</v>
      </c>
      <c r="IP67" t="s">
        <v>442</v>
      </c>
      <c r="IQ67" t="s">
        <v>443</v>
      </c>
      <c r="IR67" t="s">
        <v>443</v>
      </c>
      <c r="IS67" t="s">
        <v>443</v>
      </c>
      <c r="IT67" t="s">
        <v>443</v>
      </c>
      <c r="IU67">
        <v>0</v>
      </c>
      <c r="IV67">
        <v>100</v>
      </c>
      <c r="IW67">
        <v>100</v>
      </c>
      <c r="IX67">
        <v>6.828</v>
      </c>
      <c r="IY67">
        <v>0.3766</v>
      </c>
      <c r="IZ67">
        <v>4.29428474587108</v>
      </c>
      <c r="JA67">
        <v>0.0044018681294096</v>
      </c>
      <c r="JB67">
        <v>-1.90699597991277e-06</v>
      </c>
      <c r="JC67">
        <v>4.44501569190667e-10</v>
      </c>
      <c r="JD67">
        <v>0.0663976639725661</v>
      </c>
      <c r="JE67">
        <v>0.00774552653971819</v>
      </c>
      <c r="JF67">
        <v>0.000136201457998369</v>
      </c>
      <c r="JG67">
        <v>5.32982615085375e-06</v>
      </c>
      <c r="JH67">
        <v>-0</v>
      </c>
      <c r="JI67">
        <v>1991</v>
      </c>
      <c r="JJ67">
        <v>1</v>
      </c>
      <c r="JK67">
        <v>28</v>
      </c>
      <c r="JL67">
        <v>195633.1</v>
      </c>
      <c r="JM67">
        <v>195633</v>
      </c>
      <c r="JN67">
        <v>1.8396</v>
      </c>
      <c r="JO67">
        <v>2.37183</v>
      </c>
      <c r="JP67">
        <v>1.49902</v>
      </c>
      <c r="JQ67">
        <v>2.33276</v>
      </c>
      <c r="JR67">
        <v>1.54419</v>
      </c>
      <c r="JS67">
        <v>2.24976</v>
      </c>
      <c r="JT67">
        <v>35.4291</v>
      </c>
      <c r="JU67">
        <v>24.105</v>
      </c>
      <c r="JV67">
        <v>18</v>
      </c>
      <c r="JW67">
        <v>546.93</v>
      </c>
      <c r="JX67">
        <v>436.795</v>
      </c>
      <c r="JY67">
        <v>25.9064</v>
      </c>
      <c r="JZ67">
        <v>28.7965</v>
      </c>
      <c r="KA67">
        <v>29.9998</v>
      </c>
      <c r="KB67">
        <v>28.7297</v>
      </c>
      <c r="KC67">
        <v>28.756</v>
      </c>
      <c r="KD67">
        <v>36.8418</v>
      </c>
      <c r="KE67">
        <v>28.5549</v>
      </c>
      <c r="KF67">
        <v>100</v>
      </c>
      <c r="KG67">
        <v>25.8167</v>
      </c>
      <c r="KH67">
        <v>859.692</v>
      </c>
      <c r="KI67">
        <v>22.394</v>
      </c>
      <c r="KJ67">
        <v>92.9458</v>
      </c>
      <c r="KK67">
        <v>98.563</v>
      </c>
    </row>
    <row r="68" spans="1:297">
      <c r="A68">
        <v>52</v>
      </c>
      <c r="B68">
        <v>1758987694</v>
      </c>
      <c r="C68">
        <v>347</v>
      </c>
      <c r="D68" t="s">
        <v>546</v>
      </c>
      <c r="E68" t="s">
        <v>547</v>
      </c>
      <c r="F68">
        <v>5</v>
      </c>
      <c r="G68" t="s">
        <v>435</v>
      </c>
      <c r="H68" t="s">
        <v>436</v>
      </c>
      <c r="I68">
        <v>1758987685.84615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(EA68+(U68+2*0.95*5.67E-8*(((EA68+$B$7)+273)^4-(EA68+273)^4)-44100*J68)/(1.84*29.3*R68+8*0.95*5.67E-8*(EA68+273)^3))</f>
        <v>0</v>
      </c>
      <c r="W68">
        <f>($C$7*EB68+$D$7*EC68+$E$7*V68)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2*0.95*5.67E-8*(((EA68+$B$7)+273)^4-(W68+273)^4)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860.469841073809</v>
      </c>
      <c r="AK68">
        <v>841.101315151515</v>
      </c>
      <c r="AL68">
        <v>3.24031354978341</v>
      </c>
      <c r="AM68">
        <v>63.08</v>
      </c>
      <c r="AN68">
        <f>(AP68 - AO68 + DY68*1E3/(8.314*(EA68+273.15)) * AR68/DX68 * AQ68) * DX68/(100*DL68) * 1000/(1000 - AP68)</f>
        <v>0</v>
      </c>
      <c r="AO68">
        <v>22.4655776488095</v>
      </c>
      <c r="AP68">
        <v>23.1494812121212</v>
      </c>
      <c r="AQ68">
        <v>-5.67726331639927e-05</v>
      </c>
      <c r="AR68">
        <v>99.94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MAX(0,($B$13+$C$13*EF68)/(1+$D$13*EF68)*DY68/(EA68+273)*$E$13)</f>
        <v>0</v>
      </c>
      <c r="AX68" t="s">
        <v>437</v>
      </c>
      <c r="AY68" t="s">
        <v>437</v>
      </c>
      <c r="AZ68">
        <v>0</v>
      </c>
      <c r="BA68">
        <v>0</v>
      </c>
      <c r="BB68">
        <f>1-AZ68/BA68</f>
        <v>0</v>
      </c>
      <c r="BC68">
        <v>0</v>
      </c>
      <c r="BD68" t="s">
        <v>437</v>
      </c>
      <c r="BE68" t="s">
        <v>437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437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$B$11*EG68+$C$11*EH68+$F$11*ES68*(1-EV68)</f>
        <v>0</v>
      </c>
      <c r="DI68">
        <f>DH68*DJ68</f>
        <v>0</v>
      </c>
      <c r="DJ68">
        <f>($B$11*$D$9+$C$11*$D$9+$F$11*((FF68+EX68)/MAX(FF68+EX68+FG68, 0.1)*$I$9+FG68/MAX(FF68+EX68+FG68, 0.1)*$J$9))/($B$11+$C$11+$F$11)</f>
        <v>0</v>
      </c>
      <c r="DK68">
        <f>($B$11*$K$9+$C$11*$K$9+$F$11*((FF68+EX68)/MAX(FF68+EX68+FG68, 0.1)*$P$9+FG68/MAX(FF68+EX68+FG68, 0.1)*$Q$9))/($B$11+$C$11+$F$11)</f>
        <v>0</v>
      </c>
      <c r="DL68">
        <v>1.65</v>
      </c>
      <c r="DM68">
        <v>0.5</v>
      </c>
      <c r="DN68" t="s">
        <v>438</v>
      </c>
      <c r="DO68">
        <v>2</v>
      </c>
      <c r="DP68" t="b">
        <v>1</v>
      </c>
      <c r="DQ68">
        <v>1758987685.84615</v>
      </c>
      <c r="DR68">
        <v>798.347153846154</v>
      </c>
      <c r="DS68">
        <v>825.949076923077</v>
      </c>
      <c r="DT68">
        <v>23.1683692307692</v>
      </c>
      <c r="DU68">
        <v>22.4620538461538</v>
      </c>
      <c r="DV68">
        <v>791.543153846154</v>
      </c>
      <c r="DW68">
        <v>22.7915846153846</v>
      </c>
      <c r="DX68">
        <v>500.062</v>
      </c>
      <c r="DY68">
        <v>90.4222769230769</v>
      </c>
      <c r="DZ68">
        <v>0.0301249769230769</v>
      </c>
      <c r="EA68">
        <v>29.6767538461538</v>
      </c>
      <c r="EB68">
        <v>30.1102615384615</v>
      </c>
      <c r="EC68">
        <v>999.9</v>
      </c>
      <c r="ED68">
        <v>0</v>
      </c>
      <c r="EE68">
        <v>0</v>
      </c>
      <c r="EF68">
        <v>9997.00923076923</v>
      </c>
      <c r="EG68">
        <v>0</v>
      </c>
      <c r="EH68">
        <v>9.96342076923077</v>
      </c>
      <c r="EI68">
        <v>-27.6019692307692</v>
      </c>
      <c r="EJ68">
        <v>817.282</v>
      </c>
      <c r="EK68">
        <v>844.928</v>
      </c>
      <c r="EL68">
        <v>0.706302769230769</v>
      </c>
      <c r="EM68">
        <v>825.949076923077</v>
      </c>
      <c r="EN68">
        <v>22.4620538461538</v>
      </c>
      <c r="EO68">
        <v>2.09493461538462</v>
      </c>
      <c r="EP68">
        <v>2.03107230769231</v>
      </c>
      <c r="EQ68">
        <v>18.1807384615385</v>
      </c>
      <c r="ER68">
        <v>17.6886538461538</v>
      </c>
      <c r="ES68">
        <v>2000.01846153846</v>
      </c>
      <c r="ET68">
        <v>0.980002</v>
      </c>
      <c r="EU68">
        <v>0.0199985</v>
      </c>
      <c r="EV68">
        <v>0</v>
      </c>
      <c r="EW68">
        <v>247.067769230769</v>
      </c>
      <c r="EX68">
        <v>5.00016</v>
      </c>
      <c r="EY68">
        <v>5308.76384615385</v>
      </c>
      <c r="EZ68">
        <v>18234.3846153846</v>
      </c>
      <c r="FA68">
        <v>49.062</v>
      </c>
      <c r="FB68">
        <v>49.562</v>
      </c>
      <c r="FC68">
        <v>49.4806153846154</v>
      </c>
      <c r="FD68">
        <v>49.2112307692308</v>
      </c>
      <c r="FE68">
        <v>50.875</v>
      </c>
      <c r="FF68">
        <v>1955.11846153846</v>
      </c>
      <c r="FG68">
        <v>39.9</v>
      </c>
      <c r="FH68">
        <v>0</v>
      </c>
      <c r="FI68">
        <v>1758987698.7</v>
      </c>
      <c r="FJ68">
        <v>0</v>
      </c>
      <c r="FK68">
        <v>247.132423076923</v>
      </c>
      <c r="FL68">
        <v>-1.77104273813587</v>
      </c>
      <c r="FM68">
        <v>-31.7080341777162</v>
      </c>
      <c r="FN68">
        <v>5308.58461538462</v>
      </c>
      <c r="FO68">
        <v>15</v>
      </c>
      <c r="FP68">
        <v>0</v>
      </c>
      <c r="FQ68" t="s">
        <v>439</v>
      </c>
      <c r="FR68">
        <v>1747249705.1</v>
      </c>
      <c r="FS68">
        <v>1747249711.1</v>
      </c>
      <c r="FT68">
        <v>0</v>
      </c>
      <c r="FU68">
        <v>0.871</v>
      </c>
      <c r="FV68">
        <v>0.066</v>
      </c>
      <c r="FW68">
        <v>5.486</v>
      </c>
      <c r="FX68">
        <v>0.145</v>
      </c>
      <c r="FY68">
        <v>420</v>
      </c>
      <c r="FZ68">
        <v>16</v>
      </c>
      <c r="GA68">
        <v>0.27</v>
      </c>
      <c r="GB68">
        <v>0.16</v>
      </c>
      <c r="GC68">
        <v>-27.518525</v>
      </c>
      <c r="GD68">
        <v>-0.545336842105311</v>
      </c>
      <c r="GE68">
        <v>0.55726960250403</v>
      </c>
      <c r="GF68">
        <v>0</v>
      </c>
      <c r="GG68">
        <v>247.141147058823</v>
      </c>
      <c r="GH68">
        <v>-0.914698243998276</v>
      </c>
      <c r="GI68">
        <v>0.249219503102474</v>
      </c>
      <c r="GJ68">
        <v>-1</v>
      </c>
      <c r="GK68">
        <v>0.7114653</v>
      </c>
      <c r="GL68">
        <v>-0.159378045112782</v>
      </c>
      <c r="GM68">
        <v>0.0158223570276366</v>
      </c>
      <c r="GN68">
        <v>0</v>
      </c>
      <c r="GO68">
        <v>0</v>
      </c>
      <c r="GP68">
        <v>2</v>
      </c>
      <c r="GQ68" t="s">
        <v>457</v>
      </c>
      <c r="GR68">
        <v>3.12551</v>
      </c>
      <c r="GS68">
        <v>2.65535</v>
      </c>
      <c r="GT68">
        <v>0.144381</v>
      </c>
      <c r="GU68">
        <v>0.148288</v>
      </c>
      <c r="GV68">
        <v>0.0987025</v>
      </c>
      <c r="GW68">
        <v>0.0972172</v>
      </c>
      <c r="GX68">
        <v>22005.3</v>
      </c>
      <c r="GY68">
        <v>20742.3</v>
      </c>
      <c r="GZ68">
        <v>23002.2</v>
      </c>
      <c r="HA68">
        <v>23715.8</v>
      </c>
      <c r="HB68">
        <v>35339.4</v>
      </c>
      <c r="HC68">
        <v>35442.8</v>
      </c>
      <c r="HD68">
        <v>41471.9</v>
      </c>
      <c r="HE68">
        <v>42291.7</v>
      </c>
      <c r="HF68">
        <v>1.8957</v>
      </c>
      <c r="HG68">
        <v>1.81408</v>
      </c>
      <c r="HH68">
        <v>0.168003</v>
      </c>
      <c r="HI68">
        <v>0</v>
      </c>
      <c r="HJ68">
        <v>27.4525</v>
      </c>
      <c r="HK68">
        <v>999.9</v>
      </c>
      <c r="HL68">
        <v>58.705</v>
      </c>
      <c r="HM68">
        <v>29.134</v>
      </c>
      <c r="HN68">
        <v>26.3134</v>
      </c>
      <c r="HO68">
        <v>53.97</v>
      </c>
      <c r="HP68">
        <v>42.2877</v>
      </c>
      <c r="HQ68">
        <v>1</v>
      </c>
      <c r="HR68">
        <v>0.092782</v>
      </c>
      <c r="HS68">
        <v>1.52891</v>
      </c>
      <c r="HT68">
        <v>20.2099</v>
      </c>
      <c r="HU68">
        <v>5.23182</v>
      </c>
      <c r="HV68">
        <v>11.992</v>
      </c>
      <c r="HW68">
        <v>4.95575</v>
      </c>
      <c r="HX68">
        <v>3.3039</v>
      </c>
      <c r="HY68">
        <v>20.6</v>
      </c>
      <c r="HZ68">
        <v>9999</v>
      </c>
      <c r="IA68">
        <v>9999</v>
      </c>
      <c r="IB68">
        <v>9999</v>
      </c>
      <c r="IC68">
        <v>1.86851</v>
      </c>
      <c r="ID68">
        <v>1.8642</v>
      </c>
      <c r="IE68">
        <v>1.8718</v>
      </c>
      <c r="IF68">
        <v>1.86266</v>
      </c>
      <c r="IG68">
        <v>1.86206</v>
      </c>
      <c r="IH68">
        <v>1.86855</v>
      </c>
      <c r="II68">
        <v>1.85867</v>
      </c>
      <c r="IJ68">
        <v>1.86508</v>
      </c>
      <c r="IK68">
        <v>5</v>
      </c>
      <c r="IL68">
        <v>0</v>
      </c>
      <c r="IM68">
        <v>0</v>
      </c>
      <c r="IN68">
        <v>0</v>
      </c>
      <c r="IO68" t="s">
        <v>441</v>
      </c>
      <c r="IP68" t="s">
        <v>442</v>
      </c>
      <c r="IQ68" t="s">
        <v>443</v>
      </c>
      <c r="IR68" t="s">
        <v>443</v>
      </c>
      <c r="IS68" t="s">
        <v>443</v>
      </c>
      <c r="IT68" t="s">
        <v>443</v>
      </c>
      <c r="IU68">
        <v>0</v>
      </c>
      <c r="IV68">
        <v>100</v>
      </c>
      <c r="IW68">
        <v>100</v>
      </c>
      <c r="IX68">
        <v>6.863</v>
      </c>
      <c r="IY68">
        <v>0.3763</v>
      </c>
      <c r="IZ68">
        <v>4.29428474587108</v>
      </c>
      <c r="JA68">
        <v>0.0044018681294096</v>
      </c>
      <c r="JB68">
        <v>-1.90699597991277e-06</v>
      </c>
      <c r="JC68">
        <v>4.44501569190667e-10</v>
      </c>
      <c r="JD68">
        <v>0.0663976639725661</v>
      </c>
      <c r="JE68">
        <v>0.00774552653971819</v>
      </c>
      <c r="JF68">
        <v>0.000136201457998369</v>
      </c>
      <c r="JG68">
        <v>5.32982615085375e-06</v>
      </c>
      <c r="JH68">
        <v>-0</v>
      </c>
      <c r="JI68">
        <v>1991</v>
      </c>
      <c r="JJ68">
        <v>1</v>
      </c>
      <c r="JK68">
        <v>28</v>
      </c>
      <c r="JL68">
        <v>195633.1</v>
      </c>
      <c r="JM68">
        <v>195633</v>
      </c>
      <c r="JN68">
        <v>1.86768</v>
      </c>
      <c r="JO68">
        <v>2.35962</v>
      </c>
      <c r="JP68">
        <v>1.49902</v>
      </c>
      <c r="JQ68">
        <v>2.33276</v>
      </c>
      <c r="JR68">
        <v>1.54419</v>
      </c>
      <c r="JS68">
        <v>2.31445</v>
      </c>
      <c r="JT68">
        <v>35.4291</v>
      </c>
      <c r="JU68">
        <v>24.1138</v>
      </c>
      <c r="JV68">
        <v>18</v>
      </c>
      <c r="JW68">
        <v>546.753</v>
      </c>
      <c r="JX68">
        <v>436.817</v>
      </c>
      <c r="JY68">
        <v>25.8068</v>
      </c>
      <c r="JZ68">
        <v>28.7928</v>
      </c>
      <c r="KA68">
        <v>30</v>
      </c>
      <c r="KB68">
        <v>28.7261</v>
      </c>
      <c r="KC68">
        <v>28.753</v>
      </c>
      <c r="KD68">
        <v>37.4028</v>
      </c>
      <c r="KE68">
        <v>28.5549</v>
      </c>
      <c r="KF68">
        <v>100</v>
      </c>
      <c r="KG68">
        <v>25.6439</v>
      </c>
      <c r="KH68">
        <v>873.314</v>
      </c>
      <c r="KI68">
        <v>22.3992</v>
      </c>
      <c r="KJ68">
        <v>92.9471</v>
      </c>
      <c r="KK68">
        <v>98.564</v>
      </c>
    </row>
    <row r="69" spans="1:297">
      <c r="A69">
        <v>53</v>
      </c>
      <c r="B69">
        <v>1758987699</v>
      </c>
      <c r="C69">
        <v>352</v>
      </c>
      <c r="D69" t="s">
        <v>548</v>
      </c>
      <c r="E69" t="s">
        <v>549</v>
      </c>
      <c r="F69">
        <v>5</v>
      </c>
      <c r="G69" t="s">
        <v>435</v>
      </c>
      <c r="H69" t="s">
        <v>436</v>
      </c>
      <c r="I69">
        <v>1758987690.84615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(EA69+(U69+2*0.95*5.67E-8*(((EA69+$B$7)+273)^4-(EA69+273)^4)-44100*J69)/(1.84*29.3*R69+8*0.95*5.67E-8*(EA69+273)^3))</f>
        <v>0</v>
      </c>
      <c r="W69">
        <f>($C$7*EB69+$D$7*EC69+$E$7*V69)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2*0.95*5.67E-8*(((EA69+$B$7)+273)^4-(W69+273)^4)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878.751420646428</v>
      </c>
      <c r="AK69">
        <v>858.743187878788</v>
      </c>
      <c r="AL69">
        <v>3.53713196969697</v>
      </c>
      <c r="AM69">
        <v>63.08</v>
      </c>
      <c r="AN69">
        <f>(AP69 - AO69 + DY69*1E3/(8.314*(EA69+273.15)) * AR69/DX69 * AQ69) * DX69/(100*DL69) * 1000/(1000 - AP69)</f>
        <v>0</v>
      </c>
      <c r="AO69">
        <v>22.4671677886905</v>
      </c>
      <c r="AP69">
        <v>23.1303036363636</v>
      </c>
      <c r="AQ69">
        <v>-7.86002427907952e-05</v>
      </c>
      <c r="AR69">
        <v>99.94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MAX(0,($B$13+$C$13*EF69)/(1+$D$13*EF69)*DY69/(EA69+273)*$E$13)</f>
        <v>0</v>
      </c>
      <c r="AX69" t="s">
        <v>437</v>
      </c>
      <c r="AY69" t="s">
        <v>437</v>
      </c>
      <c r="AZ69">
        <v>0</v>
      </c>
      <c r="BA69">
        <v>0</v>
      </c>
      <c r="BB69">
        <f>1-AZ69/BA69</f>
        <v>0</v>
      </c>
      <c r="BC69">
        <v>0</v>
      </c>
      <c r="BD69" t="s">
        <v>437</v>
      </c>
      <c r="BE69" t="s">
        <v>437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437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$B$11*EG69+$C$11*EH69+$F$11*ES69*(1-EV69)</f>
        <v>0</v>
      </c>
      <c r="DI69">
        <f>DH69*DJ69</f>
        <v>0</v>
      </c>
      <c r="DJ69">
        <f>($B$11*$D$9+$C$11*$D$9+$F$11*((FF69+EX69)/MAX(FF69+EX69+FG69, 0.1)*$I$9+FG69/MAX(FF69+EX69+FG69, 0.1)*$J$9))/($B$11+$C$11+$F$11)</f>
        <v>0</v>
      </c>
      <c r="DK69">
        <f>($B$11*$K$9+$C$11*$K$9+$F$11*((FF69+EX69)/MAX(FF69+EX69+FG69, 0.1)*$P$9+FG69/MAX(FF69+EX69+FG69, 0.1)*$Q$9))/($B$11+$C$11+$F$11)</f>
        <v>0</v>
      </c>
      <c r="DL69">
        <v>1.65</v>
      </c>
      <c r="DM69">
        <v>0.5</v>
      </c>
      <c r="DN69" t="s">
        <v>438</v>
      </c>
      <c r="DO69">
        <v>2</v>
      </c>
      <c r="DP69" t="b">
        <v>1</v>
      </c>
      <c r="DQ69">
        <v>1758987690.84615</v>
      </c>
      <c r="DR69">
        <v>814.915307692308</v>
      </c>
      <c r="DS69">
        <v>842.722692307692</v>
      </c>
      <c r="DT69">
        <v>23.1538384615385</v>
      </c>
      <c r="DU69">
        <v>22.4648846153846</v>
      </c>
      <c r="DV69">
        <v>808.074923076923</v>
      </c>
      <c r="DW69">
        <v>22.7773692307692</v>
      </c>
      <c r="DX69">
        <v>500.026461538462</v>
      </c>
      <c r="DY69">
        <v>90.4226153846154</v>
      </c>
      <c r="DZ69">
        <v>0.0301046846153846</v>
      </c>
      <c r="EA69">
        <v>29.6360769230769</v>
      </c>
      <c r="EB69">
        <v>30.1577</v>
      </c>
      <c r="EC69">
        <v>999.9</v>
      </c>
      <c r="ED69">
        <v>0</v>
      </c>
      <c r="EE69">
        <v>0</v>
      </c>
      <c r="EF69">
        <v>9984.75461538462</v>
      </c>
      <c r="EG69">
        <v>0</v>
      </c>
      <c r="EH69">
        <v>9.96235076923077</v>
      </c>
      <c r="EI69">
        <v>-27.8073769230769</v>
      </c>
      <c r="EJ69">
        <v>834.230769230769</v>
      </c>
      <c r="EK69">
        <v>862.089538461538</v>
      </c>
      <c r="EL69">
        <v>0.688942846153846</v>
      </c>
      <c r="EM69">
        <v>842.722692307692</v>
      </c>
      <c r="EN69">
        <v>22.4648846153846</v>
      </c>
      <c r="EO69">
        <v>2.09362846153846</v>
      </c>
      <c r="EP69">
        <v>2.03133461538462</v>
      </c>
      <c r="EQ69">
        <v>18.1708</v>
      </c>
      <c r="ER69">
        <v>17.6907153846154</v>
      </c>
      <c r="ES69">
        <v>2000.03076923077</v>
      </c>
      <c r="ET69">
        <v>0.980002</v>
      </c>
      <c r="EU69">
        <v>0.0199985</v>
      </c>
      <c r="EV69">
        <v>0</v>
      </c>
      <c r="EW69">
        <v>247.032</v>
      </c>
      <c r="EX69">
        <v>5.00016</v>
      </c>
      <c r="EY69">
        <v>5307.88384615385</v>
      </c>
      <c r="EZ69">
        <v>18234.4769230769</v>
      </c>
      <c r="FA69">
        <v>49.062</v>
      </c>
      <c r="FB69">
        <v>49.562</v>
      </c>
      <c r="FC69">
        <v>49.4709230769231</v>
      </c>
      <c r="FD69">
        <v>49.2063846153846</v>
      </c>
      <c r="FE69">
        <v>50.875</v>
      </c>
      <c r="FF69">
        <v>1955.13076923077</v>
      </c>
      <c r="FG69">
        <v>39.9</v>
      </c>
      <c r="FH69">
        <v>0</v>
      </c>
      <c r="FI69">
        <v>1758987704.1</v>
      </c>
      <c r="FJ69">
        <v>0</v>
      </c>
      <c r="FK69">
        <v>247.11244</v>
      </c>
      <c r="FL69">
        <v>2.03407692205601</v>
      </c>
      <c r="FM69">
        <v>19.366923128532</v>
      </c>
      <c r="FN69">
        <v>5307.928</v>
      </c>
      <c r="FO69">
        <v>15</v>
      </c>
      <c r="FP69">
        <v>0</v>
      </c>
      <c r="FQ69" t="s">
        <v>439</v>
      </c>
      <c r="FR69">
        <v>1747249705.1</v>
      </c>
      <c r="FS69">
        <v>1747249711.1</v>
      </c>
      <c r="FT69">
        <v>0</v>
      </c>
      <c r="FU69">
        <v>0.871</v>
      </c>
      <c r="FV69">
        <v>0.066</v>
      </c>
      <c r="FW69">
        <v>5.486</v>
      </c>
      <c r="FX69">
        <v>0.145</v>
      </c>
      <c r="FY69">
        <v>420</v>
      </c>
      <c r="FZ69">
        <v>16</v>
      </c>
      <c r="GA69">
        <v>0.27</v>
      </c>
      <c r="GB69">
        <v>0.16</v>
      </c>
      <c r="GC69">
        <v>-27.748780952381</v>
      </c>
      <c r="GD69">
        <v>-2.05706493506496</v>
      </c>
      <c r="GE69">
        <v>0.629445103789685</v>
      </c>
      <c r="GF69">
        <v>0</v>
      </c>
      <c r="GG69">
        <v>247.167382352941</v>
      </c>
      <c r="GH69">
        <v>-0.536852562611389</v>
      </c>
      <c r="GI69">
        <v>0.238546334715562</v>
      </c>
      <c r="GJ69">
        <v>-1</v>
      </c>
      <c r="GK69">
        <v>0.698683238095238</v>
      </c>
      <c r="GL69">
        <v>-0.203794987012987</v>
      </c>
      <c r="GM69">
        <v>0.0206502264599707</v>
      </c>
      <c r="GN69">
        <v>0</v>
      </c>
      <c r="GO69">
        <v>0</v>
      </c>
      <c r="GP69">
        <v>2</v>
      </c>
      <c r="GQ69" t="s">
        <v>457</v>
      </c>
      <c r="GR69">
        <v>3.12558</v>
      </c>
      <c r="GS69">
        <v>2.65553</v>
      </c>
      <c r="GT69">
        <v>0.146384</v>
      </c>
      <c r="GU69">
        <v>0.150095</v>
      </c>
      <c r="GV69">
        <v>0.0986404</v>
      </c>
      <c r="GW69">
        <v>0.0972241</v>
      </c>
      <c r="GX69">
        <v>21954.1</v>
      </c>
      <c r="GY69">
        <v>20698.6</v>
      </c>
      <c r="GZ69">
        <v>23002.5</v>
      </c>
      <c r="HA69">
        <v>23716.1</v>
      </c>
      <c r="HB69">
        <v>35342.1</v>
      </c>
      <c r="HC69">
        <v>35443.2</v>
      </c>
      <c r="HD69">
        <v>41472.1</v>
      </c>
      <c r="HE69">
        <v>42292.3</v>
      </c>
      <c r="HF69">
        <v>1.89578</v>
      </c>
      <c r="HG69">
        <v>1.81418</v>
      </c>
      <c r="HH69">
        <v>0.168897</v>
      </c>
      <c r="HI69">
        <v>0</v>
      </c>
      <c r="HJ69">
        <v>27.4491</v>
      </c>
      <c r="HK69">
        <v>999.9</v>
      </c>
      <c r="HL69">
        <v>58.68</v>
      </c>
      <c r="HM69">
        <v>29.124</v>
      </c>
      <c r="HN69">
        <v>26.2881</v>
      </c>
      <c r="HO69">
        <v>54.01</v>
      </c>
      <c r="HP69">
        <v>42.2436</v>
      </c>
      <c r="HQ69">
        <v>1</v>
      </c>
      <c r="HR69">
        <v>0.0937881</v>
      </c>
      <c r="HS69">
        <v>1.85944</v>
      </c>
      <c r="HT69">
        <v>20.2061</v>
      </c>
      <c r="HU69">
        <v>5.23137</v>
      </c>
      <c r="HV69">
        <v>11.992</v>
      </c>
      <c r="HW69">
        <v>4.95545</v>
      </c>
      <c r="HX69">
        <v>3.3039</v>
      </c>
      <c r="HY69">
        <v>20.6</v>
      </c>
      <c r="HZ69">
        <v>9999</v>
      </c>
      <c r="IA69">
        <v>9999</v>
      </c>
      <c r="IB69">
        <v>9999</v>
      </c>
      <c r="IC69">
        <v>1.86852</v>
      </c>
      <c r="ID69">
        <v>1.86421</v>
      </c>
      <c r="IE69">
        <v>1.8718</v>
      </c>
      <c r="IF69">
        <v>1.86266</v>
      </c>
      <c r="IG69">
        <v>1.86206</v>
      </c>
      <c r="IH69">
        <v>1.86857</v>
      </c>
      <c r="II69">
        <v>1.85867</v>
      </c>
      <c r="IJ69">
        <v>1.86508</v>
      </c>
      <c r="IK69">
        <v>5</v>
      </c>
      <c r="IL69">
        <v>0</v>
      </c>
      <c r="IM69">
        <v>0</v>
      </c>
      <c r="IN69">
        <v>0</v>
      </c>
      <c r="IO69" t="s">
        <v>441</v>
      </c>
      <c r="IP69" t="s">
        <v>442</v>
      </c>
      <c r="IQ69" t="s">
        <v>443</v>
      </c>
      <c r="IR69" t="s">
        <v>443</v>
      </c>
      <c r="IS69" t="s">
        <v>443</v>
      </c>
      <c r="IT69" t="s">
        <v>443</v>
      </c>
      <c r="IU69">
        <v>0</v>
      </c>
      <c r="IV69">
        <v>100</v>
      </c>
      <c r="IW69">
        <v>100</v>
      </c>
      <c r="IX69">
        <v>6.9</v>
      </c>
      <c r="IY69">
        <v>0.3758</v>
      </c>
      <c r="IZ69">
        <v>4.29428474587108</v>
      </c>
      <c r="JA69">
        <v>0.0044018681294096</v>
      </c>
      <c r="JB69">
        <v>-1.90699597991277e-06</v>
      </c>
      <c r="JC69">
        <v>4.44501569190667e-10</v>
      </c>
      <c r="JD69">
        <v>0.0663976639725661</v>
      </c>
      <c r="JE69">
        <v>0.00774552653971819</v>
      </c>
      <c r="JF69">
        <v>0.000136201457998369</v>
      </c>
      <c r="JG69">
        <v>5.32982615085375e-06</v>
      </c>
      <c r="JH69">
        <v>-0</v>
      </c>
      <c r="JI69">
        <v>1991</v>
      </c>
      <c r="JJ69">
        <v>1</v>
      </c>
      <c r="JK69">
        <v>28</v>
      </c>
      <c r="JL69">
        <v>195633.2</v>
      </c>
      <c r="JM69">
        <v>195633.1</v>
      </c>
      <c r="JN69">
        <v>1.89697</v>
      </c>
      <c r="JO69">
        <v>2.34009</v>
      </c>
      <c r="JP69">
        <v>1.4978</v>
      </c>
      <c r="JQ69">
        <v>2.33276</v>
      </c>
      <c r="JR69">
        <v>1.54419</v>
      </c>
      <c r="JS69">
        <v>2.36572</v>
      </c>
      <c r="JT69">
        <v>35.4291</v>
      </c>
      <c r="JU69">
        <v>24.105</v>
      </c>
      <c r="JV69">
        <v>18</v>
      </c>
      <c r="JW69">
        <v>546.776</v>
      </c>
      <c r="JX69">
        <v>436.85</v>
      </c>
      <c r="JY69">
        <v>25.6445</v>
      </c>
      <c r="JZ69">
        <v>28.7897</v>
      </c>
      <c r="KA69">
        <v>30.0005</v>
      </c>
      <c r="KB69">
        <v>28.723</v>
      </c>
      <c r="KC69">
        <v>28.7493</v>
      </c>
      <c r="KD69">
        <v>37.9942</v>
      </c>
      <c r="KE69">
        <v>28.5549</v>
      </c>
      <c r="KF69">
        <v>100</v>
      </c>
      <c r="KG69">
        <v>25.4491</v>
      </c>
      <c r="KH69">
        <v>893.539</v>
      </c>
      <c r="KI69">
        <v>22.4093</v>
      </c>
      <c r="KJ69">
        <v>92.9479</v>
      </c>
      <c r="KK69">
        <v>98.5653</v>
      </c>
    </row>
    <row r="70" spans="1:297">
      <c r="A70">
        <v>54</v>
      </c>
      <c r="B70">
        <v>1758987704</v>
      </c>
      <c r="C70">
        <v>357</v>
      </c>
      <c r="D70" t="s">
        <v>550</v>
      </c>
      <c r="E70" t="s">
        <v>551</v>
      </c>
      <c r="F70">
        <v>5</v>
      </c>
      <c r="G70" t="s">
        <v>435</v>
      </c>
      <c r="H70" t="s">
        <v>436</v>
      </c>
      <c r="I70">
        <v>1758987695.84615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(EA70+(U70+2*0.95*5.67E-8*(((EA70+$B$7)+273)^4-(EA70+273)^4)-44100*J70)/(1.84*29.3*R70+8*0.95*5.67E-8*(EA70+273)^3))</f>
        <v>0</v>
      </c>
      <c r="W70">
        <f>($C$7*EB70+$D$7*EC70+$E$7*V70)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2*0.95*5.67E-8*(((EA70+$B$7)+273)^4-(W70+273)^4)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894.756827413096</v>
      </c>
      <c r="AK70">
        <v>875.347036363636</v>
      </c>
      <c r="AL70">
        <v>3.30345528138504</v>
      </c>
      <c r="AM70">
        <v>63.08</v>
      </c>
      <c r="AN70">
        <f>(AP70 - AO70 + DY70*1E3/(8.314*(EA70+273.15)) * AR70/DX70 * AQ70) * DX70/(100*DL70) * 1000/(1000 - AP70)</f>
        <v>0</v>
      </c>
      <c r="AO70">
        <v>22.469494547619</v>
      </c>
      <c r="AP70">
        <v>23.1035593939394</v>
      </c>
      <c r="AQ70">
        <v>-0.00520237229437336</v>
      </c>
      <c r="AR70">
        <v>99.94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MAX(0,($B$13+$C$13*EF70)/(1+$D$13*EF70)*DY70/(EA70+273)*$E$13)</f>
        <v>0</v>
      </c>
      <c r="AX70" t="s">
        <v>437</v>
      </c>
      <c r="AY70" t="s">
        <v>437</v>
      </c>
      <c r="AZ70">
        <v>0</v>
      </c>
      <c r="BA70">
        <v>0</v>
      </c>
      <c r="BB70">
        <f>1-AZ70/BA70</f>
        <v>0</v>
      </c>
      <c r="BC70">
        <v>0</v>
      </c>
      <c r="BD70" t="s">
        <v>437</v>
      </c>
      <c r="BE70" t="s">
        <v>437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437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$B$11*EG70+$C$11*EH70+$F$11*ES70*(1-EV70)</f>
        <v>0</v>
      </c>
      <c r="DI70">
        <f>DH70*DJ70</f>
        <v>0</v>
      </c>
      <c r="DJ70">
        <f>($B$11*$D$9+$C$11*$D$9+$F$11*((FF70+EX70)/MAX(FF70+EX70+FG70, 0.1)*$I$9+FG70/MAX(FF70+EX70+FG70, 0.1)*$J$9))/($B$11+$C$11+$F$11)</f>
        <v>0</v>
      </c>
      <c r="DK70">
        <f>($B$11*$K$9+$C$11*$K$9+$F$11*((FF70+EX70)/MAX(FF70+EX70+FG70, 0.1)*$P$9+FG70/MAX(FF70+EX70+FG70, 0.1)*$Q$9))/($B$11+$C$11+$F$11)</f>
        <v>0</v>
      </c>
      <c r="DL70">
        <v>1.65</v>
      </c>
      <c r="DM70">
        <v>0.5</v>
      </c>
      <c r="DN70" t="s">
        <v>438</v>
      </c>
      <c r="DO70">
        <v>2</v>
      </c>
      <c r="DP70" t="b">
        <v>1</v>
      </c>
      <c r="DQ70">
        <v>1758987695.84615</v>
      </c>
      <c r="DR70">
        <v>831.476615384615</v>
      </c>
      <c r="DS70">
        <v>859.105538461539</v>
      </c>
      <c r="DT70">
        <v>23.1359692307692</v>
      </c>
      <c r="DU70">
        <v>22.4672153846154</v>
      </c>
      <c r="DV70">
        <v>824.600153846154</v>
      </c>
      <c r="DW70">
        <v>22.7598923076923</v>
      </c>
      <c r="DX70">
        <v>499.997307692308</v>
      </c>
      <c r="DY70">
        <v>90.4232307692308</v>
      </c>
      <c r="DZ70">
        <v>0.0301013</v>
      </c>
      <c r="EA70">
        <v>29.6149692307692</v>
      </c>
      <c r="EB70">
        <v>30.1872</v>
      </c>
      <c r="EC70">
        <v>999.9</v>
      </c>
      <c r="ED70">
        <v>0</v>
      </c>
      <c r="EE70">
        <v>0</v>
      </c>
      <c r="EF70">
        <v>9983.88769230769</v>
      </c>
      <c r="EG70">
        <v>0</v>
      </c>
      <c r="EH70">
        <v>9.95989</v>
      </c>
      <c r="EI70">
        <v>-27.6289</v>
      </c>
      <c r="EJ70">
        <v>851.169</v>
      </c>
      <c r="EK70">
        <v>878.850923076923</v>
      </c>
      <c r="EL70">
        <v>0.668745384615385</v>
      </c>
      <c r="EM70">
        <v>859.105538461539</v>
      </c>
      <c r="EN70">
        <v>22.4672153846154</v>
      </c>
      <c r="EO70">
        <v>2.09202769230769</v>
      </c>
      <c r="EP70">
        <v>2.03155846153846</v>
      </c>
      <c r="EQ70">
        <v>18.1586153846154</v>
      </c>
      <c r="ER70">
        <v>17.6924692307692</v>
      </c>
      <c r="ES70">
        <v>2000</v>
      </c>
      <c r="ET70">
        <v>0.980001538461539</v>
      </c>
      <c r="EU70">
        <v>0.0199989307692308</v>
      </c>
      <c r="EV70">
        <v>0</v>
      </c>
      <c r="EW70">
        <v>247.112615384615</v>
      </c>
      <c r="EX70">
        <v>5.00016</v>
      </c>
      <c r="EY70">
        <v>5308.90384615385</v>
      </c>
      <c r="EZ70">
        <v>18234.1846153846</v>
      </c>
      <c r="FA70">
        <v>49.062</v>
      </c>
      <c r="FB70">
        <v>49.562</v>
      </c>
      <c r="FC70">
        <v>49.4612307692308</v>
      </c>
      <c r="FD70">
        <v>49.2015384615385</v>
      </c>
      <c r="FE70">
        <v>50.875</v>
      </c>
      <c r="FF70">
        <v>1955.1</v>
      </c>
      <c r="FG70">
        <v>39.9</v>
      </c>
      <c r="FH70">
        <v>0</v>
      </c>
      <c r="FI70">
        <v>1758987708.9</v>
      </c>
      <c r="FJ70">
        <v>0</v>
      </c>
      <c r="FK70">
        <v>247.21804</v>
      </c>
      <c r="FL70">
        <v>1.79253845016006</v>
      </c>
      <c r="FM70">
        <v>23.6992307488774</v>
      </c>
      <c r="FN70">
        <v>5309.26</v>
      </c>
      <c r="FO70">
        <v>15</v>
      </c>
      <c r="FP70">
        <v>0</v>
      </c>
      <c r="FQ70" t="s">
        <v>439</v>
      </c>
      <c r="FR70">
        <v>1747249705.1</v>
      </c>
      <c r="FS70">
        <v>1747249711.1</v>
      </c>
      <c r="FT70">
        <v>0</v>
      </c>
      <c r="FU70">
        <v>0.871</v>
      </c>
      <c r="FV70">
        <v>0.066</v>
      </c>
      <c r="FW70">
        <v>5.486</v>
      </c>
      <c r="FX70">
        <v>0.145</v>
      </c>
      <c r="FY70">
        <v>420</v>
      </c>
      <c r="FZ70">
        <v>16</v>
      </c>
      <c r="GA70">
        <v>0.27</v>
      </c>
      <c r="GB70">
        <v>0.16</v>
      </c>
      <c r="GC70">
        <v>-27.678015</v>
      </c>
      <c r="GD70">
        <v>0.148082706766895</v>
      </c>
      <c r="GE70">
        <v>0.609375942481322</v>
      </c>
      <c r="GF70">
        <v>1</v>
      </c>
      <c r="GG70">
        <v>247.157352941176</v>
      </c>
      <c r="GH70">
        <v>1.21937356377479</v>
      </c>
      <c r="GI70">
        <v>0.239356598644949</v>
      </c>
      <c r="GJ70">
        <v>-1</v>
      </c>
      <c r="GK70">
        <v>0.6775421</v>
      </c>
      <c r="GL70">
        <v>-0.239281172932331</v>
      </c>
      <c r="GM70">
        <v>0.0232014359359502</v>
      </c>
      <c r="GN70">
        <v>0</v>
      </c>
      <c r="GO70">
        <v>1</v>
      </c>
      <c r="GP70">
        <v>2</v>
      </c>
      <c r="GQ70" t="s">
        <v>446</v>
      </c>
      <c r="GR70">
        <v>3.12566</v>
      </c>
      <c r="GS70">
        <v>2.65583</v>
      </c>
      <c r="GT70">
        <v>0.148281</v>
      </c>
      <c r="GU70">
        <v>0.152071</v>
      </c>
      <c r="GV70">
        <v>0.0985644</v>
      </c>
      <c r="GW70">
        <v>0.0972297</v>
      </c>
      <c r="GX70">
        <v>21905.4</v>
      </c>
      <c r="GY70">
        <v>20650.5</v>
      </c>
      <c r="GZ70">
        <v>23002.6</v>
      </c>
      <c r="HA70">
        <v>23716.2</v>
      </c>
      <c r="HB70">
        <v>35345.4</v>
      </c>
      <c r="HC70">
        <v>35443.1</v>
      </c>
      <c r="HD70">
        <v>41472.3</v>
      </c>
      <c r="HE70">
        <v>42292.3</v>
      </c>
      <c r="HF70">
        <v>1.8961</v>
      </c>
      <c r="HG70">
        <v>1.81397</v>
      </c>
      <c r="HH70">
        <v>0.167854</v>
      </c>
      <c r="HI70">
        <v>0</v>
      </c>
      <c r="HJ70">
        <v>27.4432</v>
      </c>
      <c r="HK70">
        <v>999.9</v>
      </c>
      <c r="HL70">
        <v>58.68</v>
      </c>
      <c r="HM70">
        <v>29.124</v>
      </c>
      <c r="HN70">
        <v>26.2882</v>
      </c>
      <c r="HO70">
        <v>54.53</v>
      </c>
      <c r="HP70">
        <v>42.0913</v>
      </c>
      <c r="HQ70">
        <v>1</v>
      </c>
      <c r="HR70">
        <v>0.0943648</v>
      </c>
      <c r="HS70">
        <v>2.13365</v>
      </c>
      <c r="HT70">
        <v>20.2026</v>
      </c>
      <c r="HU70">
        <v>5.23301</v>
      </c>
      <c r="HV70">
        <v>11.992</v>
      </c>
      <c r="HW70">
        <v>4.95575</v>
      </c>
      <c r="HX70">
        <v>3.30395</v>
      </c>
      <c r="HY70">
        <v>20.6</v>
      </c>
      <c r="HZ70">
        <v>9999</v>
      </c>
      <c r="IA70">
        <v>9999</v>
      </c>
      <c r="IB70">
        <v>9999</v>
      </c>
      <c r="IC70">
        <v>1.86854</v>
      </c>
      <c r="ID70">
        <v>1.86423</v>
      </c>
      <c r="IE70">
        <v>1.8718</v>
      </c>
      <c r="IF70">
        <v>1.86266</v>
      </c>
      <c r="IG70">
        <v>1.86207</v>
      </c>
      <c r="IH70">
        <v>1.86852</v>
      </c>
      <c r="II70">
        <v>1.85867</v>
      </c>
      <c r="IJ70">
        <v>1.86508</v>
      </c>
      <c r="IK70">
        <v>5</v>
      </c>
      <c r="IL70">
        <v>0</v>
      </c>
      <c r="IM70">
        <v>0</v>
      </c>
      <c r="IN70">
        <v>0</v>
      </c>
      <c r="IO70" t="s">
        <v>441</v>
      </c>
      <c r="IP70" t="s">
        <v>442</v>
      </c>
      <c r="IQ70" t="s">
        <v>443</v>
      </c>
      <c r="IR70" t="s">
        <v>443</v>
      </c>
      <c r="IS70" t="s">
        <v>443</v>
      </c>
      <c r="IT70" t="s">
        <v>443</v>
      </c>
      <c r="IU70">
        <v>0</v>
      </c>
      <c r="IV70">
        <v>100</v>
      </c>
      <c r="IW70">
        <v>100</v>
      </c>
      <c r="IX70">
        <v>6.934</v>
      </c>
      <c r="IY70">
        <v>0.3753</v>
      </c>
      <c r="IZ70">
        <v>4.29428474587108</v>
      </c>
      <c r="JA70">
        <v>0.0044018681294096</v>
      </c>
      <c r="JB70">
        <v>-1.90699597991277e-06</v>
      </c>
      <c r="JC70">
        <v>4.44501569190667e-10</v>
      </c>
      <c r="JD70">
        <v>0.0663976639725661</v>
      </c>
      <c r="JE70">
        <v>0.00774552653971819</v>
      </c>
      <c r="JF70">
        <v>0.000136201457998369</v>
      </c>
      <c r="JG70">
        <v>5.32982615085375e-06</v>
      </c>
      <c r="JH70">
        <v>-0</v>
      </c>
      <c r="JI70">
        <v>1991</v>
      </c>
      <c r="JJ70">
        <v>1</v>
      </c>
      <c r="JK70">
        <v>28</v>
      </c>
      <c r="JL70">
        <v>195633.3</v>
      </c>
      <c r="JM70">
        <v>195633.2</v>
      </c>
      <c r="JN70">
        <v>1.92627</v>
      </c>
      <c r="JO70">
        <v>2.35718</v>
      </c>
      <c r="JP70">
        <v>1.4978</v>
      </c>
      <c r="JQ70">
        <v>2.33276</v>
      </c>
      <c r="JR70">
        <v>1.54419</v>
      </c>
      <c r="JS70">
        <v>2.24609</v>
      </c>
      <c r="JT70">
        <v>35.4291</v>
      </c>
      <c r="JU70">
        <v>24.0787</v>
      </c>
      <c r="JV70">
        <v>18</v>
      </c>
      <c r="JW70">
        <v>546.962</v>
      </c>
      <c r="JX70">
        <v>436.707</v>
      </c>
      <c r="JY70">
        <v>25.4451</v>
      </c>
      <c r="JZ70">
        <v>28.786</v>
      </c>
      <c r="KA70">
        <v>30.0006</v>
      </c>
      <c r="KB70">
        <v>28.72</v>
      </c>
      <c r="KC70">
        <v>28.7463</v>
      </c>
      <c r="KD70">
        <v>38.5838</v>
      </c>
      <c r="KE70">
        <v>28.5549</v>
      </c>
      <c r="KF70">
        <v>100</v>
      </c>
      <c r="KG70">
        <v>25.2489</v>
      </c>
      <c r="KH70">
        <v>907.084</v>
      </c>
      <c r="KI70">
        <v>22.4093</v>
      </c>
      <c r="KJ70">
        <v>92.9483</v>
      </c>
      <c r="KK70">
        <v>98.5654</v>
      </c>
    </row>
    <row r="71" spans="1:297">
      <c r="A71">
        <v>55</v>
      </c>
      <c r="B71">
        <v>1758987709</v>
      </c>
      <c r="C71">
        <v>362</v>
      </c>
      <c r="D71" t="s">
        <v>552</v>
      </c>
      <c r="E71" t="s">
        <v>553</v>
      </c>
      <c r="F71">
        <v>5</v>
      </c>
      <c r="G71" t="s">
        <v>435</v>
      </c>
      <c r="H71" t="s">
        <v>436</v>
      </c>
      <c r="I71">
        <v>1758987700.84615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(EA71+(U71+2*0.95*5.67E-8*(((EA71+$B$7)+273)^4-(EA71+273)^4)-44100*J71)/(1.84*29.3*R71+8*0.95*5.67E-8*(EA71+273)^3))</f>
        <v>0</v>
      </c>
      <c r="W71">
        <f>($C$7*EB71+$D$7*EC71+$E$7*V71)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2*0.95*5.67E-8*(((EA71+$B$7)+273)^4-(W71+273)^4)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912.9715822</v>
      </c>
      <c r="AK71">
        <v>892.929357575758</v>
      </c>
      <c r="AL71">
        <v>3.5354282034632</v>
      </c>
      <c r="AM71">
        <v>63.08</v>
      </c>
      <c r="AN71">
        <f>(AP71 - AO71 + DY71*1E3/(8.314*(EA71+273.15)) * AR71/DX71 * AQ71) * DX71/(100*DL71) * 1000/(1000 - AP71)</f>
        <v>0</v>
      </c>
      <c r="AO71">
        <v>22.4699172797619</v>
      </c>
      <c r="AP71">
        <v>23.0746939393939</v>
      </c>
      <c r="AQ71">
        <v>-0.00595524675325112</v>
      </c>
      <c r="AR71">
        <v>99.94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MAX(0,($B$13+$C$13*EF71)/(1+$D$13*EF71)*DY71/(EA71+273)*$E$13)</f>
        <v>0</v>
      </c>
      <c r="AX71" t="s">
        <v>437</v>
      </c>
      <c r="AY71" t="s">
        <v>437</v>
      </c>
      <c r="AZ71">
        <v>0</v>
      </c>
      <c r="BA71">
        <v>0</v>
      </c>
      <c r="BB71">
        <f>1-AZ71/BA71</f>
        <v>0</v>
      </c>
      <c r="BC71">
        <v>0</v>
      </c>
      <c r="BD71" t="s">
        <v>437</v>
      </c>
      <c r="BE71" t="s">
        <v>437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437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$B$11*EG71+$C$11*EH71+$F$11*ES71*(1-EV71)</f>
        <v>0</v>
      </c>
      <c r="DI71">
        <f>DH71*DJ71</f>
        <v>0</v>
      </c>
      <c r="DJ71">
        <f>($B$11*$D$9+$C$11*$D$9+$F$11*((FF71+EX71)/MAX(FF71+EX71+FG71, 0.1)*$I$9+FG71/MAX(FF71+EX71+FG71, 0.1)*$J$9))/($B$11+$C$11+$F$11)</f>
        <v>0</v>
      </c>
      <c r="DK71">
        <f>($B$11*$K$9+$C$11*$K$9+$F$11*((FF71+EX71)/MAX(FF71+EX71+FG71, 0.1)*$P$9+FG71/MAX(FF71+EX71+FG71, 0.1)*$Q$9))/($B$11+$C$11+$F$11)</f>
        <v>0</v>
      </c>
      <c r="DL71">
        <v>1.65</v>
      </c>
      <c r="DM71">
        <v>0.5</v>
      </c>
      <c r="DN71" t="s">
        <v>438</v>
      </c>
      <c r="DO71">
        <v>2</v>
      </c>
      <c r="DP71" t="b">
        <v>1</v>
      </c>
      <c r="DQ71">
        <v>1758987700.84615</v>
      </c>
      <c r="DR71">
        <v>848.153769230769</v>
      </c>
      <c r="DS71">
        <v>876.211538461538</v>
      </c>
      <c r="DT71">
        <v>23.1134538461538</v>
      </c>
      <c r="DU71">
        <v>22.4686615384615</v>
      </c>
      <c r="DV71">
        <v>841.241538461538</v>
      </c>
      <c r="DW71">
        <v>22.7378846153846</v>
      </c>
      <c r="DX71">
        <v>499.969923076923</v>
      </c>
      <c r="DY71">
        <v>90.4236923076923</v>
      </c>
      <c r="DZ71">
        <v>0.030263</v>
      </c>
      <c r="EA71">
        <v>29.5974538461538</v>
      </c>
      <c r="EB71">
        <v>30.1854153846154</v>
      </c>
      <c r="EC71">
        <v>999.9</v>
      </c>
      <c r="ED71">
        <v>0</v>
      </c>
      <c r="EE71">
        <v>0</v>
      </c>
      <c r="EF71">
        <v>9983.16692307692</v>
      </c>
      <c r="EG71">
        <v>0</v>
      </c>
      <c r="EH71">
        <v>9.95989</v>
      </c>
      <c r="EI71">
        <v>-28.0578384615385</v>
      </c>
      <c r="EJ71">
        <v>868.221</v>
      </c>
      <c r="EK71">
        <v>896.351461538462</v>
      </c>
      <c r="EL71">
        <v>0.644789384615385</v>
      </c>
      <c r="EM71">
        <v>876.211538461538</v>
      </c>
      <c r="EN71">
        <v>22.4686615384615</v>
      </c>
      <c r="EO71">
        <v>2.09000307692308</v>
      </c>
      <c r="EP71">
        <v>2.03169923076923</v>
      </c>
      <c r="EQ71">
        <v>18.1431923076923</v>
      </c>
      <c r="ER71">
        <v>17.6935769230769</v>
      </c>
      <c r="ES71">
        <v>2000.01</v>
      </c>
      <c r="ET71">
        <v>0.980001538461539</v>
      </c>
      <c r="EU71">
        <v>0.0199989307692308</v>
      </c>
      <c r="EV71">
        <v>0</v>
      </c>
      <c r="EW71">
        <v>247.150692307692</v>
      </c>
      <c r="EX71">
        <v>5.00016</v>
      </c>
      <c r="EY71">
        <v>5310.42307692308</v>
      </c>
      <c r="EZ71">
        <v>18234.2615384615</v>
      </c>
      <c r="FA71">
        <v>49.062</v>
      </c>
      <c r="FB71">
        <v>49.562</v>
      </c>
      <c r="FC71">
        <v>49.4612307692308</v>
      </c>
      <c r="FD71">
        <v>49.2063846153846</v>
      </c>
      <c r="FE71">
        <v>50.875</v>
      </c>
      <c r="FF71">
        <v>1955.11</v>
      </c>
      <c r="FG71">
        <v>39.9</v>
      </c>
      <c r="FH71">
        <v>0</v>
      </c>
      <c r="FI71">
        <v>1758987713.7</v>
      </c>
      <c r="FJ71">
        <v>0</v>
      </c>
      <c r="FK71">
        <v>247.27004</v>
      </c>
      <c r="FL71">
        <v>-0.739230780295844</v>
      </c>
      <c r="FM71">
        <v>8.32230770220599</v>
      </c>
      <c r="FN71">
        <v>5310.7672</v>
      </c>
      <c r="FO71">
        <v>15</v>
      </c>
      <c r="FP71">
        <v>0</v>
      </c>
      <c r="FQ71" t="s">
        <v>439</v>
      </c>
      <c r="FR71">
        <v>1747249705.1</v>
      </c>
      <c r="FS71">
        <v>1747249711.1</v>
      </c>
      <c r="FT71">
        <v>0</v>
      </c>
      <c r="FU71">
        <v>0.871</v>
      </c>
      <c r="FV71">
        <v>0.066</v>
      </c>
      <c r="FW71">
        <v>5.486</v>
      </c>
      <c r="FX71">
        <v>0.145</v>
      </c>
      <c r="FY71">
        <v>420</v>
      </c>
      <c r="FZ71">
        <v>16</v>
      </c>
      <c r="GA71">
        <v>0.27</v>
      </c>
      <c r="GB71">
        <v>0.16</v>
      </c>
      <c r="GC71">
        <v>-27.8358666666667</v>
      </c>
      <c r="GD71">
        <v>-3.26494285714285</v>
      </c>
      <c r="GE71">
        <v>0.683364927492613</v>
      </c>
      <c r="GF71">
        <v>0</v>
      </c>
      <c r="GG71">
        <v>247.205617647059</v>
      </c>
      <c r="GH71">
        <v>0.600443085906752</v>
      </c>
      <c r="GI71">
        <v>0.227506950728451</v>
      </c>
      <c r="GJ71">
        <v>-1</v>
      </c>
      <c r="GK71">
        <v>0.657708095238095</v>
      </c>
      <c r="GL71">
        <v>-0.284958311688311</v>
      </c>
      <c r="GM71">
        <v>0.0289407765237986</v>
      </c>
      <c r="GN71">
        <v>0</v>
      </c>
      <c r="GO71">
        <v>0</v>
      </c>
      <c r="GP71">
        <v>2</v>
      </c>
      <c r="GQ71" t="s">
        <v>457</v>
      </c>
      <c r="GR71">
        <v>3.12551</v>
      </c>
      <c r="GS71">
        <v>2.65599</v>
      </c>
      <c r="GT71">
        <v>0.150256</v>
      </c>
      <c r="GU71">
        <v>0.153915</v>
      </c>
      <c r="GV71">
        <v>0.0984766</v>
      </c>
      <c r="GW71">
        <v>0.0972334</v>
      </c>
      <c r="GX71">
        <v>21854.4</v>
      </c>
      <c r="GY71">
        <v>20606.1</v>
      </c>
      <c r="GZ71">
        <v>23002.4</v>
      </c>
      <c r="HA71">
        <v>23716.7</v>
      </c>
      <c r="HB71">
        <v>35349.1</v>
      </c>
      <c r="HC71">
        <v>35443.8</v>
      </c>
      <c r="HD71">
        <v>41472.3</v>
      </c>
      <c r="HE71">
        <v>42293.1</v>
      </c>
      <c r="HF71">
        <v>1.8959</v>
      </c>
      <c r="HG71">
        <v>1.8145</v>
      </c>
      <c r="HH71">
        <v>0.165962</v>
      </c>
      <c r="HI71">
        <v>0</v>
      </c>
      <c r="HJ71">
        <v>27.4351</v>
      </c>
      <c r="HK71">
        <v>999.9</v>
      </c>
      <c r="HL71">
        <v>58.68</v>
      </c>
      <c r="HM71">
        <v>29.134</v>
      </c>
      <c r="HN71">
        <v>26.3024</v>
      </c>
      <c r="HO71">
        <v>54.66</v>
      </c>
      <c r="HP71">
        <v>42.2155</v>
      </c>
      <c r="HQ71">
        <v>1</v>
      </c>
      <c r="HR71">
        <v>0.0945706</v>
      </c>
      <c r="HS71">
        <v>2.27012</v>
      </c>
      <c r="HT71">
        <v>20.2017</v>
      </c>
      <c r="HU71">
        <v>5.23241</v>
      </c>
      <c r="HV71">
        <v>11.992</v>
      </c>
      <c r="HW71">
        <v>4.9556</v>
      </c>
      <c r="HX71">
        <v>3.30393</v>
      </c>
      <c r="HY71">
        <v>20.6</v>
      </c>
      <c r="HZ71">
        <v>9999</v>
      </c>
      <c r="IA71">
        <v>9999</v>
      </c>
      <c r="IB71">
        <v>9999</v>
      </c>
      <c r="IC71">
        <v>1.86854</v>
      </c>
      <c r="ID71">
        <v>1.86423</v>
      </c>
      <c r="IE71">
        <v>1.8718</v>
      </c>
      <c r="IF71">
        <v>1.86266</v>
      </c>
      <c r="IG71">
        <v>1.86205</v>
      </c>
      <c r="IH71">
        <v>1.86854</v>
      </c>
      <c r="II71">
        <v>1.85867</v>
      </c>
      <c r="IJ71">
        <v>1.86508</v>
      </c>
      <c r="IK71">
        <v>5</v>
      </c>
      <c r="IL71">
        <v>0</v>
      </c>
      <c r="IM71">
        <v>0</v>
      </c>
      <c r="IN71">
        <v>0</v>
      </c>
      <c r="IO71" t="s">
        <v>441</v>
      </c>
      <c r="IP71" t="s">
        <v>442</v>
      </c>
      <c r="IQ71" t="s">
        <v>443</v>
      </c>
      <c r="IR71" t="s">
        <v>443</v>
      </c>
      <c r="IS71" t="s">
        <v>443</v>
      </c>
      <c r="IT71" t="s">
        <v>443</v>
      </c>
      <c r="IU71">
        <v>0</v>
      </c>
      <c r="IV71">
        <v>100</v>
      </c>
      <c r="IW71">
        <v>100</v>
      </c>
      <c r="IX71">
        <v>6.97</v>
      </c>
      <c r="IY71">
        <v>0.3747</v>
      </c>
      <c r="IZ71">
        <v>4.29428474587108</v>
      </c>
      <c r="JA71">
        <v>0.0044018681294096</v>
      </c>
      <c r="JB71">
        <v>-1.90699597991277e-06</v>
      </c>
      <c r="JC71">
        <v>4.44501569190667e-10</v>
      </c>
      <c r="JD71">
        <v>0.0663976639725661</v>
      </c>
      <c r="JE71">
        <v>0.00774552653971819</v>
      </c>
      <c r="JF71">
        <v>0.000136201457998369</v>
      </c>
      <c r="JG71">
        <v>5.32982615085375e-06</v>
      </c>
      <c r="JH71">
        <v>-0</v>
      </c>
      <c r="JI71">
        <v>1991</v>
      </c>
      <c r="JJ71">
        <v>1</v>
      </c>
      <c r="JK71">
        <v>28</v>
      </c>
      <c r="JL71">
        <v>195633.4</v>
      </c>
      <c r="JM71">
        <v>195633.3</v>
      </c>
      <c r="JN71">
        <v>1.95679</v>
      </c>
      <c r="JO71">
        <v>2.24731</v>
      </c>
      <c r="JP71">
        <v>1.49902</v>
      </c>
      <c r="JQ71">
        <v>2.33276</v>
      </c>
      <c r="JR71">
        <v>1.54419</v>
      </c>
      <c r="JS71">
        <v>2.29126</v>
      </c>
      <c r="JT71">
        <v>35.4291</v>
      </c>
      <c r="JU71">
        <v>24.0787</v>
      </c>
      <c r="JV71">
        <v>18</v>
      </c>
      <c r="JW71">
        <v>546.806</v>
      </c>
      <c r="JX71">
        <v>437</v>
      </c>
      <c r="JY71">
        <v>25.2321</v>
      </c>
      <c r="JZ71">
        <v>28.7823</v>
      </c>
      <c r="KA71">
        <v>30.0005</v>
      </c>
      <c r="KB71">
        <v>28.7169</v>
      </c>
      <c r="KC71">
        <v>28.7432</v>
      </c>
      <c r="KD71">
        <v>39.1995</v>
      </c>
      <c r="KE71">
        <v>28.5549</v>
      </c>
      <c r="KF71">
        <v>100</v>
      </c>
      <c r="KG71">
        <v>25.0848</v>
      </c>
      <c r="KH71">
        <v>927.355</v>
      </c>
      <c r="KI71">
        <v>22.4094</v>
      </c>
      <c r="KJ71">
        <v>92.948</v>
      </c>
      <c r="KK71">
        <v>98.5673</v>
      </c>
    </row>
    <row r="72" spans="1:297">
      <c r="A72">
        <v>56</v>
      </c>
      <c r="B72">
        <v>1758987714</v>
      </c>
      <c r="C72">
        <v>367</v>
      </c>
      <c r="D72" t="s">
        <v>554</v>
      </c>
      <c r="E72" t="s">
        <v>555</v>
      </c>
      <c r="F72">
        <v>5</v>
      </c>
      <c r="G72" t="s">
        <v>435</v>
      </c>
      <c r="H72" t="s">
        <v>436</v>
      </c>
      <c r="I72">
        <v>1758987705.84615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(EA72+(U72+2*0.95*5.67E-8*(((EA72+$B$7)+273)^4-(EA72+273)^4)-44100*J72)/(1.84*29.3*R72+8*0.95*5.67E-8*(EA72+273)^3))</f>
        <v>0</v>
      </c>
      <c r="W72">
        <f>($C$7*EB72+$D$7*EC72+$E$7*V72)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2*0.95*5.67E-8*(((EA72+$B$7)+273)^4-(W72+273)^4)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929.590288220238</v>
      </c>
      <c r="AK72">
        <v>909.945478787879</v>
      </c>
      <c r="AL72">
        <v>3.38606922077916</v>
      </c>
      <c r="AM72">
        <v>63.08</v>
      </c>
      <c r="AN72">
        <f>(AP72 - AO72 + DY72*1E3/(8.314*(EA72+273.15)) * AR72/DX72 * AQ72) * DX72/(100*DL72) * 1000/(1000 - AP72)</f>
        <v>0</v>
      </c>
      <c r="AO72">
        <v>22.4715918035714</v>
      </c>
      <c r="AP72">
        <v>23.0456539393939</v>
      </c>
      <c r="AQ72">
        <v>-0.00605867532467455</v>
      </c>
      <c r="AR72">
        <v>99.94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MAX(0,($B$13+$C$13*EF72)/(1+$D$13*EF72)*DY72/(EA72+273)*$E$13)</f>
        <v>0</v>
      </c>
      <c r="AX72" t="s">
        <v>437</v>
      </c>
      <c r="AY72" t="s">
        <v>437</v>
      </c>
      <c r="AZ72">
        <v>0</v>
      </c>
      <c r="BA72">
        <v>0</v>
      </c>
      <c r="BB72">
        <f>1-AZ72/BA72</f>
        <v>0</v>
      </c>
      <c r="BC72">
        <v>0</v>
      </c>
      <c r="BD72" t="s">
        <v>437</v>
      </c>
      <c r="BE72" t="s">
        <v>437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437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$B$11*EG72+$C$11*EH72+$F$11*ES72*(1-EV72)</f>
        <v>0</v>
      </c>
      <c r="DI72">
        <f>DH72*DJ72</f>
        <v>0</v>
      </c>
      <c r="DJ72">
        <f>($B$11*$D$9+$C$11*$D$9+$F$11*((FF72+EX72)/MAX(FF72+EX72+FG72, 0.1)*$I$9+FG72/MAX(FF72+EX72+FG72, 0.1)*$J$9))/($B$11+$C$11+$F$11)</f>
        <v>0</v>
      </c>
      <c r="DK72">
        <f>($B$11*$K$9+$C$11*$K$9+$F$11*((FF72+EX72)/MAX(FF72+EX72+FG72, 0.1)*$P$9+FG72/MAX(FF72+EX72+FG72, 0.1)*$Q$9))/($B$11+$C$11+$F$11)</f>
        <v>0</v>
      </c>
      <c r="DL72">
        <v>1.65</v>
      </c>
      <c r="DM72">
        <v>0.5</v>
      </c>
      <c r="DN72" t="s">
        <v>438</v>
      </c>
      <c r="DO72">
        <v>2</v>
      </c>
      <c r="DP72" t="b">
        <v>1</v>
      </c>
      <c r="DQ72">
        <v>1758987705.84615</v>
      </c>
      <c r="DR72">
        <v>864.965769230769</v>
      </c>
      <c r="DS72">
        <v>892.838923076923</v>
      </c>
      <c r="DT72">
        <v>23.0871384615385</v>
      </c>
      <c r="DU72">
        <v>22.4701769230769</v>
      </c>
      <c r="DV72">
        <v>858.017846153846</v>
      </c>
      <c r="DW72">
        <v>22.7121384615385</v>
      </c>
      <c r="DX72">
        <v>499.980384615385</v>
      </c>
      <c r="DY72">
        <v>90.4232692307692</v>
      </c>
      <c r="DZ72">
        <v>0.0302314538461539</v>
      </c>
      <c r="EA72">
        <v>29.5759846153846</v>
      </c>
      <c r="EB72">
        <v>30.1683615384615</v>
      </c>
      <c r="EC72">
        <v>999.9</v>
      </c>
      <c r="ED72">
        <v>0</v>
      </c>
      <c r="EE72">
        <v>0</v>
      </c>
      <c r="EF72">
        <v>10003.5446153846</v>
      </c>
      <c r="EG72">
        <v>0</v>
      </c>
      <c r="EH72">
        <v>9.95989</v>
      </c>
      <c r="EI72">
        <v>-27.8732230769231</v>
      </c>
      <c r="EJ72">
        <v>885.406846153846</v>
      </c>
      <c r="EK72">
        <v>913.362384615385</v>
      </c>
      <c r="EL72">
        <v>0.616974538461538</v>
      </c>
      <c r="EM72">
        <v>892.838923076923</v>
      </c>
      <c r="EN72">
        <v>22.4701769230769</v>
      </c>
      <c r="EO72">
        <v>2.08761384615385</v>
      </c>
      <c r="EP72">
        <v>2.03182615384615</v>
      </c>
      <c r="EQ72">
        <v>18.1249846153846</v>
      </c>
      <c r="ER72">
        <v>17.6945615384615</v>
      </c>
      <c r="ES72">
        <v>2000.01384615385</v>
      </c>
      <c r="ET72">
        <v>0.980001538461539</v>
      </c>
      <c r="EU72">
        <v>0.0199989307692308</v>
      </c>
      <c r="EV72">
        <v>0</v>
      </c>
      <c r="EW72">
        <v>247.197</v>
      </c>
      <c r="EX72">
        <v>5.00016</v>
      </c>
      <c r="EY72">
        <v>5311.14692307692</v>
      </c>
      <c r="EZ72">
        <v>18234.3153846154</v>
      </c>
      <c r="FA72">
        <v>49.062</v>
      </c>
      <c r="FB72">
        <v>49.562</v>
      </c>
      <c r="FC72">
        <v>49.4660769230769</v>
      </c>
      <c r="FD72">
        <v>49.2063846153846</v>
      </c>
      <c r="FE72">
        <v>50.875</v>
      </c>
      <c r="FF72">
        <v>1955.11384615385</v>
      </c>
      <c r="FG72">
        <v>39.9</v>
      </c>
      <c r="FH72">
        <v>0</v>
      </c>
      <c r="FI72">
        <v>1758987719.1</v>
      </c>
      <c r="FJ72">
        <v>0</v>
      </c>
      <c r="FK72">
        <v>247.278692307692</v>
      </c>
      <c r="FL72">
        <v>-0.379555565405566</v>
      </c>
      <c r="FM72">
        <v>2.49880344501601</v>
      </c>
      <c r="FN72">
        <v>5311.19269230769</v>
      </c>
      <c r="FO72">
        <v>15</v>
      </c>
      <c r="FP72">
        <v>0</v>
      </c>
      <c r="FQ72" t="s">
        <v>439</v>
      </c>
      <c r="FR72">
        <v>1747249705.1</v>
      </c>
      <c r="FS72">
        <v>1747249711.1</v>
      </c>
      <c r="FT72">
        <v>0</v>
      </c>
      <c r="FU72">
        <v>0.871</v>
      </c>
      <c r="FV72">
        <v>0.066</v>
      </c>
      <c r="FW72">
        <v>5.486</v>
      </c>
      <c r="FX72">
        <v>0.145</v>
      </c>
      <c r="FY72">
        <v>420</v>
      </c>
      <c r="FZ72">
        <v>16</v>
      </c>
      <c r="GA72">
        <v>0.27</v>
      </c>
      <c r="GB72">
        <v>0.16</v>
      </c>
      <c r="GC72">
        <v>-27.973485</v>
      </c>
      <c r="GD72">
        <v>0.475258646616536</v>
      </c>
      <c r="GE72">
        <v>0.594122497701442</v>
      </c>
      <c r="GF72">
        <v>1</v>
      </c>
      <c r="GG72">
        <v>247.247029411765</v>
      </c>
      <c r="GH72">
        <v>-0.165576779399766</v>
      </c>
      <c r="GI72">
        <v>0.202329010640373</v>
      </c>
      <c r="GJ72">
        <v>-1</v>
      </c>
      <c r="GK72">
        <v>0.62991615</v>
      </c>
      <c r="GL72">
        <v>-0.336251503759398</v>
      </c>
      <c r="GM72">
        <v>0.0323690358309836</v>
      </c>
      <c r="GN72">
        <v>0</v>
      </c>
      <c r="GO72">
        <v>1</v>
      </c>
      <c r="GP72">
        <v>2</v>
      </c>
      <c r="GQ72" t="s">
        <v>446</v>
      </c>
      <c r="GR72">
        <v>3.1256</v>
      </c>
      <c r="GS72">
        <v>2.65587</v>
      </c>
      <c r="GT72">
        <v>0.152158</v>
      </c>
      <c r="GU72">
        <v>0.155929</v>
      </c>
      <c r="GV72">
        <v>0.0983804</v>
      </c>
      <c r="GW72">
        <v>0.0972383</v>
      </c>
      <c r="GX72">
        <v>21805.9</v>
      </c>
      <c r="GY72">
        <v>20557</v>
      </c>
      <c r="GZ72">
        <v>23002.8</v>
      </c>
      <c r="HA72">
        <v>23716.6</v>
      </c>
      <c r="HB72">
        <v>35353.5</v>
      </c>
      <c r="HC72">
        <v>35443.6</v>
      </c>
      <c r="HD72">
        <v>41472.8</v>
      </c>
      <c r="HE72">
        <v>42292.9</v>
      </c>
      <c r="HF72">
        <v>1.89613</v>
      </c>
      <c r="HG72">
        <v>1.81428</v>
      </c>
      <c r="HH72">
        <v>0.166111</v>
      </c>
      <c r="HI72">
        <v>0</v>
      </c>
      <c r="HJ72">
        <v>27.4252</v>
      </c>
      <c r="HK72">
        <v>999.9</v>
      </c>
      <c r="HL72">
        <v>58.68</v>
      </c>
      <c r="HM72">
        <v>29.134</v>
      </c>
      <c r="HN72">
        <v>26.3021</v>
      </c>
      <c r="HO72">
        <v>54.25</v>
      </c>
      <c r="HP72">
        <v>42.3638</v>
      </c>
      <c r="HQ72">
        <v>1</v>
      </c>
      <c r="HR72">
        <v>0.09422</v>
      </c>
      <c r="HS72">
        <v>2.23676</v>
      </c>
      <c r="HT72">
        <v>20.2016</v>
      </c>
      <c r="HU72">
        <v>5.23241</v>
      </c>
      <c r="HV72">
        <v>11.992</v>
      </c>
      <c r="HW72">
        <v>4.95555</v>
      </c>
      <c r="HX72">
        <v>3.30382</v>
      </c>
      <c r="HY72">
        <v>20.6</v>
      </c>
      <c r="HZ72">
        <v>9999</v>
      </c>
      <c r="IA72">
        <v>9999</v>
      </c>
      <c r="IB72">
        <v>9999</v>
      </c>
      <c r="IC72">
        <v>1.86856</v>
      </c>
      <c r="ID72">
        <v>1.86424</v>
      </c>
      <c r="IE72">
        <v>1.8718</v>
      </c>
      <c r="IF72">
        <v>1.86267</v>
      </c>
      <c r="IG72">
        <v>1.86205</v>
      </c>
      <c r="IH72">
        <v>1.86856</v>
      </c>
      <c r="II72">
        <v>1.85867</v>
      </c>
      <c r="IJ72">
        <v>1.86508</v>
      </c>
      <c r="IK72">
        <v>5</v>
      </c>
      <c r="IL72">
        <v>0</v>
      </c>
      <c r="IM72">
        <v>0</v>
      </c>
      <c r="IN72">
        <v>0</v>
      </c>
      <c r="IO72" t="s">
        <v>441</v>
      </c>
      <c r="IP72" t="s">
        <v>442</v>
      </c>
      <c r="IQ72" t="s">
        <v>443</v>
      </c>
      <c r="IR72" t="s">
        <v>443</v>
      </c>
      <c r="IS72" t="s">
        <v>443</v>
      </c>
      <c r="IT72" t="s">
        <v>443</v>
      </c>
      <c r="IU72">
        <v>0</v>
      </c>
      <c r="IV72">
        <v>100</v>
      </c>
      <c r="IW72">
        <v>100</v>
      </c>
      <c r="IX72">
        <v>7.006</v>
      </c>
      <c r="IY72">
        <v>0.374</v>
      </c>
      <c r="IZ72">
        <v>4.29428474587108</v>
      </c>
      <c r="JA72">
        <v>0.0044018681294096</v>
      </c>
      <c r="JB72">
        <v>-1.90699597991277e-06</v>
      </c>
      <c r="JC72">
        <v>4.44501569190667e-10</v>
      </c>
      <c r="JD72">
        <v>0.0663976639725661</v>
      </c>
      <c r="JE72">
        <v>0.00774552653971819</v>
      </c>
      <c r="JF72">
        <v>0.000136201457998369</v>
      </c>
      <c r="JG72">
        <v>5.32982615085375e-06</v>
      </c>
      <c r="JH72">
        <v>-0</v>
      </c>
      <c r="JI72">
        <v>1991</v>
      </c>
      <c r="JJ72">
        <v>1</v>
      </c>
      <c r="JK72">
        <v>28</v>
      </c>
      <c r="JL72">
        <v>195633.5</v>
      </c>
      <c r="JM72">
        <v>195633.4</v>
      </c>
      <c r="JN72">
        <v>1.98364</v>
      </c>
      <c r="JO72">
        <v>2.34253</v>
      </c>
      <c r="JP72">
        <v>1.4978</v>
      </c>
      <c r="JQ72">
        <v>2.33276</v>
      </c>
      <c r="JR72">
        <v>1.54419</v>
      </c>
      <c r="JS72">
        <v>2.35352</v>
      </c>
      <c r="JT72">
        <v>35.4291</v>
      </c>
      <c r="JU72">
        <v>24.0963</v>
      </c>
      <c r="JV72">
        <v>18</v>
      </c>
      <c r="JW72">
        <v>546.922</v>
      </c>
      <c r="JX72">
        <v>436.842</v>
      </c>
      <c r="JY72">
        <v>25.0505</v>
      </c>
      <c r="JZ72">
        <v>28.7793</v>
      </c>
      <c r="KA72">
        <v>30.0002</v>
      </c>
      <c r="KB72">
        <v>28.7133</v>
      </c>
      <c r="KC72">
        <v>28.7401</v>
      </c>
      <c r="KD72">
        <v>39.7301</v>
      </c>
      <c r="KE72">
        <v>28.8687</v>
      </c>
      <c r="KF72">
        <v>100</v>
      </c>
      <c r="KG72">
        <v>24.9464</v>
      </c>
      <c r="KH72">
        <v>940.82</v>
      </c>
      <c r="KI72">
        <v>22.3642</v>
      </c>
      <c r="KJ72">
        <v>92.9494</v>
      </c>
      <c r="KK72">
        <v>98.5669</v>
      </c>
    </row>
    <row r="73" spans="1:297">
      <c r="A73">
        <v>57</v>
      </c>
      <c r="B73">
        <v>1758987719</v>
      </c>
      <c r="C73">
        <v>372</v>
      </c>
      <c r="D73" t="s">
        <v>556</v>
      </c>
      <c r="E73" t="s">
        <v>557</v>
      </c>
      <c r="F73">
        <v>5</v>
      </c>
      <c r="G73" t="s">
        <v>435</v>
      </c>
      <c r="H73" t="s">
        <v>436</v>
      </c>
      <c r="I73">
        <v>1758987710.84615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(EA73+(U73+2*0.95*5.67E-8*(((EA73+$B$7)+273)^4-(EA73+273)^4)-44100*J73)/(1.84*29.3*R73+8*0.95*5.67E-8*(EA73+273)^3))</f>
        <v>0</v>
      </c>
      <c r="W73">
        <f>($C$7*EB73+$D$7*EC73+$E$7*V73)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2*0.95*5.67E-8*(((EA73+$B$7)+273)^4-(W73+273)^4)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947.936874172619</v>
      </c>
      <c r="AK73">
        <v>927.717593939394</v>
      </c>
      <c r="AL73">
        <v>3.56081134199122</v>
      </c>
      <c r="AM73">
        <v>63.08</v>
      </c>
      <c r="AN73">
        <f>(AP73 - AO73 + DY73*1E3/(8.314*(EA73+273.15)) * AR73/DX73 * AQ73) * DX73/(100*DL73) * 1000/(1000 - AP73)</f>
        <v>0</v>
      </c>
      <c r="AO73">
        <v>22.4692689047619</v>
      </c>
      <c r="AP73">
        <v>23.01692</v>
      </c>
      <c r="AQ73">
        <v>-0.00559247619047929</v>
      </c>
      <c r="AR73">
        <v>99.94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MAX(0,($B$13+$C$13*EF73)/(1+$D$13*EF73)*DY73/(EA73+273)*$E$13)</f>
        <v>0</v>
      </c>
      <c r="AX73" t="s">
        <v>437</v>
      </c>
      <c r="AY73" t="s">
        <v>437</v>
      </c>
      <c r="AZ73">
        <v>0</v>
      </c>
      <c r="BA73">
        <v>0</v>
      </c>
      <c r="BB73">
        <f>1-AZ73/BA73</f>
        <v>0</v>
      </c>
      <c r="BC73">
        <v>0</v>
      </c>
      <c r="BD73" t="s">
        <v>437</v>
      </c>
      <c r="BE73" t="s">
        <v>437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437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$B$11*EG73+$C$11*EH73+$F$11*ES73*(1-EV73)</f>
        <v>0</v>
      </c>
      <c r="DI73">
        <f>DH73*DJ73</f>
        <v>0</v>
      </c>
      <c r="DJ73">
        <f>($B$11*$D$9+$C$11*$D$9+$F$11*((FF73+EX73)/MAX(FF73+EX73+FG73, 0.1)*$I$9+FG73/MAX(FF73+EX73+FG73, 0.1)*$J$9))/($B$11+$C$11+$F$11)</f>
        <v>0</v>
      </c>
      <c r="DK73">
        <f>($B$11*$K$9+$C$11*$K$9+$F$11*((FF73+EX73)/MAX(FF73+EX73+FG73, 0.1)*$P$9+FG73/MAX(FF73+EX73+FG73, 0.1)*$Q$9))/($B$11+$C$11+$F$11)</f>
        <v>0</v>
      </c>
      <c r="DL73">
        <v>1.65</v>
      </c>
      <c r="DM73">
        <v>0.5</v>
      </c>
      <c r="DN73" t="s">
        <v>438</v>
      </c>
      <c r="DO73">
        <v>2</v>
      </c>
      <c r="DP73" t="b">
        <v>1</v>
      </c>
      <c r="DQ73">
        <v>1758987710.84615</v>
      </c>
      <c r="DR73">
        <v>881.862384615385</v>
      </c>
      <c r="DS73">
        <v>910.067230769231</v>
      </c>
      <c r="DT73">
        <v>23.0584923076923</v>
      </c>
      <c r="DU73">
        <v>22.4699384615385</v>
      </c>
      <c r="DV73">
        <v>874.879</v>
      </c>
      <c r="DW73">
        <v>22.6841153846154</v>
      </c>
      <c r="DX73">
        <v>499.988615384615</v>
      </c>
      <c r="DY73">
        <v>90.4232538461538</v>
      </c>
      <c r="DZ73">
        <v>0.0302266769230769</v>
      </c>
      <c r="EA73">
        <v>29.5477923076923</v>
      </c>
      <c r="EB73">
        <v>30.1453230769231</v>
      </c>
      <c r="EC73">
        <v>999.9</v>
      </c>
      <c r="ED73">
        <v>0</v>
      </c>
      <c r="EE73">
        <v>0</v>
      </c>
      <c r="EF73">
        <v>10015.9038461538</v>
      </c>
      <c r="EG73">
        <v>0</v>
      </c>
      <c r="EH73">
        <v>9.95989</v>
      </c>
      <c r="EI73">
        <v>-28.2051076923077</v>
      </c>
      <c r="EJ73">
        <v>902.676153846154</v>
      </c>
      <c r="EK73">
        <v>930.986461538462</v>
      </c>
      <c r="EL73">
        <v>0.588568769230769</v>
      </c>
      <c r="EM73">
        <v>910.067230769231</v>
      </c>
      <c r="EN73">
        <v>22.4699384615385</v>
      </c>
      <c r="EO73">
        <v>2.08502384615385</v>
      </c>
      <c r="EP73">
        <v>2.03180461538462</v>
      </c>
      <c r="EQ73">
        <v>18.1052230769231</v>
      </c>
      <c r="ER73">
        <v>17.6943769230769</v>
      </c>
      <c r="ES73">
        <v>1999.99461538462</v>
      </c>
      <c r="ET73">
        <v>0.980001307692308</v>
      </c>
      <c r="EU73">
        <v>0.0199991461538461</v>
      </c>
      <c r="EV73">
        <v>0</v>
      </c>
      <c r="EW73">
        <v>247.249384615385</v>
      </c>
      <c r="EX73">
        <v>5.00016</v>
      </c>
      <c r="EY73">
        <v>5311.18307692308</v>
      </c>
      <c r="EZ73">
        <v>18234.1538461538</v>
      </c>
      <c r="FA73">
        <v>49.062</v>
      </c>
      <c r="FB73">
        <v>49.562</v>
      </c>
      <c r="FC73">
        <v>49.4660769230769</v>
      </c>
      <c r="FD73">
        <v>49.2015384615385</v>
      </c>
      <c r="FE73">
        <v>50.875</v>
      </c>
      <c r="FF73">
        <v>1955.09461538462</v>
      </c>
      <c r="FG73">
        <v>39.9</v>
      </c>
      <c r="FH73">
        <v>0</v>
      </c>
      <c r="FI73">
        <v>1758987723.9</v>
      </c>
      <c r="FJ73">
        <v>0</v>
      </c>
      <c r="FK73">
        <v>247.267269230769</v>
      </c>
      <c r="FL73">
        <v>0.785948714495402</v>
      </c>
      <c r="FM73">
        <v>-2.30358973336658</v>
      </c>
      <c r="FN73">
        <v>5311.24</v>
      </c>
      <c r="FO73">
        <v>15</v>
      </c>
      <c r="FP73">
        <v>0</v>
      </c>
      <c r="FQ73" t="s">
        <v>439</v>
      </c>
      <c r="FR73">
        <v>1747249705.1</v>
      </c>
      <c r="FS73">
        <v>1747249711.1</v>
      </c>
      <c r="FT73">
        <v>0</v>
      </c>
      <c r="FU73">
        <v>0.871</v>
      </c>
      <c r="FV73">
        <v>0.066</v>
      </c>
      <c r="FW73">
        <v>5.486</v>
      </c>
      <c r="FX73">
        <v>0.145</v>
      </c>
      <c r="FY73">
        <v>420</v>
      </c>
      <c r="FZ73">
        <v>16</v>
      </c>
      <c r="GA73">
        <v>0.27</v>
      </c>
      <c r="GB73">
        <v>0.16</v>
      </c>
      <c r="GC73">
        <v>-28.0055333333333</v>
      </c>
      <c r="GD73">
        <v>-2.84036103896102</v>
      </c>
      <c r="GE73">
        <v>0.632614141278894</v>
      </c>
      <c r="GF73">
        <v>0</v>
      </c>
      <c r="GG73">
        <v>247.289264705882</v>
      </c>
      <c r="GH73">
        <v>0.0320397212649315</v>
      </c>
      <c r="GI73">
        <v>0.20267944972927</v>
      </c>
      <c r="GJ73">
        <v>-1</v>
      </c>
      <c r="GK73">
        <v>0.604673714285714</v>
      </c>
      <c r="GL73">
        <v>-0.34601844155844</v>
      </c>
      <c r="GM73">
        <v>0.0350073178379047</v>
      </c>
      <c r="GN73">
        <v>0</v>
      </c>
      <c r="GO73">
        <v>0</v>
      </c>
      <c r="GP73">
        <v>2</v>
      </c>
      <c r="GQ73" t="s">
        <v>457</v>
      </c>
      <c r="GR73">
        <v>3.12567</v>
      </c>
      <c r="GS73">
        <v>2.65582</v>
      </c>
      <c r="GT73">
        <v>0.154103</v>
      </c>
      <c r="GU73">
        <v>0.157629</v>
      </c>
      <c r="GV73">
        <v>0.0982996</v>
      </c>
      <c r="GW73">
        <v>0.0971943</v>
      </c>
      <c r="GX73">
        <v>21756.1</v>
      </c>
      <c r="GY73">
        <v>20515.7</v>
      </c>
      <c r="GZ73">
        <v>23003.1</v>
      </c>
      <c r="HA73">
        <v>23716.8</v>
      </c>
      <c r="HB73">
        <v>35357</v>
      </c>
      <c r="HC73">
        <v>35445.6</v>
      </c>
      <c r="HD73">
        <v>41473.1</v>
      </c>
      <c r="HE73">
        <v>42293.1</v>
      </c>
      <c r="HF73">
        <v>1.89627</v>
      </c>
      <c r="HG73">
        <v>1.81455</v>
      </c>
      <c r="HH73">
        <v>0.165693</v>
      </c>
      <c r="HI73">
        <v>0</v>
      </c>
      <c r="HJ73">
        <v>27.4147</v>
      </c>
      <c r="HK73">
        <v>999.9</v>
      </c>
      <c r="HL73">
        <v>58.68</v>
      </c>
      <c r="HM73">
        <v>29.134</v>
      </c>
      <c r="HN73">
        <v>26.2991</v>
      </c>
      <c r="HO73">
        <v>53.78</v>
      </c>
      <c r="HP73">
        <v>42.1875</v>
      </c>
      <c r="HQ73">
        <v>1</v>
      </c>
      <c r="HR73">
        <v>0.0939583</v>
      </c>
      <c r="HS73">
        <v>2.22638</v>
      </c>
      <c r="HT73">
        <v>20.202</v>
      </c>
      <c r="HU73">
        <v>5.23241</v>
      </c>
      <c r="HV73">
        <v>11.992</v>
      </c>
      <c r="HW73">
        <v>4.9555</v>
      </c>
      <c r="HX73">
        <v>3.3039</v>
      </c>
      <c r="HY73">
        <v>20.6</v>
      </c>
      <c r="HZ73">
        <v>9999</v>
      </c>
      <c r="IA73">
        <v>9999</v>
      </c>
      <c r="IB73">
        <v>9999</v>
      </c>
      <c r="IC73">
        <v>1.86854</v>
      </c>
      <c r="ID73">
        <v>1.8642</v>
      </c>
      <c r="IE73">
        <v>1.8718</v>
      </c>
      <c r="IF73">
        <v>1.86267</v>
      </c>
      <c r="IG73">
        <v>1.86206</v>
      </c>
      <c r="IH73">
        <v>1.86857</v>
      </c>
      <c r="II73">
        <v>1.85867</v>
      </c>
      <c r="IJ73">
        <v>1.86508</v>
      </c>
      <c r="IK73">
        <v>5</v>
      </c>
      <c r="IL73">
        <v>0</v>
      </c>
      <c r="IM73">
        <v>0</v>
      </c>
      <c r="IN73">
        <v>0</v>
      </c>
      <c r="IO73" t="s">
        <v>441</v>
      </c>
      <c r="IP73" t="s">
        <v>442</v>
      </c>
      <c r="IQ73" t="s">
        <v>443</v>
      </c>
      <c r="IR73" t="s">
        <v>443</v>
      </c>
      <c r="IS73" t="s">
        <v>443</v>
      </c>
      <c r="IT73" t="s">
        <v>443</v>
      </c>
      <c r="IU73">
        <v>0</v>
      </c>
      <c r="IV73">
        <v>100</v>
      </c>
      <c r="IW73">
        <v>100</v>
      </c>
      <c r="IX73">
        <v>7.041</v>
      </c>
      <c r="IY73">
        <v>0.3734</v>
      </c>
      <c r="IZ73">
        <v>4.29428474587108</v>
      </c>
      <c r="JA73">
        <v>0.0044018681294096</v>
      </c>
      <c r="JB73">
        <v>-1.90699597991277e-06</v>
      </c>
      <c r="JC73">
        <v>4.44501569190667e-10</v>
      </c>
      <c r="JD73">
        <v>0.0663976639725661</v>
      </c>
      <c r="JE73">
        <v>0.00774552653971819</v>
      </c>
      <c r="JF73">
        <v>0.000136201457998369</v>
      </c>
      <c r="JG73">
        <v>5.32982615085375e-06</v>
      </c>
      <c r="JH73">
        <v>-0</v>
      </c>
      <c r="JI73">
        <v>1991</v>
      </c>
      <c r="JJ73">
        <v>1</v>
      </c>
      <c r="JK73">
        <v>28</v>
      </c>
      <c r="JL73">
        <v>195633.6</v>
      </c>
      <c r="JM73">
        <v>195633.5</v>
      </c>
      <c r="JN73">
        <v>2.00684</v>
      </c>
      <c r="JO73">
        <v>2.35474</v>
      </c>
      <c r="JP73">
        <v>1.4978</v>
      </c>
      <c r="JQ73">
        <v>2.33276</v>
      </c>
      <c r="JR73">
        <v>1.54419</v>
      </c>
      <c r="JS73">
        <v>2.37915</v>
      </c>
      <c r="JT73">
        <v>35.4291</v>
      </c>
      <c r="JU73">
        <v>24.0875</v>
      </c>
      <c r="JV73">
        <v>18</v>
      </c>
      <c r="JW73">
        <v>546.995</v>
      </c>
      <c r="JX73">
        <v>436.984</v>
      </c>
      <c r="JY73">
        <v>24.9059</v>
      </c>
      <c r="JZ73">
        <v>28.7762</v>
      </c>
      <c r="KA73">
        <v>29.9999</v>
      </c>
      <c r="KB73">
        <v>28.7103</v>
      </c>
      <c r="KC73">
        <v>28.7371</v>
      </c>
      <c r="KD73">
        <v>40.3313</v>
      </c>
      <c r="KE73">
        <v>28.8687</v>
      </c>
      <c r="KF73">
        <v>100</v>
      </c>
      <c r="KG73">
        <v>24.8178</v>
      </c>
      <c r="KH73">
        <v>961.04</v>
      </c>
      <c r="KI73">
        <v>22.3644</v>
      </c>
      <c r="KJ73">
        <v>92.9501</v>
      </c>
      <c r="KK73">
        <v>98.5674</v>
      </c>
    </row>
    <row r="74" spans="1:297">
      <c r="A74">
        <v>58</v>
      </c>
      <c r="B74">
        <v>1758987724</v>
      </c>
      <c r="C74">
        <v>377</v>
      </c>
      <c r="D74" t="s">
        <v>558</v>
      </c>
      <c r="E74" t="s">
        <v>559</v>
      </c>
      <c r="F74">
        <v>5</v>
      </c>
      <c r="G74" t="s">
        <v>435</v>
      </c>
      <c r="H74" t="s">
        <v>436</v>
      </c>
      <c r="I74">
        <v>1758987715.84615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(EA74+(U74+2*0.95*5.67E-8*(((EA74+$B$7)+273)^4-(EA74+273)^4)-44100*J74)/(1.84*29.3*R74+8*0.95*5.67E-8*(EA74+273)^3))</f>
        <v>0</v>
      </c>
      <c r="W74">
        <f>($C$7*EB74+$D$7*EC74+$E$7*V74)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2*0.95*5.67E-8*(((EA74+$B$7)+273)^4-(W74+273)^4)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963.545953039286</v>
      </c>
      <c r="AK74">
        <v>944.202454545454</v>
      </c>
      <c r="AL74">
        <v>3.2740310173158</v>
      </c>
      <c r="AM74">
        <v>63.08</v>
      </c>
      <c r="AN74">
        <f>(AP74 - AO74 + DY74*1E3/(8.314*(EA74+273.15)) * AR74/DX74 * AQ74) * DX74/(100*DL74) * 1000/(1000 - AP74)</f>
        <v>0</v>
      </c>
      <c r="AO74">
        <v>22.4526056488095</v>
      </c>
      <c r="AP74">
        <v>22.9838454545455</v>
      </c>
      <c r="AQ74">
        <v>-0.0066519826839832</v>
      </c>
      <c r="AR74">
        <v>99.94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MAX(0,($B$13+$C$13*EF74)/(1+$D$13*EF74)*DY74/(EA74+273)*$E$13)</f>
        <v>0</v>
      </c>
      <c r="AX74" t="s">
        <v>437</v>
      </c>
      <c r="AY74" t="s">
        <v>437</v>
      </c>
      <c r="AZ74">
        <v>0</v>
      </c>
      <c r="BA74">
        <v>0</v>
      </c>
      <c r="BB74">
        <f>1-AZ74/BA74</f>
        <v>0</v>
      </c>
      <c r="BC74">
        <v>0</v>
      </c>
      <c r="BD74" t="s">
        <v>437</v>
      </c>
      <c r="BE74" t="s">
        <v>437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437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$B$11*EG74+$C$11*EH74+$F$11*ES74*(1-EV74)</f>
        <v>0</v>
      </c>
      <c r="DI74">
        <f>DH74*DJ74</f>
        <v>0</v>
      </c>
      <c r="DJ74">
        <f>($B$11*$D$9+$C$11*$D$9+$F$11*((FF74+EX74)/MAX(FF74+EX74+FG74, 0.1)*$I$9+FG74/MAX(FF74+EX74+FG74, 0.1)*$J$9))/($B$11+$C$11+$F$11)</f>
        <v>0</v>
      </c>
      <c r="DK74">
        <f>($B$11*$K$9+$C$11*$K$9+$F$11*((FF74+EX74)/MAX(FF74+EX74+FG74, 0.1)*$P$9+FG74/MAX(FF74+EX74+FG74, 0.1)*$Q$9))/($B$11+$C$11+$F$11)</f>
        <v>0</v>
      </c>
      <c r="DL74">
        <v>1.65</v>
      </c>
      <c r="DM74">
        <v>0.5</v>
      </c>
      <c r="DN74" t="s">
        <v>438</v>
      </c>
      <c r="DO74">
        <v>2</v>
      </c>
      <c r="DP74" t="b">
        <v>1</v>
      </c>
      <c r="DQ74">
        <v>1758987715.84615</v>
      </c>
      <c r="DR74">
        <v>898.759307692308</v>
      </c>
      <c r="DS74">
        <v>926.575307692308</v>
      </c>
      <c r="DT74">
        <v>23.0286</v>
      </c>
      <c r="DU74">
        <v>22.4644076923077</v>
      </c>
      <c r="DV74">
        <v>891.740846153846</v>
      </c>
      <c r="DW74">
        <v>22.6548461538462</v>
      </c>
      <c r="DX74">
        <v>499.999153846154</v>
      </c>
      <c r="DY74">
        <v>90.4234307692308</v>
      </c>
      <c r="DZ74">
        <v>0.0302147769230769</v>
      </c>
      <c r="EA74">
        <v>29.5287384615385</v>
      </c>
      <c r="EB74">
        <v>30.1095769230769</v>
      </c>
      <c r="EC74">
        <v>999.9</v>
      </c>
      <c r="ED74">
        <v>0</v>
      </c>
      <c r="EE74">
        <v>0</v>
      </c>
      <c r="EF74">
        <v>10019.0738461538</v>
      </c>
      <c r="EG74">
        <v>0</v>
      </c>
      <c r="EH74">
        <v>9.95989</v>
      </c>
      <c r="EI74">
        <v>-27.8161230769231</v>
      </c>
      <c r="EJ74">
        <v>919.943769230769</v>
      </c>
      <c r="EK74">
        <v>947.868384615385</v>
      </c>
      <c r="EL74">
        <v>0.564204</v>
      </c>
      <c r="EM74">
        <v>926.575307692308</v>
      </c>
      <c r="EN74">
        <v>22.4644076923077</v>
      </c>
      <c r="EO74">
        <v>2.08232461538462</v>
      </c>
      <c r="EP74">
        <v>2.03130769230769</v>
      </c>
      <c r="EQ74">
        <v>18.0846</v>
      </c>
      <c r="ER74">
        <v>17.6904923076923</v>
      </c>
      <c r="ES74">
        <v>2000.02153846154</v>
      </c>
      <c r="ET74">
        <v>0.980001538461539</v>
      </c>
      <c r="EU74">
        <v>0.0199989307692308</v>
      </c>
      <c r="EV74">
        <v>0</v>
      </c>
      <c r="EW74">
        <v>247.398923076923</v>
      </c>
      <c r="EX74">
        <v>5.00016</v>
      </c>
      <c r="EY74">
        <v>5313.66461538461</v>
      </c>
      <c r="EZ74">
        <v>18234.4</v>
      </c>
      <c r="FA74">
        <v>49.062</v>
      </c>
      <c r="FB74">
        <v>49.562</v>
      </c>
      <c r="FC74">
        <v>49.4563846153846</v>
      </c>
      <c r="FD74">
        <v>49.1918461538462</v>
      </c>
      <c r="FE74">
        <v>50.875</v>
      </c>
      <c r="FF74">
        <v>1955.12153846154</v>
      </c>
      <c r="FG74">
        <v>39.9</v>
      </c>
      <c r="FH74">
        <v>0</v>
      </c>
      <c r="FI74">
        <v>1758987728.7</v>
      </c>
      <c r="FJ74">
        <v>0</v>
      </c>
      <c r="FK74">
        <v>247.419923076923</v>
      </c>
      <c r="FL74">
        <v>2.32246153137985</v>
      </c>
      <c r="FM74">
        <v>37.2482051558085</v>
      </c>
      <c r="FN74">
        <v>5313.44115384615</v>
      </c>
      <c r="FO74">
        <v>15</v>
      </c>
      <c r="FP74">
        <v>0</v>
      </c>
      <c r="FQ74" t="s">
        <v>439</v>
      </c>
      <c r="FR74">
        <v>1747249705.1</v>
      </c>
      <c r="FS74">
        <v>1747249711.1</v>
      </c>
      <c r="FT74">
        <v>0</v>
      </c>
      <c r="FU74">
        <v>0.871</v>
      </c>
      <c r="FV74">
        <v>0.066</v>
      </c>
      <c r="FW74">
        <v>5.486</v>
      </c>
      <c r="FX74">
        <v>0.145</v>
      </c>
      <c r="FY74">
        <v>420</v>
      </c>
      <c r="FZ74">
        <v>16</v>
      </c>
      <c r="GA74">
        <v>0.27</v>
      </c>
      <c r="GB74">
        <v>0.16</v>
      </c>
      <c r="GC74">
        <v>-27.97962</v>
      </c>
      <c r="GD74">
        <v>3.42171428571427</v>
      </c>
      <c r="GE74">
        <v>0.701402913167603</v>
      </c>
      <c r="GF74">
        <v>0</v>
      </c>
      <c r="GG74">
        <v>247.350470588235</v>
      </c>
      <c r="GH74">
        <v>1.42835752122184</v>
      </c>
      <c r="GI74">
        <v>0.250097420464871</v>
      </c>
      <c r="GJ74">
        <v>-1</v>
      </c>
      <c r="GK74">
        <v>0.57680695</v>
      </c>
      <c r="GL74">
        <v>-0.296003413533834</v>
      </c>
      <c r="GM74">
        <v>0.0289007549044571</v>
      </c>
      <c r="GN74">
        <v>0</v>
      </c>
      <c r="GO74">
        <v>0</v>
      </c>
      <c r="GP74">
        <v>2</v>
      </c>
      <c r="GQ74" t="s">
        <v>457</v>
      </c>
      <c r="GR74">
        <v>3.12558</v>
      </c>
      <c r="GS74">
        <v>2.65602</v>
      </c>
      <c r="GT74">
        <v>0.155914</v>
      </c>
      <c r="GU74">
        <v>0.159569</v>
      </c>
      <c r="GV74">
        <v>0.0981973</v>
      </c>
      <c r="GW74">
        <v>0.0971711</v>
      </c>
      <c r="GX74">
        <v>21709.8</v>
      </c>
      <c r="GY74">
        <v>20468.8</v>
      </c>
      <c r="GZ74">
        <v>23003.3</v>
      </c>
      <c r="HA74">
        <v>23717.1</v>
      </c>
      <c r="HB74">
        <v>35361.5</v>
      </c>
      <c r="HC74">
        <v>35447.3</v>
      </c>
      <c r="HD74">
        <v>41473.4</v>
      </c>
      <c r="HE74">
        <v>42293.8</v>
      </c>
      <c r="HF74">
        <v>1.8959</v>
      </c>
      <c r="HG74">
        <v>1.81473</v>
      </c>
      <c r="HH74">
        <v>0.155911</v>
      </c>
      <c r="HI74">
        <v>0</v>
      </c>
      <c r="HJ74">
        <v>27.4059</v>
      </c>
      <c r="HK74">
        <v>999.9</v>
      </c>
      <c r="HL74">
        <v>58.68</v>
      </c>
      <c r="HM74">
        <v>29.134</v>
      </c>
      <c r="HN74">
        <v>26.3043</v>
      </c>
      <c r="HO74">
        <v>54.03</v>
      </c>
      <c r="HP74">
        <v>42.1234</v>
      </c>
      <c r="HQ74">
        <v>1</v>
      </c>
      <c r="HR74">
        <v>0.0936357</v>
      </c>
      <c r="HS74">
        <v>2.14453</v>
      </c>
      <c r="HT74">
        <v>20.2035</v>
      </c>
      <c r="HU74">
        <v>5.23301</v>
      </c>
      <c r="HV74">
        <v>11.992</v>
      </c>
      <c r="HW74">
        <v>4.9557</v>
      </c>
      <c r="HX74">
        <v>3.304</v>
      </c>
      <c r="HY74">
        <v>20.6</v>
      </c>
      <c r="HZ74">
        <v>9999</v>
      </c>
      <c r="IA74">
        <v>9999</v>
      </c>
      <c r="IB74">
        <v>9999</v>
      </c>
      <c r="IC74">
        <v>1.86854</v>
      </c>
      <c r="ID74">
        <v>1.86425</v>
      </c>
      <c r="IE74">
        <v>1.8718</v>
      </c>
      <c r="IF74">
        <v>1.86267</v>
      </c>
      <c r="IG74">
        <v>1.86205</v>
      </c>
      <c r="IH74">
        <v>1.86857</v>
      </c>
      <c r="II74">
        <v>1.85867</v>
      </c>
      <c r="IJ74">
        <v>1.86508</v>
      </c>
      <c r="IK74">
        <v>5</v>
      </c>
      <c r="IL74">
        <v>0</v>
      </c>
      <c r="IM74">
        <v>0</v>
      </c>
      <c r="IN74">
        <v>0</v>
      </c>
      <c r="IO74" t="s">
        <v>441</v>
      </c>
      <c r="IP74" t="s">
        <v>442</v>
      </c>
      <c r="IQ74" t="s">
        <v>443</v>
      </c>
      <c r="IR74" t="s">
        <v>443</v>
      </c>
      <c r="IS74" t="s">
        <v>443</v>
      </c>
      <c r="IT74" t="s">
        <v>443</v>
      </c>
      <c r="IU74">
        <v>0</v>
      </c>
      <c r="IV74">
        <v>100</v>
      </c>
      <c r="IW74">
        <v>100</v>
      </c>
      <c r="IX74">
        <v>7.074</v>
      </c>
      <c r="IY74">
        <v>0.3727</v>
      </c>
      <c r="IZ74">
        <v>4.29428474587108</v>
      </c>
      <c r="JA74">
        <v>0.0044018681294096</v>
      </c>
      <c r="JB74">
        <v>-1.90699597991277e-06</v>
      </c>
      <c r="JC74">
        <v>4.44501569190667e-10</v>
      </c>
      <c r="JD74">
        <v>0.0663976639725661</v>
      </c>
      <c r="JE74">
        <v>0.00774552653971819</v>
      </c>
      <c r="JF74">
        <v>0.000136201457998369</v>
      </c>
      <c r="JG74">
        <v>5.32982615085375e-06</v>
      </c>
      <c r="JH74">
        <v>-0</v>
      </c>
      <c r="JI74">
        <v>1991</v>
      </c>
      <c r="JJ74">
        <v>1</v>
      </c>
      <c r="JK74">
        <v>28</v>
      </c>
      <c r="JL74">
        <v>195633.6</v>
      </c>
      <c r="JM74">
        <v>195633.5</v>
      </c>
      <c r="JN74">
        <v>2.04346</v>
      </c>
      <c r="JO74">
        <v>2.36572</v>
      </c>
      <c r="JP74">
        <v>1.4978</v>
      </c>
      <c r="JQ74">
        <v>2.33276</v>
      </c>
      <c r="JR74">
        <v>1.54419</v>
      </c>
      <c r="JS74">
        <v>2.27173</v>
      </c>
      <c r="JT74">
        <v>35.4291</v>
      </c>
      <c r="JU74">
        <v>24.0787</v>
      </c>
      <c r="JV74">
        <v>18</v>
      </c>
      <c r="JW74">
        <v>546.725</v>
      </c>
      <c r="JX74">
        <v>437.067</v>
      </c>
      <c r="JY74">
        <v>24.7782</v>
      </c>
      <c r="JZ74">
        <v>28.7731</v>
      </c>
      <c r="KA74">
        <v>29.9997</v>
      </c>
      <c r="KB74">
        <v>28.7072</v>
      </c>
      <c r="KC74">
        <v>28.7341</v>
      </c>
      <c r="KD74">
        <v>40.9125</v>
      </c>
      <c r="KE74">
        <v>29.1402</v>
      </c>
      <c r="KF74">
        <v>100</v>
      </c>
      <c r="KG74">
        <v>24.7518</v>
      </c>
      <c r="KH74">
        <v>974.615</v>
      </c>
      <c r="KI74">
        <v>22.3828</v>
      </c>
      <c r="KJ74">
        <v>92.951</v>
      </c>
      <c r="KK74">
        <v>98.5691</v>
      </c>
    </row>
    <row r="75" spans="1:297">
      <c r="A75">
        <v>59</v>
      </c>
      <c r="B75">
        <v>1758987729</v>
      </c>
      <c r="C75">
        <v>382</v>
      </c>
      <c r="D75" t="s">
        <v>560</v>
      </c>
      <c r="E75" t="s">
        <v>561</v>
      </c>
      <c r="F75">
        <v>5</v>
      </c>
      <c r="G75" t="s">
        <v>435</v>
      </c>
      <c r="H75" t="s">
        <v>436</v>
      </c>
      <c r="I75">
        <v>1758987720.84615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(EA75+(U75+2*0.95*5.67E-8*(((EA75+$B$7)+273)^4-(EA75+273)^4)-44100*J75)/(1.84*29.3*R75+8*0.95*5.67E-8*(EA75+273)^3))</f>
        <v>0</v>
      </c>
      <c r="W75">
        <f>($C$7*EB75+$D$7*EC75+$E$7*V75)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2*0.95*5.67E-8*(((EA75+$B$7)+273)^4-(W75+273)^4)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982.22108684881</v>
      </c>
      <c r="AK75">
        <v>962.012818181818</v>
      </c>
      <c r="AL75">
        <v>3.58832859307352</v>
      </c>
      <c r="AM75">
        <v>63.08</v>
      </c>
      <c r="AN75">
        <f>(AP75 - AO75 + DY75*1E3/(8.314*(EA75+273.15)) * AR75/DX75 * AQ75) * DX75/(100*DL75) * 1000/(1000 - AP75)</f>
        <v>0</v>
      </c>
      <c r="AO75">
        <v>22.448579952381</v>
      </c>
      <c r="AP75">
        <v>22.95354</v>
      </c>
      <c r="AQ75">
        <v>-0.00612895238095316</v>
      </c>
      <c r="AR75">
        <v>99.94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MAX(0,($B$13+$C$13*EF75)/(1+$D$13*EF75)*DY75/(EA75+273)*$E$13)</f>
        <v>0</v>
      </c>
      <c r="AX75" t="s">
        <v>437</v>
      </c>
      <c r="AY75" t="s">
        <v>437</v>
      </c>
      <c r="AZ75">
        <v>0</v>
      </c>
      <c r="BA75">
        <v>0</v>
      </c>
      <c r="BB75">
        <f>1-AZ75/BA75</f>
        <v>0</v>
      </c>
      <c r="BC75">
        <v>0</v>
      </c>
      <c r="BD75" t="s">
        <v>437</v>
      </c>
      <c r="BE75" t="s">
        <v>437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437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$B$11*EG75+$C$11*EH75+$F$11*ES75*(1-EV75)</f>
        <v>0</v>
      </c>
      <c r="DI75">
        <f>DH75*DJ75</f>
        <v>0</v>
      </c>
      <c r="DJ75">
        <f>($B$11*$D$9+$C$11*$D$9+$F$11*((FF75+EX75)/MAX(FF75+EX75+FG75, 0.1)*$I$9+FG75/MAX(FF75+EX75+FG75, 0.1)*$J$9))/($B$11+$C$11+$F$11)</f>
        <v>0</v>
      </c>
      <c r="DK75">
        <f>($B$11*$K$9+$C$11*$K$9+$F$11*((FF75+EX75)/MAX(FF75+EX75+FG75, 0.1)*$P$9+FG75/MAX(FF75+EX75+FG75, 0.1)*$Q$9))/($B$11+$C$11+$F$11)</f>
        <v>0</v>
      </c>
      <c r="DL75">
        <v>1.65</v>
      </c>
      <c r="DM75">
        <v>0.5</v>
      </c>
      <c r="DN75" t="s">
        <v>438</v>
      </c>
      <c r="DO75">
        <v>2</v>
      </c>
      <c r="DP75" t="b">
        <v>1</v>
      </c>
      <c r="DQ75">
        <v>1758987720.84615</v>
      </c>
      <c r="DR75">
        <v>915.610923076923</v>
      </c>
      <c r="DS75">
        <v>943.779384615385</v>
      </c>
      <c r="DT75">
        <v>22.9977846153846</v>
      </c>
      <c r="DU75">
        <v>22.4574153846154</v>
      </c>
      <c r="DV75">
        <v>908.558153846154</v>
      </c>
      <c r="DW75">
        <v>22.6247076923077</v>
      </c>
      <c r="DX75">
        <v>499.998769230769</v>
      </c>
      <c r="DY75">
        <v>90.4231769230769</v>
      </c>
      <c r="DZ75">
        <v>0.0303387307692308</v>
      </c>
      <c r="EA75">
        <v>29.5368538461538</v>
      </c>
      <c r="EB75">
        <v>30.0373846153846</v>
      </c>
      <c r="EC75">
        <v>999.9</v>
      </c>
      <c r="ED75">
        <v>0</v>
      </c>
      <c r="EE75">
        <v>0</v>
      </c>
      <c r="EF75">
        <v>10006.2369230769</v>
      </c>
      <c r="EG75">
        <v>0</v>
      </c>
      <c r="EH75">
        <v>9.95989</v>
      </c>
      <c r="EI75">
        <v>-28.1686076923077</v>
      </c>
      <c r="EJ75">
        <v>937.163</v>
      </c>
      <c r="EK75">
        <v>965.460923076923</v>
      </c>
      <c r="EL75">
        <v>0.540382769230769</v>
      </c>
      <c r="EM75">
        <v>943.779384615385</v>
      </c>
      <c r="EN75">
        <v>22.4574153846154</v>
      </c>
      <c r="EO75">
        <v>2.07953384615385</v>
      </c>
      <c r="EP75">
        <v>2.03067076923077</v>
      </c>
      <c r="EQ75">
        <v>18.0632615384615</v>
      </c>
      <c r="ER75">
        <v>17.6855230769231</v>
      </c>
      <c r="ES75">
        <v>2000.02615384615</v>
      </c>
      <c r="ET75">
        <v>0.980001538461539</v>
      </c>
      <c r="EU75">
        <v>0.0199989307692308</v>
      </c>
      <c r="EV75">
        <v>0</v>
      </c>
      <c r="EW75">
        <v>247.616538461538</v>
      </c>
      <c r="EX75">
        <v>5.00016</v>
      </c>
      <c r="EY75">
        <v>5316.73923076923</v>
      </c>
      <c r="EZ75">
        <v>18234.4307692308</v>
      </c>
      <c r="FA75">
        <v>49.062</v>
      </c>
      <c r="FB75">
        <v>49.562</v>
      </c>
      <c r="FC75">
        <v>49.4515384615385</v>
      </c>
      <c r="FD75">
        <v>49.187</v>
      </c>
      <c r="FE75">
        <v>50.875</v>
      </c>
      <c r="FF75">
        <v>1955.12615384615</v>
      </c>
      <c r="FG75">
        <v>39.9</v>
      </c>
      <c r="FH75">
        <v>0</v>
      </c>
      <c r="FI75">
        <v>1758987734.1</v>
      </c>
      <c r="FJ75">
        <v>0</v>
      </c>
      <c r="FK75">
        <v>247.66368</v>
      </c>
      <c r="FL75">
        <v>3.48769231449528</v>
      </c>
      <c r="FM75">
        <v>59.2084616355768</v>
      </c>
      <c r="FN75">
        <v>5317.142</v>
      </c>
      <c r="FO75">
        <v>15</v>
      </c>
      <c r="FP75">
        <v>0</v>
      </c>
      <c r="FQ75" t="s">
        <v>439</v>
      </c>
      <c r="FR75">
        <v>1747249705.1</v>
      </c>
      <c r="FS75">
        <v>1747249711.1</v>
      </c>
      <c r="FT75">
        <v>0</v>
      </c>
      <c r="FU75">
        <v>0.871</v>
      </c>
      <c r="FV75">
        <v>0.066</v>
      </c>
      <c r="FW75">
        <v>5.486</v>
      </c>
      <c r="FX75">
        <v>0.145</v>
      </c>
      <c r="FY75">
        <v>420</v>
      </c>
      <c r="FZ75">
        <v>16</v>
      </c>
      <c r="GA75">
        <v>0.27</v>
      </c>
      <c r="GB75">
        <v>0.16</v>
      </c>
      <c r="GC75">
        <v>-28.0522571428571</v>
      </c>
      <c r="GD75">
        <v>-1.79269870129874</v>
      </c>
      <c r="GE75">
        <v>0.741389827137055</v>
      </c>
      <c r="GF75">
        <v>0</v>
      </c>
      <c r="GG75">
        <v>247.501794117647</v>
      </c>
      <c r="GH75">
        <v>2.80921313546783</v>
      </c>
      <c r="GI75">
        <v>0.331078254425794</v>
      </c>
      <c r="GJ75">
        <v>-1</v>
      </c>
      <c r="GK75">
        <v>0.554190857142857</v>
      </c>
      <c r="GL75">
        <v>-0.274073532467531</v>
      </c>
      <c r="GM75">
        <v>0.0279708595170483</v>
      </c>
      <c r="GN75">
        <v>0</v>
      </c>
      <c r="GO75">
        <v>0</v>
      </c>
      <c r="GP75">
        <v>2</v>
      </c>
      <c r="GQ75" t="s">
        <v>457</v>
      </c>
      <c r="GR75">
        <v>3.12555</v>
      </c>
      <c r="GS75">
        <v>2.65616</v>
      </c>
      <c r="GT75">
        <v>0.157844</v>
      </c>
      <c r="GU75">
        <v>0.16138</v>
      </c>
      <c r="GV75">
        <v>0.0981032</v>
      </c>
      <c r="GW75">
        <v>0.0971287</v>
      </c>
      <c r="GX75">
        <v>21660.3</v>
      </c>
      <c r="GY75">
        <v>20425.2</v>
      </c>
      <c r="GZ75">
        <v>23003.5</v>
      </c>
      <c r="HA75">
        <v>23717.7</v>
      </c>
      <c r="HB75">
        <v>35366</v>
      </c>
      <c r="HC75">
        <v>35450</v>
      </c>
      <c r="HD75">
        <v>41474.1</v>
      </c>
      <c r="HE75">
        <v>42294.9</v>
      </c>
      <c r="HF75">
        <v>1.8963</v>
      </c>
      <c r="HG75">
        <v>1.81435</v>
      </c>
      <c r="HH75">
        <v>0.151992</v>
      </c>
      <c r="HI75">
        <v>0</v>
      </c>
      <c r="HJ75">
        <v>27.3992</v>
      </c>
      <c r="HK75">
        <v>999.9</v>
      </c>
      <c r="HL75">
        <v>58.68</v>
      </c>
      <c r="HM75">
        <v>29.134</v>
      </c>
      <c r="HN75">
        <v>26.3039</v>
      </c>
      <c r="HO75">
        <v>54.1</v>
      </c>
      <c r="HP75">
        <v>42.1835</v>
      </c>
      <c r="HQ75">
        <v>1</v>
      </c>
      <c r="HR75">
        <v>0.092627</v>
      </c>
      <c r="HS75">
        <v>0.621163</v>
      </c>
      <c r="HT75">
        <v>20.2</v>
      </c>
      <c r="HU75">
        <v>5.23316</v>
      </c>
      <c r="HV75">
        <v>11.992</v>
      </c>
      <c r="HW75">
        <v>4.9557</v>
      </c>
      <c r="HX75">
        <v>3.30395</v>
      </c>
      <c r="HY75">
        <v>20.6</v>
      </c>
      <c r="HZ75">
        <v>9999</v>
      </c>
      <c r="IA75">
        <v>9999</v>
      </c>
      <c r="IB75">
        <v>9999</v>
      </c>
      <c r="IC75">
        <v>1.86855</v>
      </c>
      <c r="ID75">
        <v>1.86422</v>
      </c>
      <c r="IE75">
        <v>1.8718</v>
      </c>
      <c r="IF75">
        <v>1.86266</v>
      </c>
      <c r="IG75">
        <v>1.86205</v>
      </c>
      <c r="IH75">
        <v>1.86854</v>
      </c>
      <c r="II75">
        <v>1.85867</v>
      </c>
      <c r="IJ75">
        <v>1.86508</v>
      </c>
      <c r="IK75">
        <v>5</v>
      </c>
      <c r="IL75">
        <v>0</v>
      </c>
      <c r="IM75">
        <v>0</v>
      </c>
      <c r="IN75">
        <v>0</v>
      </c>
      <c r="IO75" t="s">
        <v>441</v>
      </c>
      <c r="IP75" t="s">
        <v>442</v>
      </c>
      <c r="IQ75" t="s">
        <v>443</v>
      </c>
      <c r="IR75" t="s">
        <v>443</v>
      </c>
      <c r="IS75" t="s">
        <v>443</v>
      </c>
      <c r="IT75" t="s">
        <v>443</v>
      </c>
      <c r="IU75">
        <v>0</v>
      </c>
      <c r="IV75">
        <v>100</v>
      </c>
      <c r="IW75">
        <v>100</v>
      </c>
      <c r="IX75">
        <v>7.109</v>
      </c>
      <c r="IY75">
        <v>0.372</v>
      </c>
      <c r="IZ75">
        <v>4.29428474587108</v>
      </c>
      <c r="JA75">
        <v>0.0044018681294096</v>
      </c>
      <c r="JB75">
        <v>-1.90699597991277e-06</v>
      </c>
      <c r="JC75">
        <v>4.44501569190667e-10</v>
      </c>
      <c r="JD75">
        <v>0.0663976639725661</v>
      </c>
      <c r="JE75">
        <v>0.00774552653971819</v>
      </c>
      <c r="JF75">
        <v>0.000136201457998369</v>
      </c>
      <c r="JG75">
        <v>5.32982615085375e-06</v>
      </c>
      <c r="JH75">
        <v>-0</v>
      </c>
      <c r="JI75">
        <v>1991</v>
      </c>
      <c r="JJ75">
        <v>1</v>
      </c>
      <c r="JK75">
        <v>28</v>
      </c>
      <c r="JL75">
        <v>195633.7</v>
      </c>
      <c r="JM75">
        <v>195633.6</v>
      </c>
      <c r="JN75">
        <v>2.06787</v>
      </c>
      <c r="JO75">
        <v>2.34619</v>
      </c>
      <c r="JP75">
        <v>1.4978</v>
      </c>
      <c r="JQ75">
        <v>2.33276</v>
      </c>
      <c r="JR75">
        <v>1.54419</v>
      </c>
      <c r="JS75">
        <v>2.34131</v>
      </c>
      <c r="JT75">
        <v>35.4291</v>
      </c>
      <c r="JU75">
        <v>24.07</v>
      </c>
      <c r="JV75">
        <v>18</v>
      </c>
      <c r="JW75">
        <v>546.961</v>
      </c>
      <c r="JX75">
        <v>436.82</v>
      </c>
      <c r="JY75">
        <v>24.7108</v>
      </c>
      <c r="JZ75">
        <v>28.7702</v>
      </c>
      <c r="KA75">
        <v>29.9994</v>
      </c>
      <c r="KB75">
        <v>28.7043</v>
      </c>
      <c r="KC75">
        <v>28.7311</v>
      </c>
      <c r="KD75">
        <v>41.4085</v>
      </c>
      <c r="KE75">
        <v>29.1402</v>
      </c>
      <c r="KF75">
        <v>100</v>
      </c>
      <c r="KG75">
        <v>25.6764</v>
      </c>
      <c r="KH75">
        <v>994.956</v>
      </c>
      <c r="KI75">
        <v>22.3847</v>
      </c>
      <c r="KJ75">
        <v>92.9521</v>
      </c>
      <c r="KK75">
        <v>98.5717</v>
      </c>
    </row>
    <row r="76" spans="1:297">
      <c r="A76">
        <v>60</v>
      </c>
      <c r="B76">
        <v>1758987734</v>
      </c>
      <c r="C76">
        <v>387</v>
      </c>
      <c r="D76" t="s">
        <v>562</v>
      </c>
      <c r="E76" t="s">
        <v>563</v>
      </c>
      <c r="F76">
        <v>5</v>
      </c>
      <c r="G76" t="s">
        <v>435</v>
      </c>
      <c r="H76" t="s">
        <v>436</v>
      </c>
      <c r="I76">
        <v>1758987725.84615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(EA76+(U76+2*0.95*5.67E-8*(((EA76+$B$7)+273)^4-(EA76+273)^4)-44100*J76)/(1.84*29.3*R76+8*0.95*5.67E-8*(EA76+273)^3))</f>
        <v>0</v>
      </c>
      <c r="W76">
        <f>($C$7*EB76+$D$7*EC76+$E$7*V76)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2*0.95*5.67E-8*(((EA76+$B$7)+273)^4-(W76+273)^4)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998.724181858334</v>
      </c>
      <c r="AK76">
        <v>979.097418181818</v>
      </c>
      <c r="AL76">
        <v>3.38258811688313</v>
      </c>
      <c r="AM76">
        <v>63.08</v>
      </c>
      <c r="AN76">
        <f>(AP76 - AO76 + DY76*1E3/(8.314*(EA76+273.15)) * AR76/DX76 * AQ76) * DX76/(100*DL76) * 1000/(1000 - AP76)</f>
        <v>0</v>
      </c>
      <c r="AO76">
        <v>22.4279060178571</v>
      </c>
      <c r="AP76">
        <v>22.9310757575758</v>
      </c>
      <c r="AQ76">
        <v>-0.0033403705627711</v>
      </c>
      <c r="AR76">
        <v>99.94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MAX(0,($B$13+$C$13*EF76)/(1+$D$13*EF76)*DY76/(EA76+273)*$E$13)</f>
        <v>0</v>
      </c>
      <c r="AX76" t="s">
        <v>437</v>
      </c>
      <c r="AY76" t="s">
        <v>437</v>
      </c>
      <c r="AZ76">
        <v>0</v>
      </c>
      <c r="BA76">
        <v>0</v>
      </c>
      <c r="BB76">
        <f>1-AZ76/BA76</f>
        <v>0</v>
      </c>
      <c r="BC76">
        <v>0</v>
      </c>
      <c r="BD76" t="s">
        <v>437</v>
      </c>
      <c r="BE76" t="s">
        <v>437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437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$B$11*EG76+$C$11*EH76+$F$11*ES76*(1-EV76)</f>
        <v>0</v>
      </c>
      <c r="DI76">
        <f>DH76*DJ76</f>
        <v>0</v>
      </c>
      <c r="DJ76">
        <f>($B$11*$D$9+$C$11*$D$9+$F$11*((FF76+EX76)/MAX(FF76+EX76+FG76, 0.1)*$I$9+FG76/MAX(FF76+EX76+FG76, 0.1)*$J$9))/($B$11+$C$11+$F$11)</f>
        <v>0</v>
      </c>
      <c r="DK76">
        <f>($B$11*$K$9+$C$11*$K$9+$F$11*((FF76+EX76)/MAX(FF76+EX76+FG76, 0.1)*$P$9+FG76/MAX(FF76+EX76+FG76, 0.1)*$Q$9))/($B$11+$C$11+$F$11)</f>
        <v>0</v>
      </c>
      <c r="DL76">
        <v>1.65</v>
      </c>
      <c r="DM76">
        <v>0.5</v>
      </c>
      <c r="DN76" t="s">
        <v>438</v>
      </c>
      <c r="DO76">
        <v>2</v>
      </c>
      <c r="DP76" t="b">
        <v>1</v>
      </c>
      <c r="DQ76">
        <v>1758987725.84615</v>
      </c>
      <c r="DR76">
        <v>932.514923076923</v>
      </c>
      <c r="DS76">
        <v>960.308538461539</v>
      </c>
      <c r="DT76">
        <v>22.9682076923077</v>
      </c>
      <c r="DU76">
        <v>22.4435076923077</v>
      </c>
      <c r="DV76">
        <v>925.428</v>
      </c>
      <c r="DW76">
        <v>22.5957692307692</v>
      </c>
      <c r="DX76">
        <v>500.019923076923</v>
      </c>
      <c r="DY76">
        <v>90.4233307692308</v>
      </c>
      <c r="DZ76">
        <v>0.0303639153846154</v>
      </c>
      <c r="EA76">
        <v>29.5464615384615</v>
      </c>
      <c r="EB76">
        <v>29.9554461538462</v>
      </c>
      <c r="EC76">
        <v>999.9</v>
      </c>
      <c r="ED76">
        <v>0</v>
      </c>
      <c r="EE76">
        <v>0</v>
      </c>
      <c r="EF76">
        <v>9998.87692307692</v>
      </c>
      <c r="EG76">
        <v>0</v>
      </c>
      <c r="EH76">
        <v>9.95989</v>
      </c>
      <c r="EI76">
        <v>-27.7936538461538</v>
      </c>
      <c r="EJ76">
        <v>954.436076923077</v>
      </c>
      <c r="EK76">
        <v>982.355384615385</v>
      </c>
      <c r="EL76">
        <v>0.524711846153846</v>
      </c>
      <c r="EM76">
        <v>960.308538461539</v>
      </c>
      <c r="EN76">
        <v>22.4435076923077</v>
      </c>
      <c r="EO76">
        <v>2.07686307692308</v>
      </c>
      <c r="EP76">
        <v>2.02941692307692</v>
      </c>
      <c r="EQ76">
        <v>18.0428153846154</v>
      </c>
      <c r="ER76">
        <v>17.6757307692308</v>
      </c>
      <c r="ES76">
        <v>2000.02769230769</v>
      </c>
      <c r="ET76">
        <v>0.980001538461539</v>
      </c>
      <c r="EU76">
        <v>0.0199989307692308</v>
      </c>
      <c r="EV76">
        <v>0</v>
      </c>
      <c r="EW76">
        <v>247.769692307692</v>
      </c>
      <c r="EX76">
        <v>5.00016</v>
      </c>
      <c r="EY76">
        <v>5319.51230769231</v>
      </c>
      <c r="EZ76">
        <v>18234.4307692308</v>
      </c>
      <c r="FA76">
        <v>49.0524615384615</v>
      </c>
      <c r="FB76">
        <v>49.562</v>
      </c>
      <c r="FC76">
        <v>49.437</v>
      </c>
      <c r="FD76">
        <v>49.187</v>
      </c>
      <c r="FE76">
        <v>50.875</v>
      </c>
      <c r="FF76">
        <v>1955.12769230769</v>
      </c>
      <c r="FG76">
        <v>39.9</v>
      </c>
      <c r="FH76">
        <v>0</v>
      </c>
      <c r="FI76">
        <v>1758987738.9</v>
      </c>
      <c r="FJ76">
        <v>0</v>
      </c>
      <c r="FK76">
        <v>247.81392</v>
      </c>
      <c r="FL76">
        <v>1.02353846342869</v>
      </c>
      <c r="FM76">
        <v>9.04076923157662</v>
      </c>
      <c r="FN76">
        <v>5319.9944</v>
      </c>
      <c r="FO76">
        <v>15</v>
      </c>
      <c r="FP76">
        <v>0</v>
      </c>
      <c r="FQ76" t="s">
        <v>439</v>
      </c>
      <c r="FR76">
        <v>1747249705.1</v>
      </c>
      <c r="FS76">
        <v>1747249711.1</v>
      </c>
      <c r="FT76">
        <v>0</v>
      </c>
      <c r="FU76">
        <v>0.871</v>
      </c>
      <c r="FV76">
        <v>0.066</v>
      </c>
      <c r="FW76">
        <v>5.486</v>
      </c>
      <c r="FX76">
        <v>0.145</v>
      </c>
      <c r="FY76">
        <v>420</v>
      </c>
      <c r="FZ76">
        <v>16</v>
      </c>
      <c r="GA76">
        <v>0.27</v>
      </c>
      <c r="GB76">
        <v>0.16</v>
      </c>
      <c r="GC76">
        <v>-27.983145</v>
      </c>
      <c r="GD76">
        <v>1.70842556390975</v>
      </c>
      <c r="GE76">
        <v>0.763062359492984</v>
      </c>
      <c r="GF76">
        <v>0</v>
      </c>
      <c r="GG76">
        <v>247.678470588235</v>
      </c>
      <c r="GH76">
        <v>1.83119938799858</v>
      </c>
      <c r="GI76">
        <v>0.278470743557199</v>
      </c>
      <c r="GJ76">
        <v>-1</v>
      </c>
      <c r="GK76">
        <v>0.53256875</v>
      </c>
      <c r="GL76">
        <v>-0.205990962406016</v>
      </c>
      <c r="GM76">
        <v>0.0205152992785263</v>
      </c>
      <c r="GN76">
        <v>0</v>
      </c>
      <c r="GO76">
        <v>0</v>
      </c>
      <c r="GP76">
        <v>2</v>
      </c>
      <c r="GQ76" t="s">
        <v>457</v>
      </c>
      <c r="GR76">
        <v>3.12571</v>
      </c>
      <c r="GS76">
        <v>2.6555</v>
      </c>
      <c r="GT76">
        <v>0.159671</v>
      </c>
      <c r="GU76">
        <v>0.163178</v>
      </c>
      <c r="GV76">
        <v>0.0980719</v>
      </c>
      <c r="GW76">
        <v>0.0970872</v>
      </c>
      <c r="GX76">
        <v>21614</v>
      </c>
      <c r="GY76">
        <v>20381.7</v>
      </c>
      <c r="GZ76">
        <v>23004.2</v>
      </c>
      <c r="HA76">
        <v>23718.1</v>
      </c>
      <c r="HB76">
        <v>35368.1</v>
      </c>
      <c r="HC76">
        <v>35452.2</v>
      </c>
      <c r="HD76">
        <v>41474.9</v>
      </c>
      <c r="HE76">
        <v>42295.4</v>
      </c>
      <c r="HF76">
        <v>1.8969</v>
      </c>
      <c r="HG76">
        <v>1.81437</v>
      </c>
      <c r="HH76">
        <v>0.151038</v>
      </c>
      <c r="HI76">
        <v>0</v>
      </c>
      <c r="HJ76">
        <v>27.3937</v>
      </c>
      <c r="HK76">
        <v>999.9</v>
      </c>
      <c r="HL76">
        <v>58.68</v>
      </c>
      <c r="HM76">
        <v>29.134</v>
      </c>
      <c r="HN76">
        <v>26.3029</v>
      </c>
      <c r="HO76">
        <v>53.93</v>
      </c>
      <c r="HP76">
        <v>42.2796</v>
      </c>
      <c r="HQ76">
        <v>1</v>
      </c>
      <c r="HR76">
        <v>0.0911585</v>
      </c>
      <c r="HS76">
        <v>-1.19362</v>
      </c>
      <c r="HT76">
        <v>20.2098</v>
      </c>
      <c r="HU76">
        <v>5.23271</v>
      </c>
      <c r="HV76">
        <v>11.992</v>
      </c>
      <c r="HW76">
        <v>4.95575</v>
      </c>
      <c r="HX76">
        <v>3.30398</v>
      </c>
      <c r="HY76">
        <v>20.6</v>
      </c>
      <c r="HZ76">
        <v>9999</v>
      </c>
      <c r="IA76">
        <v>9999</v>
      </c>
      <c r="IB76">
        <v>9999</v>
      </c>
      <c r="IC76">
        <v>1.86854</v>
      </c>
      <c r="ID76">
        <v>1.86421</v>
      </c>
      <c r="IE76">
        <v>1.87181</v>
      </c>
      <c r="IF76">
        <v>1.86267</v>
      </c>
      <c r="IG76">
        <v>1.86205</v>
      </c>
      <c r="IH76">
        <v>1.86854</v>
      </c>
      <c r="II76">
        <v>1.85867</v>
      </c>
      <c r="IJ76">
        <v>1.86508</v>
      </c>
      <c r="IK76">
        <v>5</v>
      </c>
      <c r="IL76">
        <v>0</v>
      </c>
      <c r="IM76">
        <v>0</v>
      </c>
      <c r="IN76">
        <v>0</v>
      </c>
      <c r="IO76" t="s">
        <v>441</v>
      </c>
      <c r="IP76" t="s">
        <v>442</v>
      </c>
      <c r="IQ76" t="s">
        <v>443</v>
      </c>
      <c r="IR76" t="s">
        <v>443</v>
      </c>
      <c r="IS76" t="s">
        <v>443</v>
      </c>
      <c r="IT76" t="s">
        <v>443</v>
      </c>
      <c r="IU76">
        <v>0</v>
      </c>
      <c r="IV76">
        <v>100</v>
      </c>
      <c r="IW76">
        <v>100</v>
      </c>
      <c r="IX76">
        <v>7.142</v>
      </c>
      <c r="IY76">
        <v>0.3717</v>
      </c>
      <c r="IZ76">
        <v>4.29428474587108</v>
      </c>
      <c r="JA76">
        <v>0.0044018681294096</v>
      </c>
      <c r="JB76">
        <v>-1.90699597991277e-06</v>
      </c>
      <c r="JC76">
        <v>4.44501569190667e-10</v>
      </c>
      <c r="JD76">
        <v>0.0663976639725661</v>
      </c>
      <c r="JE76">
        <v>0.00774552653971819</v>
      </c>
      <c r="JF76">
        <v>0.000136201457998369</v>
      </c>
      <c r="JG76">
        <v>5.32982615085375e-06</v>
      </c>
      <c r="JH76">
        <v>-0</v>
      </c>
      <c r="JI76">
        <v>1991</v>
      </c>
      <c r="JJ76">
        <v>1</v>
      </c>
      <c r="JK76">
        <v>28</v>
      </c>
      <c r="JL76">
        <v>195633.8</v>
      </c>
      <c r="JM76">
        <v>195633.7</v>
      </c>
      <c r="JN76">
        <v>2.09961</v>
      </c>
      <c r="JO76">
        <v>2.34741</v>
      </c>
      <c r="JP76">
        <v>1.4978</v>
      </c>
      <c r="JQ76">
        <v>2.33276</v>
      </c>
      <c r="JR76">
        <v>1.54419</v>
      </c>
      <c r="JS76">
        <v>2.3877</v>
      </c>
      <c r="JT76">
        <v>35.4291</v>
      </c>
      <c r="JU76">
        <v>24.0963</v>
      </c>
      <c r="JV76">
        <v>18</v>
      </c>
      <c r="JW76">
        <v>547.326</v>
      </c>
      <c r="JX76">
        <v>436.811</v>
      </c>
      <c r="JY76">
        <v>25.4685</v>
      </c>
      <c r="JZ76">
        <v>28.767</v>
      </c>
      <c r="KA76">
        <v>29.9988</v>
      </c>
      <c r="KB76">
        <v>28.7012</v>
      </c>
      <c r="KC76">
        <v>28.728</v>
      </c>
      <c r="KD76">
        <v>42.0392</v>
      </c>
      <c r="KE76">
        <v>29.1402</v>
      </c>
      <c r="KF76">
        <v>100</v>
      </c>
      <c r="KG76">
        <v>25.7689</v>
      </c>
      <c r="KH76">
        <v>1008.46</v>
      </c>
      <c r="KI76">
        <v>22.3847</v>
      </c>
      <c r="KJ76">
        <v>92.9544</v>
      </c>
      <c r="KK76">
        <v>98.5729</v>
      </c>
    </row>
    <row r="77" spans="1:297">
      <c r="A77">
        <v>61</v>
      </c>
      <c r="B77">
        <v>1758987739</v>
      </c>
      <c r="C77">
        <v>392</v>
      </c>
      <c r="D77" t="s">
        <v>564</v>
      </c>
      <c r="E77" t="s">
        <v>565</v>
      </c>
      <c r="F77">
        <v>5</v>
      </c>
      <c r="G77" t="s">
        <v>435</v>
      </c>
      <c r="H77" t="s">
        <v>436</v>
      </c>
      <c r="I77">
        <v>1758987730.84615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(EA77+(U77+2*0.95*5.67E-8*(((EA77+$B$7)+273)^4-(EA77+273)^4)-44100*J77)/(1.84*29.3*R77+8*0.95*5.67E-8*(EA77+273)^3))</f>
        <v>0</v>
      </c>
      <c r="W77">
        <f>($C$7*EB77+$D$7*EC77+$E$7*V77)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2*0.95*5.67E-8*(((EA77+$B$7)+273)^4-(W77+273)^4)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1016.18768032262</v>
      </c>
      <c r="AK77">
        <v>996.515993939393</v>
      </c>
      <c r="AL77">
        <v>3.50160753246734</v>
      </c>
      <c r="AM77">
        <v>63.08</v>
      </c>
      <c r="AN77">
        <f>(AP77 - AO77 + DY77*1E3/(8.314*(EA77+273.15)) * AR77/DX77 * AQ77) * DX77/(100*DL77) * 1000/(1000 - AP77)</f>
        <v>0</v>
      </c>
      <c r="AO77">
        <v>22.4212892589286</v>
      </c>
      <c r="AP77">
        <v>22.9530260606061</v>
      </c>
      <c r="AQ77">
        <v>0.001471127272727</v>
      </c>
      <c r="AR77">
        <v>99.94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MAX(0,($B$13+$C$13*EF77)/(1+$D$13*EF77)*DY77/(EA77+273)*$E$13)</f>
        <v>0</v>
      </c>
      <c r="AX77" t="s">
        <v>437</v>
      </c>
      <c r="AY77" t="s">
        <v>437</v>
      </c>
      <c r="AZ77">
        <v>0</v>
      </c>
      <c r="BA77">
        <v>0</v>
      </c>
      <c r="BB77">
        <f>1-AZ77/BA77</f>
        <v>0</v>
      </c>
      <c r="BC77">
        <v>0</v>
      </c>
      <c r="BD77" t="s">
        <v>437</v>
      </c>
      <c r="BE77" t="s">
        <v>437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437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$B$11*EG77+$C$11*EH77+$F$11*ES77*(1-EV77)</f>
        <v>0</v>
      </c>
      <c r="DI77">
        <f>DH77*DJ77</f>
        <v>0</v>
      </c>
      <c r="DJ77">
        <f>($B$11*$D$9+$C$11*$D$9+$F$11*((FF77+EX77)/MAX(FF77+EX77+FG77, 0.1)*$I$9+FG77/MAX(FF77+EX77+FG77, 0.1)*$J$9))/($B$11+$C$11+$F$11)</f>
        <v>0</v>
      </c>
      <c r="DK77">
        <f>($B$11*$K$9+$C$11*$K$9+$F$11*((FF77+EX77)/MAX(FF77+EX77+FG77, 0.1)*$P$9+FG77/MAX(FF77+EX77+FG77, 0.1)*$Q$9))/($B$11+$C$11+$F$11)</f>
        <v>0</v>
      </c>
      <c r="DL77">
        <v>1.65</v>
      </c>
      <c r="DM77">
        <v>0.5</v>
      </c>
      <c r="DN77" t="s">
        <v>438</v>
      </c>
      <c r="DO77">
        <v>2</v>
      </c>
      <c r="DP77" t="b">
        <v>1</v>
      </c>
      <c r="DQ77">
        <v>1758987730.84615</v>
      </c>
      <c r="DR77">
        <v>949.381307692308</v>
      </c>
      <c r="DS77">
        <v>977.466923076923</v>
      </c>
      <c r="DT77">
        <v>22.9508615384615</v>
      </c>
      <c r="DU77">
        <v>22.4333692307692</v>
      </c>
      <c r="DV77">
        <v>942.260769230769</v>
      </c>
      <c r="DW77">
        <v>22.5788076923077</v>
      </c>
      <c r="DX77">
        <v>500.003461538462</v>
      </c>
      <c r="DY77">
        <v>90.4231</v>
      </c>
      <c r="DZ77">
        <v>0.0304187846153846</v>
      </c>
      <c r="EA77">
        <v>29.5620692307692</v>
      </c>
      <c r="EB77">
        <v>29.8803461538462</v>
      </c>
      <c r="EC77">
        <v>999.9</v>
      </c>
      <c r="ED77">
        <v>0</v>
      </c>
      <c r="EE77">
        <v>0</v>
      </c>
      <c r="EF77">
        <v>9980.56461538462</v>
      </c>
      <c r="EG77">
        <v>0</v>
      </c>
      <c r="EH77">
        <v>9.95989</v>
      </c>
      <c r="EI77">
        <v>-28.0856076923077</v>
      </c>
      <c r="EJ77">
        <v>971.682153846154</v>
      </c>
      <c r="EK77">
        <v>999.897076923077</v>
      </c>
      <c r="EL77">
        <v>0.517502923076923</v>
      </c>
      <c r="EM77">
        <v>977.466923076923</v>
      </c>
      <c r="EN77">
        <v>22.4333692307692</v>
      </c>
      <c r="EO77">
        <v>2.07528923076923</v>
      </c>
      <c r="EP77">
        <v>2.02849538461538</v>
      </c>
      <c r="EQ77">
        <v>18.0307692307692</v>
      </c>
      <c r="ER77">
        <v>17.6685307692308</v>
      </c>
      <c r="ES77">
        <v>2000.03153846154</v>
      </c>
      <c r="ET77">
        <v>0.980001538461539</v>
      </c>
      <c r="EU77">
        <v>0.0199989230769231</v>
      </c>
      <c r="EV77">
        <v>0</v>
      </c>
      <c r="EW77">
        <v>247.835461538461</v>
      </c>
      <c r="EX77">
        <v>5.00016</v>
      </c>
      <c r="EY77">
        <v>5319.83307692308</v>
      </c>
      <c r="EZ77">
        <v>18234.4692307692</v>
      </c>
      <c r="FA77">
        <v>49.0476923076923</v>
      </c>
      <c r="FB77">
        <v>49.562</v>
      </c>
      <c r="FC77">
        <v>49.437</v>
      </c>
      <c r="FD77">
        <v>49.187</v>
      </c>
      <c r="FE77">
        <v>50.875</v>
      </c>
      <c r="FF77">
        <v>1955.13153846154</v>
      </c>
      <c r="FG77">
        <v>39.9</v>
      </c>
      <c r="FH77">
        <v>0</v>
      </c>
      <c r="FI77">
        <v>1758987744.3</v>
      </c>
      <c r="FJ77">
        <v>0</v>
      </c>
      <c r="FK77">
        <v>247.804884615385</v>
      </c>
      <c r="FL77">
        <v>-1.57138460977118</v>
      </c>
      <c r="FM77">
        <v>-25.1364102567368</v>
      </c>
      <c r="FN77">
        <v>5319.43846153846</v>
      </c>
      <c r="FO77">
        <v>15</v>
      </c>
      <c r="FP77">
        <v>0</v>
      </c>
      <c r="FQ77" t="s">
        <v>439</v>
      </c>
      <c r="FR77">
        <v>1747249705.1</v>
      </c>
      <c r="FS77">
        <v>1747249711.1</v>
      </c>
      <c r="FT77">
        <v>0</v>
      </c>
      <c r="FU77">
        <v>0.871</v>
      </c>
      <c r="FV77">
        <v>0.066</v>
      </c>
      <c r="FW77">
        <v>5.486</v>
      </c>
      <c r="FX77">
        <v>0.145</v>
      </c>
      <c r="FY77">
        <v>420</v>
      </c>
      <c r="FZ77">
        <v>16</v>
      </c>
      <c r="GA77">
        <v>0.27</v>
      </c>
      <c r="GB77">
        <v>0.16</v>
      </c>
      <c r="GC77">
        <v>-27.863305</v>
      </c>
      <c r="GD77">
        <v>-1.78285263157888</v>
      </c>
      <c r="GE77">
        <v>0.676911191719415</v>
      </c>
      <c r="GF77">
        <v>0</v>
      </c>
      <c r="GG77">
        <v>247.745411764706</v>
      </c>
      <c r="GH77">
        <v>1.18377387333923</v>
      </c>
      <c r="GI77">
        <v>0.260110397110763</v>
      </c>
      <c r="GJ77">
        <v>-1</v>
      </c>
      <c r="GK77">
        <v>0.52486425</v>
      </c>
      <c r="GL77">
        <v>-0.12054645112782</v>
      </c>
      <c r="GM77">
        <v>0.0156987704578257</v>
      </c>
      <c r="GN77">
        <v>0</v>
      </c>
      <c r="GO77">
        <v>0</v>
      </c>
      <c r="GP77">
        <v>2</v>
      </c>
      <c r="GQ77" t="s">
        <v>457</v>
      </c>
      <c r="GR77">
        <v>3.12555</v>
      </c>
      <c r="GS77">
        <v>2.6559</v>
      </c>
      <c r="GT77">
        <v>0.161521</v>
      </c>
      <c r="GU77">
        <v>0.164931</v>
      </c>
      <c r="GV77">
        <v>0.0981143</v>
      </c>
      <c r="GW77">
        <v>0.0970871</v>
      </c>
      <c r="GX77">
        <v>21566.8</v>
      </c>
      <c r="GY77">
        <v>20339.2</v>
      </c>
      <c r="GZ77">
        <v>23004.6</v>
      </c>
      <c r="HA77">
        <v>23718.2</v>
      </c>
      <c r="HB77">
        <v>35367.1</v>
      </c>
      <c r="HC77">
        <v>35452.7</v>
      </c>
      <c r="HD77">
        <v>41475.6</v>
      </c>
      <c r="HE77">
        <v>42295.9</v>
      </c>
      <c r="HF77">
        <v>1.89655</v>
      </c>
      <c r="HG77">
        <v>1.8149</v>
      </c>
      <c r="HH77">
        <v>0.149719</v>
      </c>
      <c r="HI77">
        <v>0</v>
      </c>
      <c r="HJ77">
        <v>27.3886</v>
      </c>
      <c r="HK77">
        <v>999.9</v>
      </c>
      <c r="HL77">
        <v>58.68</v>
      </c>
      <c r="HM77">
        <v>29.155</v>
      </c>
      <c r="HN77">
        <v>26.3353</v>
      </c>
      <c r="HO77">
        <v>54.03</v>
      </c>
      <c r="HP77">
        <v>42.1234</v>
      </c>
      <c r="HQ77">
        <v>1</v>
      </c>
      <c r="HR77">
        <v>0.0887906</v>
      </c>
      <c r="HS77">
        <v>-0.313347</v>
      </c>
      <c r="HT77">
        <v>20.2166</v>
      </c>
      <c r="HU77">
        <v>5.23256</v>
      </c>
      <c r="HV77">
        <v>11.992</v>
      </c>
      <c r="HW77">
        <v>4.9558</v>
      </c>
      <c r="HX77">
        <v>3.304</v>
      </c>
      <c r="HY77">
        <v>20.6</v>
      </c>
      <c r="HZ77">
        <v>9999</v>
      </c>
      <c r="IA77">
        <v>9999</v>
      </c>
      <c r="IB77">
        <v>9999</v>
      </c>
      <c r="IC77">
        <v>1.86852</v>
      </c>
      <c r="ID77">
        <v>1.86422</v>
      </c>
      <c r="IE77">
        <v>1.8718</v>
      </c>
      <c r="IF77">
        <v>1.86273</v>
      </c>
      <c r="IG77">
        <v>1.86205</v>
      </c>
      <c r="IH77">
        <v>1.86854</v>
      </c>
      <c r="II77">
        <v>1.85867</v>
      </c>
      <c r="IJ77">
        <v>1.86508</v>
      </c>
      <c r="IK77">
        <v>5</v>
      </c>
      <c r="IL77">
        <v>0</v>
      </c>
      <c r="IM77">
        <v>0</v>
      </c>
      <c r="IN77">
        <v>0</v>
      </c>
      <c r="IO77" t="s">
        <v>441</v>
      </c>
      <c r="IP77" t="s">
        <v>442</v>
      </c>
      <c r="IQ77" t="s">
        <v>443</v>
      </c>
      <c r="IR77" t="s">
        <v>443</v>
      </c>
      <c r="IS77" t="s">
        <v>443</v>
      </c>
      <c r="IT77" t="s">
        <v>443</v>
      </c>
      <c r="IU77">
        <v>0</v>
      </c>
      <c r="IV77">
        <v>100</v>
      </c>
      <c r="IW77">
        <v>100</v>
      </c>
      <c r="IX77">
        <v>7.175</v>
      </c>
      <c r="IY77">
        <v>0.372</v>
      </c>
      <c r="IZ77">
        <v>4.29428474587108</v>
      </c>
      <c r="JA77">
        <v>0.0044018681294096</v>
      </c>
      <c r="JB77">
        <v>-1.90699597991277e-06</v>
      </c>
      <c r="JC77">
        <v>4.44501569190667e-10</v>
      </c>
      <c r="JD77">
        <v>0.0663976639725661</v>
      </c>
      <c r="JE77">
        <v>0.00774552653971819</v>
      </c>
      <c r="JF77">
        <v>0.000136201457998369</v>
      </c>
      <c r="JG77">
        <v>5.32982615085375e-06</v>
      </c>
      <c r="JH77">
        <v>-0</v>
      </c>
      <c r="JI77">
        <v>1991</v>
      </c>
      <c r="JJ77">
        <v>1</v>
      </c>
      <c r="JK77">
        <v>28</v>
      </c>
      <c r="JL77">
        <v>195633.9</v>
      </c>
      <c r="JM77">
        <v>195633.8</v>
      </c>
      <c r="JN77">
        <v>2.12524</v>
      </c>
      <c r="JO77">
        <v>2.3645</v>
      </c>
      <c r="JP77">
        <v>1.49902</v>
      </c>
      <c r="JQ77">
        <v>2.33276</v>
      </c>
      <c r="JR77">
        <v>1.54419</v>
      </c>
      <c r="JS77">
        <v>2.2644</v>
      </c>
      <c r="JT77">
        <v>35.4291</v>
      </c>
      <c r="JU77">
        <v>24.0875</v>
      </c>
      <c r="JV77">
        <v>18</v>
      </c>
      <c r="JW77">
        <v>547.073</v>
      </c>
      <c r="JX77">
        <v>437.104</v>
      </c>
      <c r="JY77">
        <v>25.816</v>
      </c>
      <c r="JZ77">
        <v>28.764</v>
      </c>
      <c r="KA77">
        <v>29.9984</v>
      </c>
      <c r="KB77">
        <v>28.6982</v>
      </c>
      <c r="KC77">
        <v>28.725</v>
      </c>
      <c r="KD77">
        <v>42.5544</v>
      </c>
      <c r="KE77">
        <v>29.1402</v>
      </c>
      <c r="KF77">
        <v>100</v>
      </c>
      <c r="KG77">
        <v>25.8774</v>
      </c>
      <c r="KH77">
        <v>1028.71</v>
      </c>
      <c r="KI77">
        <v>22.3847</v>
      </c>
      <c r="KJ77">
        <v>92.956</v>
      </c>
      <c r="KK77">
        <v>98.5738</v>
      </c>
    </row>
    <row r="78" spans="1:297">
      <c r="A78">
        <v>62</v>
      </c>
      <c r="B78">
        <v>1758987744</v>
      </c>
      <c r="C78">
        <v>397</v>
      </c>
      <c r="D78" t="s">
        <v>566</v>
      </c>
      <c r="E78" t="s">
        <v>567</v>
      </c>
      <c r="F78">
        <v>5</v>
      </c>
      <c r="G78" t="s">
        <v>435</v>
      </c>
      <c r="H78" t="s">
        <v>436</v>
      </c>
      <c r="I78">
        <v>1758987735.84615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(EA78+(U78+2*0.95*5.67E-8*(((EA78+$B$7)+273)^4-(EA78+273)^4)-44100*J78)/(1.84*29.3*R78+8*0.95*5.67E-8*(EA78+273)^3))</f>
        <v>0</v>
      </c>
      <c r="W78">
        <f>($C$7*EB78+$D$7*EC78+$E$7*V78)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2*0.95*5.67E-8*(((EA78+$B$7)+273)^4-(W78+273)^4)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1032.79883403571</v>
      </c>
      <c r="AK78">
        <v>1013.5104</v>
      </c>
      <c r="AL78">
        <v>3.37223642857143</v>
      </c>
      <c r="AM78">
        <v>63.08</v>
      </c>
      <c r="AN78">
        <f>(AP78 - AO78 + DY78*1E3/(8.314*(EA78+273.15)) * AR78/DX78 * AQ78) * DX78/(100*DL78) * 1000/(1000 - AP78)</f>
        <v>0</v>
      </c>
      <c r="AO78">
        <v>22.4224649047619</v>
      </c>
      <c r="AP78">
        <v>22.9429133333333</v>
      </c>
      <c r="AQ78">
        <v>-0.000403657142857163</v>
      </c>
      <c r="AR78">
        <v>99.94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MAX(0,($B$13+$C$13*EF78)/(1+$D$13*EF78)*DY78/(EA78+273)*$E$13)</f>
        <v>0</v>
      </c>
      <c r="AX78" t="s">
        <v>437</v>
      </c>
      <c r="AY78" t="s">
        <v>437</v>
      </c>
      <c r="AZ78">
        <v>0</v>
      </c>
      <c r="BA78">
        <v>0</v>
      </c>
      <c r="BB78">
        <f>1-AZ78/BA78</f>
        <v>0</v>
      </c>
      <c r="BC78">
        <v>0</v>
      </c>
      <c r="BD78" t="s">
        <v>437</v>
      </c>
      <c r="BE78" t="s">
        <v>437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437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$B$11*EG78+$C$11*EH78+$F$11*ES78*(1-EV78)</f>
        <v>0</v>
      </c>
      <c r="DI78">
        <f>DH78*DJ78</f>
        <v>0</v>
      </c>
      <c r="DJ78">
        <f>($B$11*$D$9+$C$11*$D$9+$F$11*((FF78+EX78)/MAX(FF78+EX78+FG78, 0.1)*$I$9+FG78/MAX(FF78+EX78+FG78, 0.1)*$J$9))/($B$11+$C$11+$F$11)</f>
        <v>0</v>
      </c>
      <c r="DK78">
        <f>($B$11*$K$9+$C$11*$K$9+$F$11*((FF78+EX78)/MAX(FF78+EX78+FG78, 0.1)*$P$9+FG78/MAX(FF78+EX78+FG78, 0.1)*$Q$9))/($B$11+$C$11+$F$11)</f>
        <v>0</v>
      </c>
      <c r="DL78">
        <v>1.65</v>
      </c>
      <c r="DM78">
        <v>0.5</v>
      </c>
      <c r="DN78" t="s">
        <v>438</v>
      </c>
      <c r="DO78">
        <v>2</v>
      </c>
      <c r="DP78" t="b">
        <v>1</v>
      </c>
      <c r="DQ78">
        <v>1758987735.84615</v>
      </c>
      <c r="DR78">
        <v>966.324615384615</v>
      </c>
      <c r="DS78">
        <v>993.957461538462</v>
      </c>
      <c r="DT78">
        <v>22.9437923076923</v>
      </c>
      <c r="DU78">
        <v>22.4248307692308</v>
      </c>
      <c r="DV78">
        <v>959.170461538462</v>
      </c>
      <c r="DW78">
        <v>22.5718769230769</v>
      </c>
      <c r="DX78">
        <v>500.006769230769</v>
      </c>
      <c r="DY78">
        <v>90.4229384615385</v>
      </c>
      <c r="DZ78">
        <v>0.0302656769230769</v>
      </c>
      <c r="EA78">
        <v>29.5622769230769</v>
      </c>
      <c r="EB78">
        <v>29.8575538461538</v>
      </c>
      <c r="EC78">
        <v>999.9</v>
      </c>
      <c r="ED78">
        <v>0</v>
      </c>
      <c r="EE78">
        <v>0</v>
      </c>
      <c r="EF78">
        <v>9997.20307692308</v>
      </c>
      <c r="EG78">
        <v>0</v>
      </c>
      <c r="EH78">
        <v>9.96203</v>
      </c>
      <c r="EI78">
        <v>-27.6321</v>
      </c>
      <c r="EJ78">
        <v>989.016307692308</v>
      </c>
      <c r="EK78">
        <v>1016.75638461538</v>
      </c>
      <c r="EL78">
        <v>0.518949923076923</v>
      </c>
      <c r="EM78">
        <v>993.957461538462</v>
      </c>
      <c r="EN78">
        <v>22.4248307692308</v>
      </c>
      <c r="EO78">
        <v>2.07464461538462</v>
      </c>
      <c r="EP78">
        <v>2.02772</v>
      </c>
      <c r="EQ78">
        <v>18.0258230769231</v>
      </c>
      <c r="ER78">
        <v>17.6624692307692</v>
      </c>
      <c r="ES78">
        <v>2000.03230769231</v>
      </c>
      <c r="ET78">
        <v>0.980001538461539</v>
      </c>
      <c r="EU78">
        <v>0.0199989230769231</v>
      </c>
      <c r="EV78">
        <v>0</v>
      </c>
      <c r="EW78">
        <v>247.690307692308</v>
      </c>
      <c r="EX78">
        <v>5.00016</v>
      </c>
      <c r="EY78">
        <v>5317.65846153846</v>
      </c>
      <c r="EZ78">
        <v>18234.4846153846</v>
      </c>
      <c r="FA78">
        <v>49.0333846153846</v>
      </c>
      <c r="FB78">
        <v>49.562</v>
      </c>
      <c r="FC78">
        <v>49.437</v>
      </c>
      <c r="FD78">
        <v>49.1918461538462</v>
      </c>
      <c r="FE78">
        <v>50.875</v>
      </c>
      <c r="FF78">
        <v>1955.13230769231</v>
      </c>
      <c r="FG78">
        <v>39.9</v>
      </c>
      <c r="FH78">
        <v>0</v>
      </c>
      <c r="FI78">
        <v>1758987749.1</v>
      </c>
      <c r="FJ78">
        <v>0</v>
      </c>
      <c r="FK78">
        <v>247.641846153846</v>
      </c>
      <c r="FL78">
        <v>-2.17941879390641</v>
      </c>
      <c r="FM78">
        <v>-33.7726495670385</v>
      </c>
      <c r="FN78">
        <v>5317.19730769231</v>
      </c>
      <c r="FO78">
        <v>15</v>
      </c>
      <c r="FP78">
        <v>0</v>
      </c>
      <c r="FQ78" t="s">
        <v>439</v>
      </c>
      <c r="FR78">
        <v>1747249705.1</v>
      </c>
      <c r="FS78">
        <v>1747249711.1</v>
      </c>
      <c r="FT78">
        <v>0</v>
      </c>
      <c r="FU78">
        <v>0.871</v>
      </c>
      <c r="FV78">
        <v>0.066</v>
      </c>
      <c r="FW78">
        <v>5.486</v>
      </c>
      <c r="FX78">
        <v>0.145</v>
      </c>
      <c r="FY78">
        <v>420</v>
      </c>
      <c r="FZ78">
        <v>16</v>
      </c>
      <c r="GA78">
        <v>0.27</v>
      </c>
      <c r="GB78">
        <v>0.16</v>
      </c>
      <c r="GC78">
        <v>-27.889745</v>
      </c>
      <c r="GD78">
        <v>4.39346616541353</v>
      </c>
      <c r="GE78">
        <v>0.631650373604734</v>
      </c>
      <c r="GF78">
        <v>0</v>
      </c>
      <c r="GG78">
        <v>247.737205882353</v>
      </c>
      <c r="GH78">
        <v>-1.75240641378227</v>
      </c>
      <c r="GI78">
        <v>0.248795779637428</v>
      </c>
      <c r="GJ78">
        <v>-1</v>
      </c>
      <c r="GK78">
        <v>0.51863625</v>
      </c>
      <c r="GL78">
        <v>0.0394197744360902</v>
      </c>
      <c r="GM78">
        <v>0.0072308042904991</v>
      </c>
      <c r="GN78">
        <v>1</v>
      </c>
      <c r="GO78">
        <v>1</v>
      </c>
      <c r="GP78">
        <v>2</v>
      </c>
      <c r="GQ78" t="s">
        <v>446</v>
      </c>
      <c r="GR78">
        <v>3.12569</v>
      </c>
      <c r="GS78">
        <v>2.65572</v>
      </c>
      <c r="GT78">
        <v>0.163298</v>
      </c>
      <c r="GU78">
        <v>0.166752</v>
      </c>
      <c r="GV78">
        <v>0.0980857</v>
      </c>
      <c r="GW78">
        <v>0.0970874</v>
      </c>
      <c r="GX78">
        <v>21521</v>
      </c>
      <c r="GY78">
        <v>20295.1</v>
      </c>
      <c r="GZ78">
        <v>23004.5</v>
      </c>
      <c r="HA78">
        <v>23718.5</v>
      </c>
      <c r="HB78">
        <v>35368.4</v>
      </c>
      <c r="HC78">
        <v>35453.5</v>
      </c>
      <c r="HD78">
        <v>41475.6</v>
      </c>
      <c r="HE78">
        <v>42296.6</v>
      </c>
      <c r="HF78">
        <v>1.89685</v>
      </c>
      <c r="HG78">
        <v>1.81448</v>
      </c>
      <c r="HH78">
        <v>0.152223</v>
      </c>
      <c r="HI78">
        <v>0</v>
      </c>
      <c r="HJ78">
        <v>27.3827</v>
      </c>
      <c r="HK78">
        <v>999.9</v>
      </c>
      <c r="HL78">
        <v>58.68</v>
      </c>
      <c r="HM78">
        <v>29.134</v>
      </c>
      <c r="HN78">
        <v>26.3023</v>
      </c>
      <c r="HO78">
        <v>54.16</v>
      </c>
      <c r="HP78">
        <v>42.1955</v>
      </c>
      <c r="HQ78">
        <v>1</v>
      </c>
      <c r="HR78">
        <v>0.0879522</v>
      </c>
      <c r="HS78">
        <v>0.119962</v>
      </c>
      <c r="HT78">
        <v>20.2175</v>
      </c>
      <c r="HU78">
        <v>5.23316</v>
      </c>
      <c r="HV78">
        <v>11.992</v>
      </c>
      <c r="HW78">
        <v>4.95575</v>
      </c>
      <c r="HX78">
        <v>3.30398</v>
      </c>
      <c r="HY78">
        <v>20.6</v>
      </c>
      <c r="HZ78">
        <v>9999</v>
      </c>
      <c r="IA78">
        <v>9999</v>
      </c>
      <c r="IB78">
        <v>9999</v>
      </c>
      <c r="IC78">
        <v>1.86852</v>
      </c>
      <c r="ID78">
        <v>1.86423</v>
      </c>
      <c r="IE78">
        <v>1.8718</v>
      </c>
      <c r="IF78">
        <v>1.86267</v>
      </c>
      <c r="IG78">
        <v>1.86203</v>
      </c>
      <c r="IH78">
        <v>1.86854</v>
      </c>
      <c r="II78">
        <v>1.85867</v>
      </c>
      <c r="IJ78">
        <v>1.86508</v>
      </c>
      <c r="IK78">
        <v>5</v>
      </c>
      <c r="IL78">
        <v>0</v>
      </c>
      <c r="IM78">
        <v>0</v>
      </c>
      <c r="IN78">
        <v>0</v>
      </c>
      <c r="IO78" t="s">
        <v>441</v>
      </c>
      <c r="IP78" t="s">
        <v>442</v>
      </c>
      <c r="IQ78" t="s">
        <v>443</v>
      </c>
      <c r="IR78" t="s">
        <v>443</v>
      </c>
      <c r="IS78" t="s">
        <v>443</v>
      </c>
      <c r="IT78" t="s">
        <v>443</v>
      </c>
      <c r="IU78">
        <v>0</v>
      </c>
      <c r="IV78">
        <v>100</v>
      </c>
      <c r="IW78">
        <v>100</v>
      </c>
      <c r="IX78">
        <v>7.208</v>
      </c>
      <c r="IY78">
        <v>0.3719</v>
      </c>
      <c r="IZ78">
        <v>4.29428474587108</v>
      </c>
      <c r="JA78">
        <v>0.0044018681294096</v>
      </c>
      <c r="JB78">
        <v>-1.90699597991277e-06</v>
      </c>
      <c r="JC78">
        <v>4.44501569190667e-10</v>
      </c>
      <c r="JD78">
        <v>0.0663976639725661</v>
      </c>
      <c r="JE78">
        <v>0.00774552653971819</v>
      </c>
      <c r="JF78">
        <v>0.000136201457998369</v>
      </c>
      <c r="JG78">
        <v>5.32982615085375e-06</v>
      </c>
      <c r="JH78">
        <v>-0</v>
      </c>
      <c r="JI78">
        <v>1991</v>
      </c>
      <c r="JJ78">
        <v>1</v>
      </c>
      <c r="JK78">
        <v>28</v>
      </c>
      <c r="JL78">
        <v>195634</v>
      </c>
      <c r="JM78">
        <v>195633.9</v>
      </c>
      <c r="JN78">
        <v>2.15698</v>
      </c>
      <c r="JO78">
        <v>2.34619</v>
      </c>
      <c r="JP78">
        <v>1.49902</v>
      </c>
      <c r="JQ78">
        <v>2.33276</v>
      </c>
      <c r="JR78">
        <v>1.54419</v>
      </c>
      <c r="JS78">
        <v>2.32544</v>
      </c>
      <c r="JT78">
        <v>35.4291</v>
      </c>
      <c r="JU78">
        <v>24.105</v>
      </c>
      <c r="JV78">
        <v>18</v>
      </c>
      <c r="JW78">
        <v>547.247</v>
      </c>
      <c r="JX78">
        <v>436.83</v>
      </c>
      <c r="JY78">
        <v>25.9674</v>
      </c>
      <c r="JZ78">
        <v>28.7614</v>
      </c>
      <c r="KA78">
        <v>29.9991</v>
      </c>
      <c r="KB78">
        <v>28.6957</v>
      </c>
      <c r="KC78">
        <v>28.7225</v>
      </c>
      <c r="KD78">
        <v>43.1859</v>
      </c>
      <c r="KE78">
        <v>29.1402</v>
      </c>
      <c r="KF78">
        <v>100</v>
      </c>
      <c r="KG78">
        <v>25.9804</v>
      </c>
      <c r="KH78">
        <v>1042.32</v>
      </c>
      <c r="KI78">
        <v>22.3847</v>
      </c>
      <c r="KJ78">
        <v>92.9559</v>
      </c>
      <c r="KK78">
        <v>98.5754</v>
      </c>
    </row>
    <row r="79" spans="1:297">
      <c r="A79">
        <v>63</v>
      </c>
      <c r="B79">
        <v>1758987749</v>
      </c>
      <c r="C79">
        <v>402</v>
      </c>
      <c r="D79" t="s">
        <v>568</v>
      </c>
      <c r="E79" t="s">
        <v>569</v>
      </c>
      <c r="F79">
        <v>5</v>
      </c>
      <c r="G79" t="s">
        <v>435</v>
      </c>
      <c r="H79" t="s">
        <v>436</v>
      </c>
      <c r="I79">
        <v>1758987740.84615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(EA79+(U79+2*0.95*5.67E-8*(((EA79+$B$7)+273)^4-(EA79+273)^4)-44100*J79)/(1.84*29.3*R79+8*0.95*5.67E-8*(EA79+273)^3))</f>
        <v>0</v>
      </c>
      <c r="W79">
        <f>($C$7*EB79+$D$7*EC79+$E$7*V79)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2*0.95*5.67E-8*(((EA79+$B$7)+273)^4-(W79+273)^4)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1050.79486419048</v>
      </c>
      <c r="AK79">
        <v>1030.86351515151</v>
      </c>
      <c r="AL79">
        <v>3.49267402597388</v>
      </c>
      <c r="AM79">
        <v>63.08</v>
      </c>
      <c r="AN79">
        <f>(AP79 - AO79 + DY79*1E3/(8.314*(EA79+273.15)) * AR79/DX79 * AQ79) * DX79/(100*DL79) * 1000/(1000 - AP79)</f>
        <v>0</v>
      </c>
      <c r="AO79">
        <v>22.4222955386905</v>
      </c>
      <c r="AP79">
        <v>22.9251472727273</v>
      </c>
      <c r="AQ79">
        <v>-0.000756211255411726</v>
      </c>
      <c r="AR79">
        <v>99.94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MAX(0,($B$13+$C$13*EF79)/(1+$D$13*EF79)*DY79/(EA79+273)*$E$13)</f>
        <v>0</v>
      </c>
      <c r="AX79" t="s">
        <v>437</v>
      </c>
      <c r="AY79" t="s">
        <v>437</v>
      </c>
      <c r="AZ79">
        <v>0</v>
      </c>
      <c r="BA79">
        <v>0</v>
      </c>
      <c r="BB79">
        <f>1-AZ79/BA79</f>
        <v>0</v>
      </c>
      <c r="BC79">
        <v>0</v>
      </c>
      <c r="BD79" t="s">
        <v>437</v>
      </c>
      <c r="BE79" t="s">
        <v>437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437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$B$11*EG79+$C$11*EH79+$F$11*ES79*(1-EV79)</f>
        <v>0</v>
      </c>
      <c r="DI79">
        <f>DH79*DJ79</f>
        <v>0</v>
      </c>
      <c r="DJ79">
        <f>($B$11*$D$9+$C$11*$D$9+$F$11*((FF79+EX79)/MAX(FF79+EX79+FG79, 0.1)*$I$9+FG79/MAX(FF79+EX79+FG79, 0.1)*$J$9))/($B$11+$C$11+$F$11)</f>
        <v>0</v>
      </c>
      <c r="DK79">
        <f>($B$11*$K$9+$C$11*$K$9+$F$11*((FF79+EX79)/MAX(FF79+EX79+FG79, 0.1)*$P$9+FG79/MAX(FF79+EX79+FG79, 0.1)*$Q$9))/($B$11+$C$11+$F$11)</f>
        <v>0</v>
      </c>
      <c r="DL79">
        <v>1.65</v>
      </c>
      <c r="DM79">
        <v>0.5</v>
      </c>
      <c r="DN79" t="s">
        <v>438</v>
      </c>
      <c r="DO79">
        <v>2</v>
      </c>
      <c r="DP79" t="b">
        <v>1</v>
      </c>
      <c r="DQ79">
        <v>1758987740.84615</v>
      </c>
      <c r="DR79">
        <v>983.099692307692</v>
      </c>
      <c r="DS79">
        <v>1010.97584615385</v>
      </c>
      <c r="DT79">
        <v>22.9409461538462</v>
      </c>
      <c r="DU79">
        <v>22.4222153846154</v>
      </c>
      <c r="DV79">
        <v>975.912307692308</v>
      </c>
      <c r="DW79">
        <v>22.5690923076923</v>
      </c>
      <c r="DX79">
        <v>499.990538461539</v>
      </c>
      <c r="DY79">
        <v>90.4225307692308</v>
      </c>
      <c r="DZ79">
        <v>0.0302619461538461</v>
      </c>
      <c r="EA79">
        <v>29.5751</v>
      </c>
      <c r="EB79">
        <v>29.8573230769231</v>
      </c>
      <c r="EC79">
        <v>999.9</v>
      </c>
      <c r="ED79">
        <v>0</v>
      </c>
      <c r="EE79">
        <v>0</v>
      </c>
      <c r="EF79">
        <v>9994.28153846154</v>
      </c>
      <c r="EG79">
        <v>0</v>
      </c>
      <c r="EH79">
        <v>9.96342076923077</v>
      </c>
      <c r="EI79">
        <v>-27.8765307692308</v>
      </c>
      <c r="EJ79">
        <v>1006.18115384615</v>
      </c>
      <c r="EK79">
        <v>1034.16384615385</v>
      </c>
      <c r="EL79">
        <v>0.518709846153846</v>
      </c>
      <c r="EM79">
        <v>1010.97584615385</v>
      </c>
      <c r="EN79">
        <v>22.4222153846154</v>
      </c>
      <c r="EO79">
        <v>2.07437846153846</v>
      </c>
      <c r="EP79">
        <v>2.02747692307692</v>
      </c>
      <c r="EQ79">
        <v>18.0237769230769</v>
      </c>
      <c r="ER79">
        <v>17.6605538461538</v>
      </c>
      <c r="ES79">
        <v>1999.99</v>
      </c>
      <c r="ET79">
        <v>0.980001076923077</v>
      </c>
      <c r="EU79">
        <v>0.0199993461538462</v>
      </c>
      <c r="EV79">
        <v>0</v>
      </c>
      <c r="EW79">
        <v>247.568692307692</v>
      </c>
      <c r="EX79">
        <v>5.00016</v>
      </c>
      <c r="EY79">
        <v>5314.86153846154</v>
      </c>
      <c r="EZ79">
        <v>18234.1076923077</v>
      </c>
      <c r="FA79">
        <v>49.0381538461539</v>
      </c>
      <c r="FB79">
        <v>49.5572307692308</v>
      </c>
      <c r="FC79">
        <v>49.437</v>
      </c>
      <c r="FD79">
        <v>49.1918461538462</v>
      </c>
      <c r="FE79">
        <v>50.8701538461538</v>
      </c>
      <c r="FF79">
        <v>1955.09</v>
      </c>
      <c r="FG79">
        <v>39.9</v>
      </c>
      <c r="FH79">
        <v>0</v>
      </c>
      <c r="FI79">
        <v>1758987753.9</v>
      </c>
      <c r="FJ79">
        <v>0</v>
      </c>
      <c r="FK79">
        <v>247.519076923077</v>
      </c>
      <c r="FL79">
        <v>-2.12499144647161</v>
      </c>
      <c r="FM79">
        <v>-31.53196580723</v>
      </c>
      <c r="FN79">
        <v>5314.54115384615</v>
      </c>
      <c r="FO79">
        <v>15</v>
      </c>
      <c r="FP79">
        <v>0</v>
      </c>
      <c r="FQ79" t="s">
        <v>439</v>
      </c>
      <c r="FR79">
        <v>1747249705.1</v>
      </c>
      <c r="FS79">
        <v>1747249711.1</v>
      </c>
      <c r="FT79">
        <v>0</v>
      </c>
      <c r="FU79">
        <v>0.871</v>
      </c>
      <c r="FV79">
        <v>0.066</v>
      </c>
      <c r="FW79">
        <v>5.486</v>
      </c>
      <c r="FX79">
        <v>0.145</v>
      </c>
      <c r="FY79">
        <v>420</v>
      </c>
      <c r="FZ79">
        <v>16</v>
      </c>
      <c r="GA79">
        <v>0.27</v>
      </c>
      <c r="GB79">
        <v>0.16</v>
      </c>
      <c r="GC79">
        <v>-27.8040571428571</v>
      </c>
      <c r="GD79">
        <v>-1.20062337662337</v>
      </c>
      <c r="GE79">
        <v>0.486665302579395</v>
      </c>
      <c r="GF79">
        <v>0</v>
      </c>
      <c r="GG79">
        <v>247.622323529412</v>
      </c>
      <c r="GH79">
        <v>-1.98678380201832</v>
      </c>
      <c r="GI79">
        <v>0.267103496198869</v>
      </c>
      <c r="GJ79">
        <v>-1</v>
      </c>
      <c r="GK79">
        <v>0.516921047619048</v>
      </c>
      <c r="GL79">
        <v>0.0091896623376629</v>
      </c>
      <c r="GM79">
        <v>0.00767623992451284</v>
      </c>
      <c r="GN79">
        <v>1</v>
      </c>
      <c r="GO79">
        <v>1</v>
      </c>
      <c r="GP79">
        <v>2</v>
      </c>
      <c r="GQ79" t="s">
        <v>446</v>
      </c>
      <c r="GR79">
        <v>3.12556</v>
      </c>
      <c r="GS79">
        <v>2.65579</v>
      </c>
      <c r="GT79">
        <v>0.165124</v>
      </c>
      <c r="GU79">
        <v>0.168518</v>
      </c>
      <c r="GV79">
        <v>0.098028</v>
      </c>
      <c r="GW79">
        <v>0.0970892</v>
      </c>
      <c r="GX79">
        <v>21474.2</v>
      </c>
      <c r="GY79">
        <v>20252.2</v>
      </c>
      <c r="GZ79">
        <v>23004.7</v>
      </c>
      <c r="HA79">
        <v>23718.7</v>
      </c>
      <c r="HB79">
        <v>35371.3</v>
      </c>
      <c r="HC79">
        <v>35453.7</v>
      </c>
      <c r="HD79">
        <v>41476.2</v>
      </c>
      <c r="HE79">
        <v>42296.7</v>
      </c>
      <c r="HF79">
        <v>1.8965</v>
      </c>
      <c r="HG79">
        <v>1.81463</v>
      </c>
      <c r="HH79">
        <v>0.153817</v>
      </c>
      <c r="HI79">
        <v>0</v>
      </c>
      <c r="HJ79">
        <v>27.378</v>
      </c>
      <c r="HK79">
        <v>999.9</v>
      </c>
      <c r="HL79">
        <v>58.656</v>
      </c>
      <c r="HM79">
        <v>29.155</v>
      </c>
      <c r="HN79">
        <v>26.3229</v>
      </c>
      <c r="HO79">
        <v>53.87</v>
      </c>
      <c r="HP79">
        <v>42.3277</v>
      </c>
      <c r="HQ79">
        <v>1</v>
      </c>
      <c r="HR79">
        <v>0.0882469</v>
      </c>
      <c r="HS79">
        <v>0.261836</v>
      </c>
      <c r="HT79">
        <v>20.2177</v>
      </c>
      <c r="HU79">
        <v>5.23331</v>
      </c>
      <c r="HV79">
        <v>11.992</v>
      </c>
      <c r="HW79">
        <v>4.9558</v>
      </c>
      <c r="HX79">
        <v>3.30398</v>
      </c>
      <c r="HY79">
        <v>20.6</v>
      </c>
      <c r="HZ79">
        <v>9999</v>
      </c>
      <c r="IA79">
        <v>9999</v>
      </c>
      <c r="IB79">
        <v>9999</v>
      </c>
      <c r="IC79">
        <v>1.86852</v>
      </c>
      <c r="ID79">
        <v>1.86423</v>
      </c>
      <c r="IE79">
        <v>1.87181</v>
      </c>
      <c r="IF79">
        <v>1.86268</v>
      </c>
      <c r="IG79">
        <v>1.86208</v>
      </c>
      <c r="IH79">
        <v>1.86857</v>
      </c>
      <c r="II79">
        <v>1.85867</v>
      </c>
      <c r="IJ79">
        <v>1.86508</v>
      </c>
      <c r="IK79">
        <v>5</v>
      </c>
      <c r="IL79">
        <v>0</v>
      </c>
      <c r="IM79">
        <v>0</v>
      </c>
      <c r="IN79">
        <v>0</v>
      </c>
      <c r="IO79" t="s">
        <v>441</v>
      </c>
      <c r="IP79" t="s">
        <v>442</v>
      </c>
      <c r="IQ79" t="s">
        <v>443</v>
      </c>
      <c r="IR79" t="s">
        <v>443</v>
      </c>
      <c r="IS79" t="s">
        <v>443</v>
      </c>
      <c r="IT79" t="s">
        <v>443</v>
      </c>
      <c r="IU79">
        <v>0</v>
      </c>
      <c r="IV79">
        <v>100</v>
      </c>
      <c r="IW79">
        <v>100</v>
      </c>
      <c r="IX79">
        <v>7.24</v>
      </c>
      <c r="IY79">
        <v>0.3714</v>
      </c>
      <c r="IZ79">
        <v>4.29428474587108</v>
      </c>
      <c r="JA79">
        <v>0.0044018681294096</v>
      </c>
      <c r="JB79">
        <v>-1.90699597991277e-06</v>
      </c>
      <c r="JC79">
        <v>4.44501569190667e-10</v>
      </c>
      <c r="JD79">
        <v>0.0663976639725661</v>
      </c>
      <c r="JE79">
        <v>0.00774552653971819</v>
      </c>
      <c r="JF79">
        <v>0.000136201457998369</v>
      </c>
      <c r="JG79">
        <v>5.32982615085375e-06</v>
      </c>
      <c r="JH79">
        <v>-0</v>
      </c>
      <c r="JI79">
        <v>1991</v>
      </c>
      <c r="JJ79">
        <v>1</v>
      </c>
      <c r="JK79">
        <v>28</v>
      </c>
      <c r="JL79">
        <v>195634.1</v>
      </c>
      <c r="JM79">
        <v>195634</v>
      </c>
      <c r="JN79">
        <v>2.18262</v>
      </c>
      <c r="JO79">
        <v>2.33765</v>
      </c>
      <c r="JP79">
        <v>1.4978</v>
      </c>
      <c r="JQ79">
        <v>2.33276</v>
      </c>
      <c r="JR79">
        <v>1.54419</v>
      </c>
      <c r="JS79">
        <v>2.35474</v>
      </c>
      <c r="JT79">
        <v>35.4291</v>
      </c>
      <c r="JU79">
        <v>24.1138</v>
      </c>
      <c r="JV79">
        <v>18</v>
      </c>
      <c r="JW79">
        <v>546.993</v>
      </c>
      <c r="JX79">
        <v>436.898</v>
      </c>
      <c r="JY79">
        <v>26.0512</v>
      </c>
      <c r="JZ79">
        <v>28.7584</v>
      </c>
      <c r="KA79">
        <v>29.9997</v>
      </c>
      <c r="KB79">
        <v>28.6927</v>
      </c>
      <c r="KC79">
        <v>28.7195</v>
      </c>
      <c r="KD79">
        <v>43.6924</v>
      </c>
      <c r="KE79">
        <v>29.1402</v>
      </c>
      <c r="KF79">
        <v>100</v>
      </c>
      <c r="KG79">
        <v>26.0716</v>
      </c>
      <c r="KH79">
        <v>1055.87</v>
      </c>
      <c r="KI79">
        <v>22.3847</v>
      </c>
      <c r="KJ79">
        <v>92.9569</v>
      </c>
      <c r="KK79">
        <v>98.5758</v>
      </c>
    </row>
    <row r="80" spans="1:297">
      <c r="A80">
        <v>64</v>
      </c>
      <c r="B80">
        <v>1758987754</v>
      </c>
      <c r="C80">
        <v>407</v>
      </c>
      <c r="D80" t="s">
        <v>570</v>
      </c>
      <c r="E80" t="s">
        <v>571</v>
      </c>
      <c r="F80">
        <v>5</v>
      </c>
      <c r="G80" t="s">
        <v>435</v>
      </c>
      <c r="H80" t="s">
        <v>436</v>
      </c>
      <c r="I80">
        <v>1758987745.84615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(EA80+(U80+2*0.95*5.67E-8*(((EA80+$B$7)+273)^4-(EA80+273)^4)-44100*J80)/(1.84*29.3*R80+8*0.95*5.67E-8*(EA80+273)^3))</f>
        <v>0</v>
      </c>
      <c r="W80">
        <f>($C$7*EB80+$D$7*EC80+$E$7*V80)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2*0.95*5.67E-8*(((EA80+$B$7)+273)^4-(W80+273)^4)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1067.56082847619</v>
      </c>
      <c r="AK80">
        <v>1047.91587878788</v>
      </c>
      <c r="AL80">
        <v>3.37824588744576</v>
      </c>
      <c r="AM80">
        <v>63.08</v>
      </c>
      <c r="AN80">
        <f>(AP80 - AO80 + DY80*1E3/(8.314*(EA80+273.15)) * AR80/DX80 * AQ80) * DX80/(100*DL80) * 1000/(1000 - AP80)</f>
        <v>0</v>
      </c>
      <c r="AO80">
        <v>22.4232724761905</v>
      </c>
      <c r="AP80">
        <v>22.9035393939394</v>
      </c>
      <c r="AQ80">
        <v>-0.000714223376623793</v>
      </c>
      <c r="AR80">
        <v>99.94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MAX(0,($B$13+$C$13*EF80)/(1+$D$13*EF80)*DY80/(EA80+273)*$E$13)</f>
        <v>0</v>
      </c>
      <c r="AX80" t="s">
        <v>437</v>
      </c>
      <c r="AY80" t="s">
        <v>437</v>
      </c>
      <c r="AZ80">
        <v>0</v>
      </c>
      <c r="BA80">
        <v>0</v>
      </c>
      <c r="BB80">
        <f>1-AZ80/BA80</f>
        <v>0</v>
      </c>
      <c r="BC80">
        <v>0</v>
      </c>
      <c r="BD80" t="s">
        <v>437</v>
      </c>
      <c r="BE80" t="s">
        <v>437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437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$B$11*EG80+$C$11*EH80+$F$11*ES80*(1-EV80)</f>
        <v>0</v>
      </c>
      <c r="DI80">
        <f>DH80*DJ80</f>
        <v>0</v>
      </c>
      <c r="DJ80">
        <f>($B$11*$D$9+$C$11*$D$9+$F$11*((FF80+EX80)/MAX(FF80+EX80+FG80, 0.1)*$I$9+FG80/MAX(FF80+EX80+FG80, 0.1)*$J$9))/($B$11+$C$11+$F$11)</f>
        <v>0</v>
      </c>
      <c r="DK80">
        <f>($B$11*$K$9+$C$11*$K$9+$F$11*((FF80+EX80)/MAX(FF80+EX80+FG80, 0.1)*$P$9+FG80/MAX(FF80+EX80+FG80, 0.1)*$Q$9))/($B$11+$C$11+$F$11)</f>
        <v>0</v>
      </c>
      <c r="DL80">
        <v>1.65</v>
      </c>
      <c r="DM80">
        <v>0.5</v>
      </c>
      <c r="DN80" t="s">
        <v>438</v>
      </c>
      <c r="DO80">
        <v>2</v>
      </c>
      <c r="DP80" t="b">
        <v>1</v>
      </c>
      <c r="DQ80">
        <v>1758987745.84615</v>
      </c>
      <c r="DR80">
        <v>999.949153846154</v>
      </c>
      <c r="DS80">
        <v>1027.61384615385</v>
      </c>
      <c r="DT80">
        <v>22.9313230769231</v>
      </c>
      <c r="DU80">
        <v>22.4226615384615</v>
      </c>
      <c r="DV80">
        <v>992.728692307692</v>
      </c>
      <c r="DW80">
        <v>22.5596692307692</v>
      </c>
      <c r="DX80">
        <v>500.002230769231</v>
      </c>
      <c r="DY80">
        <v>90.4224461538462</v>
      </c>
      <c r="DZ80">
        <v>0.0301597461538461</v>
      </c>
      <c r="EA80">
        <v>29.5936538461538</v>
      </c>
      <c r="EB80">
        <v>29.8695307692308</v>
      </c>
      <c r="EC80">
        <v>999.9</v>
      </c>
      <c r="ED80">
        <v>0</v>
      </c>
      <c r="EE80">
        <v>0</v>
      </c>
      <c r="EF80">
        <v>10010.59</v>
      </c>
      <c r="EG80">
        <v>0</v>
      </c>
      <c r="EH80">
        <v>9.96342076923077</v>
      </c>
      <c r="EI80">
        <v>-27.6659769230769</v>
      </c>
      <c r="EJ80">
        <v>1023.41569230769</v>
      </c>
      <c r="EK80">
        <v>1051.18538461538</v>
      </c>
      <c r="EL80">
        <v>0.508633307692308</v>
      </c>
      <c r="EM80">
        <v>1027.61384615385</v>
      </c>
      <c r="EN80">
        <v>22.4226615384615</v>
      </c>
      <c r="EO80">
        <v>2.07350615384615</v>
      </c>
      <c r="EP80">
        <v>2.02751461538462</v>
      </c>
      <c r="EQ80">
        <v>18.0170846153846</v>
      </c>
      <c r="ER80">
        <v>17.6608538461538</v>
      </c>
      <c r="ES80">
        <v>2000.03230769231</v>
      </c>
      <c r="ET80">
        <v>0.980001538461539</v>
      </c>
      <c r="EU80">
        <v>0.0199989230769231</v>
      </c>
      <c r="EV80">
        <v>0</v>
      </c>
      <c r="EW80">
        <v>247.320076923077</v>
      </c>
      <c r="EX80">
        <v>5.00016</v>
      </c>
      <c r="EY80">
        <v>5312.36076923077</v>
      </c>
      <c r="EZ80">
        <v>18234.5</v>
      </c>
      <c r="FA80">
        <v>49.0381538461539</v>
      </c>
      <c r="FB80">
        <v>49.5572307692308</v>
      </c>
      <c r="FC80">
        <v>49.437</v>
      </c>
      <c r="FD80">
        <v>49.1966923076923</v>
      </c>
      <c r="FE80">
        <v>50.8701538461538</v>
      </c>
      <c r="FF80">
        <v>1955.13230769231</v>
      </c>
      <c r="FG80">
        <v>39.9</v>
      </c>
      <c r="FH80">
        <v>0</v>
      </c>
      <c r="FI80">
        <v>1758987758.7</v>
      </c>
      <c r="FJ80">
        <v>0</v>
      </c>
      <c r="FK80">
        <v>247.311269230769</v>
      </c>
      <c r="FL80">
        <v>-1.60352135888764</v>
      </c>
      <c r="FM80">
        <v>-31.747350450165</v>
      </c>
      <c r="FN80">
        <v>5312.00115384615</v>
      </c>
      <c r="FO80">
        <v>15</v>
      </c>
      <c r="FP80">
        <v>0</v>
      </c>
      <c r="FQ80" t="s">
        <v>439</v>
      </c>
      <c r="FR80">
        <v>1747249705.1</v>
      </c>
      <c r="FS80">
        <v>1747249711.1</v>
      </c>
      <c r="FT80">
        <v>0</v>
      </c>
      <c r="FU80">
        <v>0.871</v>
      </c>
      <c r="FV80">
        <v>0.066</v>
      </c>
      <c r="FW80">
        <v>5.486</v>
      </c>
      <c r="FX80">
        <v>0.145</v>
      </c>
      <c r="FY80">
        <v>420</v>
      </c>
      <c r="FZ80">
        <v>16</v>
      </c>
      <c r="GA80">
        <v>0.27</v>
      </c>
      <c r="GB80">
        <v>0.16</v>
      </c>
      <c r="GC80">
        <v>-27.768305</v>
      </c>
      <c r="GD80">
        <v>0.767291729323325</v>
      </c>
      <c r="GE80">
        <v>0.468421024800339</v>
      </c>
      <c r="GF80">
        <v>0</v>
      </c>
      <c r="GG80">
        <v>247.446617647059</v>
      </c>
      <c r="GH80">
        <v>-2.42840335801613</v>
      </c>
      <c r="GI80">
        <v>0.297064660688134</v>
      </c>
      <c r="GJ80">
        <v>-1</v>
      </c>
      <c r="GK80">
        <v>0.51204615</v>
      </c>
      <c r="GL80">
        <v>-0.133333127819549</v>
      </c>
      <c r="GM80">
        <v>0.0150136272441905</v>
      </c>
      <c r="GN80">
        <v>0</v>
      </c>
      <c r="GO80">
        <v>0</v>
      </c>
      <c r="GP80">
        <v>2</v>
      </c>
      <c r="GQ80" t="s">
        <v>457</v>
      </c>
      <c r="GR80">
        <v>3.12575</v>
      </c>
      <c r="GS80">
        <v>2.65562</v>
      </c>
      <c r="GT80">
        <v>0.166872</v>
      </c>
      <c r="GU80">
        <v>0.170136</v>
      </c>
      <c r="GV80">
        <v>0.097965</v>
      </c>
      <c r="GW80">
        <v>0.097093</v>
      </c>
      <c r="GX80">
        <v>21428.8</v>
      </c>
      <c r="GY80">
        <v>20213.1</v>
      </c>
      <c r="GZ80">
        <v>23004.2</v>
      </c>
      <c r="HA80">
        <v>23719</v>
      </c>
      <c r="HB80">
        <v>35373.4</v>
      </c>
      <c r="HC80">
        <v>35454</v>
      </c>
      <c r="HD80">
        <v>41475.6</v>
      </c>
      <c r="HE80">
        <v>42297.2</v>
      </c>
      <c r="HF80">
        <v>1.8968</v>
      </c>
      <c r="HG80">
        <v>1.81435</v>
      </c>
      <c r="HH80">
        <v>0.154726</v>
      </c>
      <c r="HI80">
        <v>0</v>
      </c>
      <c r="HJ80">
        <v>27.3745</v>
      </c>
      <c r="HK80">
        <v>999.9</v>
      </c>
      <c r="HL80">
        <v>58.68</v>
      </c>
      <c r="HM80">
        <v>29.134</v>
      </c>
      <c r="HN80">
        <v>26.3007</v>
      </c>
      <c r="HO80">
        <v>54.24</v>
      </c>
      <c r="HP80">
        <v>42.0833</v>
      </c>
      <c r="HQ80">
        <v>1</v>
      </c>
      <c r="HR80">
        <v>0.0879726</v>
      </c>
      <c r="HS80">
        <v>0.338154</v>
      </c>
      <c r="HT80">
        <v>20.2175</v>
      </c>
      <c r="HU80">
        <v>5.23256</v>
      </c>
      <c r="HV80">
        <v>11.992</v>
      </c>
      <c r="HW80">
        <v>4.95555</v>
      </c>
      <c r="HX80">
        <v>3.30385</v>
      </c>
      <c r="HY80">
        <v>20.6</v>
      </c>
      <c r="HZ80">
        <v>9999</v>
      </c>
      <c r="IA80">
        <v>9999</v>
      </c>
      <c r="IB80">
        <v>9999</v>
      </c>
      <c r="IC80">
        <v>1.86853</v>
      </c>
      <c r="ID80">
        <v>1.86424</v>
      </c>
      <c r="IE80">
        <v>1.87181</v>
      </c>
      <c r="IF80">
        <v>1.86272</v>
      </c>
      <c r="IG80">
        <v>1.86208</v>
      </c>
      <c r="IH80">
        <v>1.86855</v>
      </c>
      <c r="II80">
        <v>1.85867</v>
      </c>
      <c r="IJ80">
        <v>1.86508</v>
      </c>
      <c r="IK80">
        <v>5</v>
      </c>
      <c r="IL80">
        <v>0</v>
      </c>
      <c r="IM80">
        <v>0</v>
      </c>
      <c r="IN80">
        <v>0</v>
      </c>
      <c r="IO80" t="s">
        <v>441</v>
      </c>
      <c r="IP80" t="s">
        <v>442</v>
      </c>
      <c r="IQ80" t="s">
        <v>443</v>
      </c>
      <c r="IR80" t="s">
        <v>443</v>
      </c>
      <c r="IS80" t="s">
        <v>443</v>
      </c>
      <c r="IT80" t="s">
        <v>443</v>
      </c>
      <c r="IU80">
        <v>0</v>
      </c>
      <c r="IV80">
        <v>100</v>
      </c>
      <c r="IW80">
        <v>100</v>
      </c>
      <c r="IX80">
        <v>7.27</v>
      </c>
      <c r="IY80">
        <v>0.371</v>
      </c>
      <c r="IZ80">
        <v>4.29428474587108</v>
      </c>
      <c r="JA80">
        <v>0.0044018681294096</v>
      </c>
      <c r="JB80">
        <v>-1.90699597991277e-06</v>
      </c>
      <c r="JC80">
        <v>4.44501569190667e-10</v>
      </c>
      <c r="JD80">
        <v>0.0663976639725661</v>
      </c>
      <c r="JE80">
        <v>0.00774552653971819</v>
      </c>
      <c r="JF80">
        <v>0.000136201457998369</v>
      </c>
      <c r="JG80">
        <v>5.32982615085375e-06</v>
      </c>
      <c r="JH80">
        <v>-0</v>
      </c>
      <c r="JI80">
        <v>1991</v>
      </c>
      <c r="JJ80">
        <v>1</v>
      </c>
      <c r="JK80">
        <v>28</v>
      </c>
      <c r="JL80">
        <v>195634.1</v>
      </c>
      <c r="JM80">
        <v>195634</v>
      </c>
      <c r="JN80">
        <v>2.21191</v>
      </c>
      <c r="JO80">
        <v>2.36084</v>
      </c>
      <c r="JP80">
        <v>1.49902</v>
      </c>
      <c r="JQ80">
        <v>2.33276</v>
      </c>
      <c r="JR80">
        <v>1.54419</v>
      </c>
      <c r="JS80">
        <v>2.24609</v>
      </c>
      <c r="JT80">
        <v>35.4291</v>
      </c>
      <c r="JU80">
        <v>24.0963</v>
      </c>
      <c r="JV80">
        <v>18</v>
      </c>
      <c r="JW80">
        <v>547.169</v>
      </c>
      <c r="JX80">
        <v>436.71</v>
      </c>
      <c r="JY80">
        <v>26.1219</v>
      </c>
      <c r="JZ80">
        <v>28.7559</v>
      </c>
      <c r="KA80">
        <v>29.9999</v>
      </c>
      <c r="KB80">
        <v>28.6902</v>
      </c>
      <c r="KC80">
        <v>28.7164</v>
      </c>
      <c r="KD80">
        <v>44.2752</v>
      </c>
      <c r="KE80">
        <v>29.1402</v>
      </c>
      <c r="KF80">
        <v>100</v>
      </c>
      <c r="KG80">
        <v>26.1498</v>
      </c>
      <c r="KH80">
        <v>1076.12</v>
      </c>
      <c r="KI80">
        <v>22.3928</v>
      </c>
      <c r="KJ80">
        <v>92.9554</v>
      </c>
      <c r="KK80">
        <v>98.5769</v>
      </c>
    </row>
    <row r="81" spans="1:297">
      <c r="A81">
        <v>65</v>
      </c>
      <c r="B81">
        <v>1758987759</v>
      </c>
      <c r="C81">
        <v>412</v>
      </c>
      <c r="D81" t="s">
        <v>572</v>
      </c>
      <c r="E81" t="s">
        <v>573</v>
      </c>
      <c r="F81">
        <v>5</v>
      </c>
      <c r="G81" t="s">
        <v>435</v>
      </c>
      <c r="H81" t="s">
        <v>436</v>
      </c>
      <c r="I81">
        <v>1758987750.84615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(EA81+(U81+2*0.95*5.67E-8*(((EA81+$B$7)+273)^4-(EA81+273)^4)-44100*J81)/(1.84*29.3*R81+8*0.95*5.67E-8*(EA81+273)^3))</f>
        <v>0</v>
      </c>
      <c r="W81">
        <f>($C$7*EB81+$D$7*EC81+$E$7*V81)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2*0.95*5.67E-8*(((EA81+$B$7)+273)^4-(W81+273)^4)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1083.67556342857</v>
      </c>
      <c r="AK81">
        <v>1064.57933333333</v>
      </c>
      <c r="AL81">
        <v>3.32807857142844</v>
      </c>
      <c r="AM81">
        <v>63.08</v>
      </c>
      <c r="AN81">
        <f>(AP81 - AO81 + DY81*1E3/(8.314*(EA81+273.15)) * AR81/DX81 * AQ81) * DX81/(100*DL81) * 1000/(1000 - AP81)</f>
        <v>0</v>
      </c>
      <c r="AO81">
        <v>22.4230362321429</v>
      </c>
      <c r="AP81">
        <v>22.8856278787879</v>
      </c>
      <c r="AQ81">
        <v>-0.000491253102453347</v>
      </c>
      <c r="AR81">
        <v>99.94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MAX(0,($B$13+$C$13*EF81)/(1+$D$13*EF81)*DY81/(EA81+273)*$E$13)</f>
        <v>0</v>
      </c>
      <c r="AX81" t="s">
        <v>437</v>
      </c>
      <c r="AY81" t="s">
        <v>437</v>
      </c>
      <c r="AZ81">
        <v>0</v>
      </c>
      <c r="BA81">
        <v>0</v>
      </c>
      <c r="BB81">
        <f>1-AZ81/BA81</f>
        <v>0</v>
      </c>
      <c r="BC81">
        <v>0</v>
      </c>
      <c r="BD81" t="s">
        <v>437</v>
      </c>
      <c r="BE81" t="s">
        <v>437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437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$B$11*EG81+$C$11*EH81+$F$11*ES81*(1-EV81)</f>
        <v>0</v>
      </c>
      <c r="DI81">
        <f>DH81*DJ81</f>
        <v>0</v>
      </c>
      <c r="DJ81">
        <f>($B$11*$D$9+$C$11*$D$9+$F$11*((FF81+EX81)/MAX(FF81+EX81+FG81, 0.1)*$I$9+FG81/MAX(FF81+EX81+FG81, 0.1)*$J$9))/($B$11+$C$11+$F$11)</f>
        <v>0</v>
      </c>
      <c r="DK81">
        <f>($B$11*$K$9+$C$11*$K$9+$F$11*((FF81+EX81)/MAX(FF81+EX81+FG81, 0.1)*$P$9+FG81/MAX(FF81+EX81+FG81, 0.1)*$Q$9))/($B$11+$C$11+$F$11)</f>
        <v>0</v>
      </c>
      <c r="DL81">
        <v>1.65</v>
      </c>
      <c r="DM81">
        <v>0.5</v>
      </c>
      <c r="DN81" t="s">
        <v>438</v>
      </c>
      <c r="DO81">
        <v>2</v>
      </c>
      <c r="DP81" t="b">
        <v>1</v>
      </c>
      <c r="DQ81">
        <v>1758987750.84615</v>
      </c>
      <c r="DR81">
        <v>1016.61369230769</v>
      </c>
      <c r="DS81">
        <v>1044.23307692308</v>
      </c>
      <c r="DT81">
        <v>22.9134769230769</v>
      </c>
      <c r="DU81">
        <v>22.4227923076923</v>
      </c>
      <c r="DV81">
        <v>1009.36123076923</v>
      </c>
      <c r="DW81">
        <v>22.5422076923077</v>
      </c>
      <c r="DX81">
        <v>500.027769230769</v>
      </c>
      <c r="DY81">
        <v>90.4233230769231</v>
      </c>
      <c r="DZ81">
        <v>0.0300781076923077</v>
      </c>
      <c r="EA81">
        <v>29.5903769230769</v>
      </c>
      <c r="EB81">
        <v>29.9093230769231</v>
      </c>
      <c r="EC81">
        <v>999.9</v>
      </c>
      <c r="ED81">
        <v>0</v>
      </c>
      <c r="EE81">
        <v>0</v>
      </c>
      <c r="EF81">
        <v>10010.0569230769</v>
      </c>
      <c r="EG81">
        <v>0</v>
      </c>
      <c r="EH81">
        <v>9.96235076923077</v>
      </c>
      <c r="EI81">
        <v>-27.6212846153846</v>
      </c>
      <c r="EJ81">
        <v>1040.45153846154</v>
      </c>
      <c r="EK81">
        <v>1068.18692307692</v>
      </c>
      <c r="EL81">
        <v>0.490660076923077</v>
      </c>
      <c r="EM81">
        <v>1044.23307692308</v>
      </c>
      <c r="EN81">
        <v>22.4227923076923</v>
      </c>
      <c r="EO81">
        <v>2.07191307692308</v>
      </c>
      <c r="EP81">
        <v>2.02754538461538</v>
      </c>
      <c r="EQ81">
        <v>18.0048538461538</v>
      </c>
      <c r="ER81">
        <v>17.6611</v>
      </c>
      <c r="ES81">
        <v>2000.00846153846</v>
      </c>
      <c r="ET81">
        <v>0.980001307692308</v>
      </c>
      <c r="EU81">
        <v>0.0199991384615385</v>
      </c>
      <c r="EV81">
        <v>0</v>
      </c>
      <c r="EW81">
        <v>247.128076923077</v>
      </c>
      <c r="EX81">
        <v>5.00016</v>
      </c>
      <c r="EY81">
        <v>5307.56076923077</v>
      </c>
      <c r="EZ81">
        <v>18234.2846153846</v>
      </c>
      <c r="FA81">
        <v>49.0429230769231</v>
      </c>
      <c r="FB81">
        <v>49.5572307692308</v>
      </c>
      <c r="FC81">
        <v>49.437</v>
      </c>
      <c r="FD81">
        <v>49.2063846153846</v>
      </c>
      <c r="FE81">
        <v>50.8701538461538</v>
      </c>
      <c r="FF81">
        <v>1955.10846153846</v>
      </c>
      <c r="FG81">
        <v>39.9</v>
      </c>
      <c r="FH81">
        <v>0</v>
      </c>
      <c r="FI81">
        <v>1758987764.1</v>
      </c>
      <c r="FJ81">
        <v>0</v>
      </c>
      <c r="FK81">
        <v>247.0918</v>
      </c>
      <c r="FL81">
        <v>-2.96699999264218</v>
      </c>
      <c r="FM81">
        <v>-64.3038462981428</v>
      </c>
      <c r="FN81">
        <v>5306.836</v>
      </c>
      <c r="FO81">
        <v>15</v>
      </c>
      <c r="FP81">
        <v>0</v>
      </c>
      <c r="FQ81" t="s">
        <v>439</v>
      </c>
      <c r="FR81">
        <v>1747249705.1</v>
      </c>
      <c r="FS81">
        <v>1747249711.1</v>
      </c>
      <c r="FT81">
        <v>0</v>
      </c>
      <c r="FU81">
        <v>0.871</v>
      </c>
      <c r="FV81">
        <v>0.066</v>
      </c>
      <c r="FW81">
        <v>5.486</v>
      </c>
      <c r="FX81">
        <v>0.145</v>
      </c>
      <c r="FY81">
        <v>420</v>
      </c>
      <c r="FZ81">
        <v>16</v>
      </c>
      <c r="GA81">
        <v>0.27</v>
      </c>
      <c r="GB81">
        <v>0.16</v>
      </c>
      <c r="GC81">
        <v>-27.5428666666667</v>
      </c>
      <c r="GD81">
        <v>1.44630389610389</v>
      </c>
      <c r="GE81">
        <v>0.525686697688827</v>
      </c>
      <c r="GF81">
        <v>0</v>
      </c>
      <c r="GG81">
        <v>247.222411764706</v>
      </c>
      <c r="GH81">
        <v>-2.41995415372093</v>
      </c>
      <c r="GI81">
        <v>0.301322000685124</v>
      </c>
      <c r="GJ81">
        <v>-1</v>
      </c>
      <c r="GK81">
        <v>0.500328571428572</v>
      </c>
      <c r="GL81">
        <v>-0.216912623376623</v>
      </c>
      <c r="GM81">
        <v>0.0221061453932987</v>
      </c>
      <c r="GN81">
        <v>0</v>
      </c>
      <c r="GO81">
        <v>0</v>
      </c>
      <c r="GP81">
        <v>2</v>
      </c>
      <c r="GQ81" t="s">
        <v>457</v>
      </c>
      <c r="GR81">
        <v>3.12541</v>
      </c>
      <c r="GS81">
        <v>2.65592</v>
      </c>
      <c r="GT81">
        <v>0.168592</v>
      </c>
      <c r="GU81">
        <v>0.171888</v>
      </c>
      <c r="GV81">
        <v>0.0979152</v>
      </c>
      <c r="GW81">
        <v>0.0970919</v>
      </c>
      <c r="GX81">
        <v>21384.7</v>
      </c>
      <c r="GY81">
        <v>20170.1</v>
      </c>
      <c r="GZ81">
        <v>23004.3</v>
      </c>
      <c r="HA81">
        <v>23718.6</v>
      </c>
      <c r="HB81">
        <v>35375.5</v>
      </c>
      <c r="HC81">
        <v>35453.9</v>
      </c>
      <c r="HD81">
        <v>41475.5</v>
      </c>
      <c r="HE81">
        <v>42296.8</v>
      </c>
      <c r="HF81">
        <v>1.8964</v>
      </c>
      <c r="HG81">
        <v>1.81515</v>
      </c>
      <c r="HH81">
        <v>0.162594</v>
      </c>
      <c r="HI81">
        <v>0</v>
      </c>
      <c r="HJ81">
        <v>27.3716</v>
      </c>
      <c r="HK81">
        <v>999.9</v>
      </c>
      <c r="HL81">
        <v>58.656</v>
      </c>
      <c r="HM81">
        <v>29.155</v>
      </c>
      <c r="HN81">
        <v>26.3223</v>
      </c>
      <c r="HO81">
        <v>53.2</v>
      </c>
      <c r="HP81">
        <v>42.1434</v>
      </c>
      <c r="HQ81">
        <v>1</v>
      </c>
      <c r="HR81">
        <v>0.0882419</v>
      </c>
      <c r="HS81">
        <v>0.398834</v>
      </c>
      <c r="HT81">
        <v>20.2175</v>
      </c>
      <c r="HU81">
        <v>5.23376</v>
      </c>
      <c r="HV81">
        <v>11.992</v>
      </c>
      <c r="HW81">
        <v>4.95575</v>
      </c>
      <c r="HX81">
        <v>3.30398</v>
      </c>
      <c r="HY81">
        <v>20.6</v>
      </c>
      <c r="HZ81">
        <v>9999</v>
      </c>
      <c r="IA81">
        <v>9999</v>
      </c>
      <c r="IB81">
        <v>9999</v>
      </c>
      <c r="IC81">
        <v>1.86856</v>
      </c>
      <c r="ID81">
        <v>1.86424</v>
      </c>
      <c r="IE81">
        <v>1.87181</v>
      </c>
      <c r="IF81">
        <v>1.86267</v>
      </c>
      <c r="IG81">
        <v>1.86206</v>
      </c>
      <c r="IH81">
        <v>1.86857</v>
      </c>
      <c r="II81">
        <v>1.85867</v>
      </c>
      <c r="IJ81">
        <v>1.86508</v>
      </c>
      <c r="IK81">
        <v>5</v>
      </c>
      <c r="IL81">
        <v>0</v>
      </c>
      <c r="IM81">
        <v>0</v>
      </c>
      <c r="IN81">
        <v>0</v>
      </c>
      <c r="IO81" t="s">
        <v>441</v>
      </c>
      <c r="IP81" t="s">
        <v>442</v>
      </c>
      <c r="IQ81" t="s">
        <v>443</v>
      </c>
      <c r="IR81" t="s">
        <v>443</v>
      </c>
      <c r="IS81" t="s">
        <v>443</v>
      </c>
      <c r="IT81" t="s">
        <v>443</v>
      </c>
      <c r="IU81">
        <v>0</v>
      </c>
      <c r="IV81">
        <v>100</v>
      </c>
      <c r="IW81">
        <v>100</v>
      </c>
      <c r="IX81">
        <v>7.3</v>
      </c>
      <c r="IY81">
        <v>0.3707</v>
      </c>
      <c r="IZ81">
        <v>4.29428474587108</v>
      </c>
      <c r="JA81">
        <v>0.0044018681294096</v>
      </c>
      <c r="JB81">
        <v>-1.90699597991277e-06</v>
      </c>
      <c r="JC81">
        <v>4.44501569190667e-10</v>
      </c>
      <c r="JD81">
        <v>0.0663976639725661</v>
      </c>
      <c r="JE81">
        <v>0.00774552653971819</v>
      </c>
      <c r="JF81">
        <v>0.000136201457998369</v>
      </c>
      <c r="JG81">
        <v>5.32982615085375e-06</v>
      </c>
      <c r="JH81">
        <v>-0</v>
      </c>
      <c r="JI81">
        <v>1991</v>
      </c>
      <c r="JJ81">
        <v>1</v>
      </c>
      <c r="JK81">
        <v>28</v>
      </c>
      <c r="JL81">
        <v>195634.2</v>
      </c>
      <c r="JM81">
        <v>195634.1</v>
      </c>
      <c r="JN81">
        <v>2.23877</v>
      </c>
      <c r="JO81">
        <v>2.34741</v>
      </c>
      <c r="JP81">
        <v>1.4978</v>
      </c>
      <c r="JQ81">
        <v>2.33276</v>
      </c>
      <c r="JR81">
        <v>1.54419</v>
      </c>
      <c r="JS81">
        <v>2.30103</v>
      </c>
      <c r="JT81">
        <v>35.4291</v>
      </c>
      <c r="JU81">
        <v>24.0963</v>
      </c>
      <c r="JV81">
        <v>18</v>
      </c>
      <c r="JW81">
        <v>546.882</v>
      </c>
      <c r="JX81">
        <v>437.168</v>
      </c>
      <c r="JY81">
        <v>26.1821</v>
      </c>
      <c r="JZ81">
        <v>28.7528</v>
      </c>
      <c r="KA81">
        <v>30.0002</v>
      </c>
      <c r="KB81">
        <v>28.6872</v>
      </c>
      <c r="KC81">
        <v>28.7133</v>
      </c>
      <c r="KD81">
        <v>44.8178</v>
      </c>
      <c r="KE81">
        <v>29.1402</v>
      </c>
      <c r="KF81">
        <v>100</v>
      </c>
      <c r="KG81">
        <v>26.1759</v>
      </c>
      <c r="KH81">
        <v>1090.22</v>
      </c>
      <c r="KI81">
        <v>22.4105</v>
      </c>
      <c r="KJ81">
        <v>92.9555</v>
      </c>
      <c r="KK81">
        <v>98.5758</v>
      </c>
    </row>
    <row r="82" spans="1:297">
      <c r="A82">
        <v>66</v>
      </c>
      <c r="B82">
        <v>1758987764</v>
      </c>
      <c r="C82">
        <v>417</v>
      </c>
      <c r="D82" t="s">
        <v>574</v>
      </c>
      <c r="E82" t="s">
        <v>575</v>
      </c>
      <c r="F82">
        <v>5</v>
      </c>
      <c r="G82" t="s">
        <v>435</v>
      </c>
      <c r="H82" t="s">
        <v>436</v>
      </c>
      <c r="I82">
        <v>1758987755.84615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(EA82+(U82+2*0.95*5.67E-8*(((EA82+$B$7)+273)^4-(EA82+273)^4)-44100*J82)/(1.84*29.3*R82+8*0.95*5.67E-8*(EA82+273)^3))</f>
        <v>0</v>
      </c>
      <c r="W82">
        <f>($C$7*EB82+$D$7*EC82+$E$7*V82)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2*0.95*5.67E-8*(((EA82+$B$7)+273)^4-(W82+273)^4)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1101.08130328571</v>
      </c>
      <c r="AK82">
        <v>1081.67593939394</v>
      </c>
      <c r="AL82">
        <v>3.42652532467514</v>
      </c>
      <c r="AM82">
        <v>63.08</v>
      </c>
      <c r="AN82">
        <f>(AP82 - AO82 + DY82*1E3/(8.314*(EA82+273.15)) * AR82/DX82 * AQ82) * DX82/(100*DL82) * 1000/(1000 - AP82)</f>
        <v>0</v>
      </c>
      <c r="AO82">
        <v>22.4225974196429</v>
      </c>
      <c r="AP82">
        <v>22.8746351515152</v>
      </c>
      <c r="AQ82">
        <v>-0.000263404329004494</v>
      </c>
      <c r="AR82">
        <v>99.94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MAX(0,($B$13+$C$13*EF82)/(1+$D$13*EF82)*DY82/(EA82+273)*$E$13)</f>
        <v>0</v>
      </c>
      <c r="AX82" t="s">
        <v>437</v>
      </c>
      <c r="AY82" t="s">
        <v>437</v>
      </c>
      <c r="AZ82">
        <v>0</v>
      </c>
      <c r="BA82">
        <v>0</v>
      </c>
      <c r="BB82">
        <f>1-AZ82/BA82</f>
        <v>0</v>
      </c>
      <c r="BC82">
        <v>0</v>
      </c>
      <c r="BD82" t="s">
        <v>437</v>
      </c>
      <c r="BE82" t="s">
        <v>437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437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$B$11*EG82+$C$11*EH82+$F$11*ES82*(1-EV82)</f>
        <v>0</v>
      </c>
      <c r="DI82">
        <f>DH82*DJ82</f>
        <v>0</v>
      </c>
      <c r="DJ82">
        <f>($B$11*$D$9+$C$11*$D$9+$F$11*((FF82+EX82)/MAX(FF82+EX82+FG82, 0.1)*$I$9+FG82/MAX(FF82+EX82+FG82, 0.1)*$J$9))/($B$11+$C$11+$F$11)</f>
        <v>0</v>
      </c>
      <c r="DK82">
        <f>($B$11*$K$9+$C$11*$K$9+$F$11*((FF82+EX82)/MAX(FF82+EX82+FG82, 0.1)*$P$9+FG82/MAX(FF82+EX82+FG82, 0.1)*$Q$9))/($B$11+$C$11+$F$11)</f>
        <v>0</v>
      </c>
      <c r="DL82">
        <v>1.65</v>
      </c>
      <c r="DM82">
        <v>0.5</v>
      </c>
      <c r="DN82" t="s">
        <v>438</v>
      </c>
      <c r="DO82">
        <v>2</v>
      </c>
      <c r="DP82" t="b">
        <v>1</v>
      </c>
      <c r="DQ82">
        <v>1758987755.84615</v>
      </c>
      <c r="DR82">
        <v>1033.24692307692</v>
      </c>
      <c r="DS82">
        <v>1060.62230769231</v>
      </c>
      <c r="DT82">
        <v>22.8955307692308</v>
      </c>
      <c r="DU82">
        <v>22.4229230769231</v>
      </c>
      <c r="DV82">
        <v>1025.96269230769</v>
      </c>
      <c r="DW82">
        <v>22.5246307692308</v>
      </c>
      <c r="DX82">
        <v>500.013384615385</v>
      </c>
      <c r="DY82">
        <v>90.4242692307692</v>
      </c>
      <c r="DZ82">
        <v>0.0299922538461538</v>
      </c>
      <c r="EA82">
        <v>29.5862615384615</v>
      </c>
      <c r="EB82">
        <v>29.9521</v>
      </c>
      <c r="EC82">
        <v>999.9</v>
      </c>
      <c r="ED82">
        <v>0</v>
      </c>
      <c r="EE82">
        <v>0</v>
      </c>
      <c r="EF82">
        <v>10017.8346153846</v>
      </c>
      <c r="EG82">
        <v>0</v>
      </c>
      <c r="EH82">
        <v>9.95989</v>
      </c>
      <c r="EI82">
        <v>-27.3767384615385</v>
      </c>
      <c r="EJ82">
        <v>1057.45615384615</v>
      </c>
      <c r="EK82">
        <v>1084.95153846154</v>
      </c>
      <c r="EL82">
        <v>0.472598307692308</v>
      </c>
      <c r="EM82">
        <v>1060.62230769231</v>
      </c>
      <c r="EN82">
        <v>22.4229230769231</v>
      </c>
      <c r="EO82">
        <v>2.07031076923077</v>
      </c>
      <c r="EP82">
        <v>2.02757461538462</v>
      </c>
      <c r="EQ82">
        <v>17.9925538461538</v>
      </c>
      <c r="ER82">
        <v>17.6613461538462</v>
      </c>
      <c r="ES82">
        <v>2000.01153846154</v>
      </c>
      <c r="ET82">
        <v>0.980001307692308</v>
      </c>
      <c r="EU82">
        <v>0.0199991384615385</v>
      </c>
      <c r="EV82">
        <v>0</v>
      </c>
      <c r="EW82">
        <v>246.856846153846</v>
      </c>
      <c r="EX82">
        <v>5.00016</v>
      </c>
      <c r="EY82">
        <v>5303.40230769231</v>
      </c>
      <c r="EZ82">
        <v>18234.3</v>
      </c>
      <c r="FA82">
        <v>49.0476923076923</v>
      </c>
      <c r="FB82">
        <v>49.5572307692308</v>
      </c>
      <c r="FC82">
        <v>49.437</v>
      </c>
      <c r="FD82">
        <v>49.2112307692308</v>
      </c>
      <c r="FE82">
        <v>50.8604615384615</v>
      </c>
      <c r="FF82">
        <v>1955.11153846154</v>
      </c>
      <c r="FG82">
        <v>39.9</v>
      </c>
      <c r="FH82">
        <v>0</v>
      </c>
      <c r="FI82">
        <v>1758987768.9</v>
      </c>
      <c r="FJ82">
        <v>0</v>
      </c>
      <c r="FK82">
        <v>246.8338</v>
      </c>
      <c r="FL82">
        <v>-3.1233846046876</v>
      </c>
      <c r="FM82">
        <v>-64.0115383846381</v>
      </c>
      <c r="FN82">
        <v>5302.5168</v>
      </c>
      <c r="FO82">
        <v>15</v>
      </c>
      <c r="FP82">
        <v>0</v>
      </c>
      <c r="FQ82" t="s">
        <v>439</v>
      </c>
      <c r="FR82">
        <v>1747249705.1</v>
      </c>
      <c r="FS82">
        <v>1747249711.1</v>
      </c>
      <c r="FT82">
        <v>0</v>
      </c>
      <c r="FU82">
        <v>0.871</v>
      </c>
      <c r="FV82">
        <v>0.066</v>
      </c>
      <c r="FW82">
        <v>5.486</v>
      </c>
      <c r="FX82">
        <v>0.145</v>
      </c>
      <c r="FY82">
        <v>420</v>
      </c>
      <c r="FZ82">
        <v>16</v>
      </c>
      <c r="GA82">
        <v>0.27</v>
      </c>
      <c r="GB82">
        <v>0.16</v>
      </c>
      <c r="GC82">
        <v>-27.5798619047619</v>
      </c>
      <c r="GD82">
        <v>2.55596883116882</v>
      </c>
      <c r="GE82">
        <v>0.484858894030192</v>
      </c>
      <c r="GF82">
        <v>0</v>
      </c>
      <c r="GG82">
        <v>247.080823529412</v>
      </c>
      <c r="GH82">
        <v>-2.41980137097316</v>
      </c>
      <c r="GI82">
        <v>0.304245109254349</v>
      </c>
      <c r="GJ82">
        <v>-1</v>
      </c>
      <c r="GK82">
        <v>0.486994333333333</v>
      </c>
      <c r="GL82">
        <v>-0.224848363636364</v>
      </c>
      <c r="GM82">
        <v>0.0227948591015676</v>
      </c>
      <c r="GN82">
        <v>0</v>
      </c>
      <c r="GO82">
        <v>0</v>
      </c>
      <c r="GP82">
        <v>2</v>
      </c>
      <c r="GQ82" t="s">
        <v>457</v>
      </c>
      <c r="GR82">
        <v>3.12558</v>
      </c>
      <c r="GS82">
        <v>2.65564</v>
      </c>
      <c r="GT82">
        <v>0.17032</v>
      </c>
      <c r="GU82">
        <v>0.173554</v>
      </c>
      <c r="GV82">
        <v>0.0978754</v>
      </c>
      <c r="GW82">
        <v>0.0970908</v>
      </c>
      <c r="GX82">
        <v>21340.3</v>
      </c>
      <c r="GY82">
        <v>20129.6</v>
      </c>
      <c r="GZ82">
        <v>23004.3</v>
      </c>
      <c r="HA82">
        <v>23718.7</v>
      </c>
      <c r="HB82">
        <v>35377.3</v>
      </c>
      <c r="HC82">
        <v>35454</v>
      </c>
      <c r="HD82">
        <v>41475.6</v>
      </c>
      <c r="HE82">
        <v>42296.8</v>
      </c>
      <c r="HF82">
        <v>1.89673</v>
      </c>
      <c r="HG82">
        <v>1.81498</v>
      </c>
      <c r="HH82">
        <v>0.16427</v>
      </c>
      <c r="HI82">
        <v>0</v>
      </c>
      <c r="HJ82">
        <v>27.367</v>
      </c>
      <c r="HK82">
        <v>999.9</v>
      </c>
      <c r="HL82">
        <v>58.656</v>
      </c>
      <c r="HM82">
        <v>29.134</v>
      </c>
      <c r="HN82">
        <v>26.2928</v>
      </c>
      <c r="HO82">
        <v>53.78</v>
      </c>
      <c r="HP82">
        <v>42.3117</v>
      </c>
      <c r="HQ82">
        <v>1</v>
      </c>
      <c r="HR82">
        <v>0.0881885</v>
      </c>
      <c r="HS82">
        <v>0.835692</v>
      </c>
      <c r="HT82">
        <v>20.2147</v>
      </c>
      <c r="HU82">
        <v>5.23301</v>
      </c>
      <c r="HV82">
        <v>11.992</v>
      </c>
      <c r="HW82">
        <v>4.9556</v>
      </c>
      <c r="HX82">
        <v>3.30385</v>
      </c>
      <c r="HY82">
        <v>20.6</v>
      </c>
      <c r="HZ82">
        <v>9999</v>
      </c>
      <c r="IA82">
        <v>9999</v>
      </c>
      <c r="IB82">
        <v>9999</v>
      </c>
      <c r="IC82">
        <v>1.86854</v>
      </c>
      <c r="ID82">
        <v>1.86424</v>
      </c>
      <c r="IE82">
        <v>1.8718</v>
      </c>
      <c r="IF82">
        <v>1.86269</v>
      </c>
      <c r="IG82">
        <v>1.86206</v>
      </c>
      <c r="IH82">
        <v>1.86857</v>
      </c>
      <c r="II82">
        <v>1.85867</v>
      </c>
      <c r="IJ82">
        <v>1.86508</v>
      </c>
      <c r="IK82">
        <v>5</v>
      </c>
      <c r="IL82">
        <v>0</v>
      </c>
      <c r="IM82">
        <v>0</v>
      </c>
      <c r="IN82">
        <v>0</v>
      </c>
      <c r="IO82" t="s">
        <v>441</v>
      </c>
      <c r="IP82" t="s">
        <v>442</v>
      </c>
      <c r="IQ82" t="s">
        <v>443</v>
      </c>
      <c r="IR82" t="s">
        <v>443</v>
      </c>
      <c r="IS82" t="s">
        <v>443</v>
      </c>
      <c r="IT82" t="s">
        <v>443</v>
      </c>
      <c r="IU82">
        <v>0</v>
      </c>
      <c r="IV82">
        <v>100</v>
      </c>
      <c r="IW82">
        <v>100</v>
      </c>
      <c r="IX82">
        <v>7.33</v>
      </c>
      <c r="IY82">
        <v>0.3704</v>
      </c>
      <c r="IZ82">
        <v>4.29428474587108</v>
      </c>
      <c r="JA82">
        <v>0.0044018681294096</v>
      </c>
      <c r="JB82">
        <v>-1.90699597991277e-06</v>
      </c>
      <c r="JC82">
        <v>4.44501569190667e-10</v>
      </c>
      <c r="JD82">
        <v>0.0663976639725661</v>
      </c>
      <c r="JE82">
        <v>0.00774552653971819</v>
      </c>
      <c r="JF82">
        <v>0.000136201457998369</v>
      </c>
      <c r="JG82">
        <v>5.32982615085375e-06</v>
      </c>
      <c r="JH82">
        <v>-0</v>
      </c>
      <c r="JI82">
        <v>1991</v>
      </c>
      <c r="JJ82">
        <v>1</v>
      </c>
      <c r="JK82">
        <v>28</v>
      </c>
      <c r="JL82">
        <v>195634.3</v>
      </c>
      <c r="JM82">
        <v>195634.2</v>
      </c>
      <c r="JN82">
        <v>2.26929</v>
      </c>
      <c r="JO82">
        <v>2.33765</v>
      </c>
      <c r="JP82">
        <v>1.4978</v>
      </c>
      <c r="JQ82">
        <v>2.33276</v>
      </c>
      <c r="JR82">
        <v>1.54419</v>
      </c>
      <c r="JS82">
        <v>2.35352</v>
      </c>
      <c r="JT82">
        <v>35.4523</v>
      </c>
      <c r="JU82">
        <v>24.0875</v>
      </c>
      <c r="JV82">
        <v>18</v>
      </c>
      <c r="JW82">
        <v>547.068</v>
      </c>
      <c r="JX82">
        <v>437.04</v>
      </c>
      <c r="JY82">
        <v>26.2042</v>
      </c>
      <c r="JZ82">
        <v>28.7504</v>
      </c>
      <c r="KA82">
        <v>30.0001</v>
      </c>
      <c r="KB82">
        <v>28.6842</v>
      </c>
      <c r="KC82">
        <v>28.7103</v>
      </c>
      <c r="KD82">
        <v>45.4232</v>
      </c>
      <c r="KE82">
        <v>29.1402</v>
      </c>
      <c r="KF82">
        <v>100</v>
      </c>
      <c r="KG82">
        <v>25.9396</v>
      </c>
      <c r="KH82">
        <v>1110.52</v>
      </c>
      <c r="KI82">
        <v>22.4321</v>
      </c>
      <c r="KJ82">
        <v>92.9557</v>
      </c>
      <c r="KK82">
        <v>98.5759</v>
      </c>
    </row>
    <row r="83" spans="1:297">
      <c r="A83">
        <v>67</v>
      </c>
      <c r="B83">
        <v>1758987769</v>
      </c>
      <c r="C83">
        <v>422</v>
      </c>
      <c r="D83" t="s">
        <v>576</v>
      </c>
      <c r="E83" t="s">
        <v>577</v>
      </c>
      <c r="F83">
        <v>5</v>
      </c>
      <c r="G83" t="s">
        <v>435</v>
      </c>
      <c r="H83" t="s">
        <v>436</v>
      </c>
      <c r="I83">
        <v>1758987760.84615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(EA83+(U83+2*0.95*5.67E-8*(((EA83+$B$7)+273)^4-(EA83+273)^4)-44100*J83)/(1.84*29.3*R83+8*0.95*5.67E-8*(EA83+273)^3))</f>
        <v>0</v>
      </c>
      <c r="W83">
        <f>($C$7*EB83+$D$7*EC83+$E$7*V83)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2*0.95*5.67E-8*(((EA83+$B$7)+273)^4-(W83+273)^4)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1118.04144686905</v>
      </c>
      <c r="AK83">
        <v>1098.56151515151</v>
      </c>
      <c r="AL83">
        <v>3.39155735930721</v>
      </c>
      <c r="AM83">
        <v>63.08</v>
      </c>
      <c r="AN83">
        <f>(AP83 - AO83 + DY83*1E3/(8.314*(EA83+273.15)) * AR83/DX83 * AQ83) * DX83/(100*DL83) * 1000/(1000 - AP83)</f>
        <v>0</v>
      </c>
      <c r="AO83">
        <v>22.422490389881</v>
      </c>
      <c r="AP83">
        <v>22.8576745454545</v>
      </c>
      <c r="AQ83">
        <v>-0.000330916017316381</v>
      </c>
      <c r="AR83">
        <v>99.94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MAX(0,($B$13+$C$13*EF83)/(1+$D$13*EF83)*DY83/(EA83+273)*$E$13)</f>
        <v>0</v>
      </c>
      <c r="AX83" t="s">
        <v>437</v>
      </c>
      <c r="AY83" t="s">
        <v>437</v>
      </c>
      <c r="AZ83">
        <v>0</v>
      </c>
      <c r="BA83">
        <v>0</v>
      </c>
      <c r="BB83">
        <f>1-AZ83/BA83</f>
        <v>0</v>
      </c>
      <c r="BC83">
        <v>0</v>
      </c>
      <c r="BD83" t="s">
        <v>437</v>
      </c>
      <c r="BE83" t="s">
        <v>437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437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$B$11*EG83+$C$11*EH83+$F$11*ES83*(1-EV83)</f>
        <v>0</v>
      </c>
      <c r="DI83">
        <f>DH83*DJ83</f>
        <v>0</v>
      </c>
      <c r="DJ83">
        <f>($B$11*$D$9+$C$11*$D$9+$F$11*((FF83+EX83)/MAX(FF83+EX83+FG83, 0.1)*$I$9+FG83/MAX(FF83+EX83+FG83, 0.1)*$J$9))/($B$11+$C$11+$F$11)</f>
        <v>0</v>
      </c>
      <c r="DK83">
        <f>($B$11*$K$9+$C$11*$K$9+$F$11*((FF83+EX83)/MAX(FF83+EX83+FG83, 0.1)*$P$9+FG83/MAX(FF83+EX83+FG83, 0.1)*$Q$9))/($B$11+$C$11+$F$11)</f>
        <v>0</v>
      </c>
      <c r="DL83">
        <v>1.65</v>
      </c>
      <c r="DM83">
        <v>0.5</v>
      </c>
      <c r="DN83" t="s">
        <v>438</v>
      </c>
      <c r="DO83">
        <v>2</v>
      </c>
      <c r="DP83" t="b">
        <v>1</v>
      </c>
      <c r="DQ83">
        <v>1758987760.84615</v>
      </c>
      <c r="DR83">
        <v>1049.74692307692</v>
      </c>
      <c r="DS83">
        <v>1077.16692307692</v>
      </c>
      <c r="DT83">
        <v>22.8792538461538</v>
      </c>
      <c r="DU83">
        <v>22.4227615384615</v>
      </c>
      <c r="DV83">
        <v>1042.43153846154</v>
      </c>
      <c r="DW83">
        <v>22.5087153846154</v>
      </c>
      <c r="DX83">
        <v>500.009846153846</v>
      </c>
      <c r="DY83">
        <v>90.4241615384615</v>
      </c>
      <c r="DZ83">
        <v>0.0300027461538461</v>
      </c>
      <c r="EA83">
        <v>29.5601076923077</v>
      </c>
      <c r="EB83">
        <v>30.0174230769231</v>
      </c>
      <c r="EC83">
        <v>999.9</v>
      </c>
      <c r="ED83">
        <v>0</v>
      </c>
      <c r="EE83">
        <v>0</v>
      </c>
      <c r="EF83">
        <v>10016.0069230769</v>
      </c>
      <c r="EG83">
        <v>0</v>
      </c>
      <c r="EH83">
        <v>9.95989</v>
      </c>
      <c r="EI83">
        <v>-27.4210384615385</v>
      </c>
      <c r="EJ83">
        <v>1074.32461538462</v>
      </c>
      <c r="EK83">
        <v>1101.87461538462</v>
      </c>
      <c r="EL83">
        <v>0.456499384615385</v>
      </c>
      <c r="EM83">
        <v>1077.16692307692</v>
      </c>
      <c r="EN83">
        <v>22.4227615384615</v>
      </c>
      <c r="EO83">
        <v>2.06883769230769</v>
      </c>
      <c r="EP83">
        <v>2.02755615384615</v>
      </c>
      <c r="EQ83">
        <v>17.9812307692308</v>
      </c>
      <c r="ER83">
        <v>17.6612076923077</v>
      </c>
      <c r="ES83">
        <v>2000.01615384615</v>
      </c>
      <c r="ET83">
        <v>0.980001307692308</v>
      </c>
      <c r="EU83">
        <v>0.0199991461538462</v>
      </c>
      <c r="EV83">
        <v>0</v>
      </c>
      <c r="EW83">
        <v>246.613769230769</v>
      </c>
      <c r="EX83">
        <v>5.00016</v>
      </c>
      <c r="EY83">
        <v>5297.71923076923</v>
      </c>
      <c r="EZ83">
        <v>18234.3307692308</v>
      </c>
      <c r="FA83">
        <v>49.0333846153846</v>
      </c>
      <c r="FB83">
        <v>49.5524615384615</v>
      </c>
      <c r="FC83">
        <v>49.437</v>
      </c>
      <c r="FD83">
        <v>49.2063846153846</v>
      </c>
      <c r="FE83">
        <v>50.8507692307692</v>
      </c>
      <c r="FF83">
        <v>1955.11615384615</v>
      </c>
      <c r="FG83">
        <v>39.9</v>
      </c>
      <c r="FH83">
        <v>0</v>
      </c>
      <c r="FI83">
        <v>1758987773.7</v>
      </c>
      <c r="FJ83">
        <v>0</v>
      </c>
      <c r="FK83">
        <v>246.61024</v>
      </c>
      <c r="FL83">
        <v>-2.52915384851971</v>
      </c>
      <c r="FM83">
        <v>-51.5500000002842</v>
      </c>
      <c r="FN83">
        <v>5296.934</v>
      </c>
      <c r="FO83">
        <v>15</v>
      </c>
      <c r="FP83">
        <v>0</v>
      </c>
      <c r="FQ83" t="s">
        <v>439</v>
      </c>
      <c r="FR83">
        <v>1747249705.1</v>
      </c>
      <c r="FS83">
        <v>1747249711.1</v>
      </c>
      <c r="FT83">
        <v>0</v>
      </c>
      <c r="FU83">
        <v>0.871</v>
      </c>
      <c r="FV83">
        <v>0.066</v>
      </c>
      <c r="FW83">
        <v>5.486</v>
      </c>
      <c r="FX83">
        <v>0.145</v>
      </c>
      <c r="FY83">
        <v>420</v>
      </c>
      <c r="FZ83">
        <v>16</v>
      </c>
      <c r="GA83">
        <v>0.27</v>
      </c>
      <c r="GB83">
        <v>0.16</v>
      </c>
      <c r="GC83">
        <v>-27.4553666666667</v>
      </c>
      <c r="GD83">
        <v>-0.560368831168836</v>
      </c>
      <c r="GE83">
        <v>0.42093477532673</v>
      </c>
      <c r="GF83">
        <v>0</v>
      </c>
      <c r="GG83">
        <v>246.777529411765</v>
      </c>
      <c r="GH83">
        <v>-2.93396485886634</v>
      </c>
      <c r="GI83">
        <v>0.361885360080828</v>
      </c>
      <c r="GJ83">
        <v>-1</v>
      </c>
      <c r="GK83">
        <v>0.466280428571429</v>
      </c>
      <c r="GL83">
        <v>-0.192421168831168</v>
      </c>
      <c r="GM83">
        <v>0.0195619110288857</v>
      </c>
      <c r="GN83">
        <v>0</v>
      </c>
      <c r="GO83">
        <v>0</v>
      </c>
      <c r="GP83">
        <v>2</v>
      </c>
      <c r="GQ83" t="s">
        <v>457</v>
      </c>
      <c r="GR83">
        <v>3.12563</v>
      </c>
      <c r="GS83">
        <v>2.65569</v>
      </c>
      <c r="GT83">
        <v>0.172052</v>
      </c>
      <c r="GU83">
        <v>0.175393</v>
      </c>
      <c r="GV83">
        <v>0.0978201</v>
      </c>
      <c r="GW83">
        <v>0.0970905</v>
      </c>
      <c r="GX83">
        <v>21296</v>
      </c>
      <c r="GY83">
        <v>20084.9</v>
      </c>
      <c r="GZ83">
        <v>23004.7</v>
      </c>
      <c r="HA83">
        <v>23718.8</v>
      </c>
      <c r="HB83">
        <v>35379.5</v>
      </c>
      <c r="HC83">
        <v>35454.1</v>
      </c>
      <c r="HD83">
        <v>41475.5</v>
      </c>
      <c r="HE83">
        <v>42296.7</v>
      </c>
      <c r="HF83">
        <v>1.89643</v>
      </c>
      <c r="HG83">
        <v>1.81498</v>
      </c>
      <c r="HH83">
        <v>0.16956</v>
      </c>
      <c r="HI83">
        <v>0</v>
      </c>
      <c r="HJ83">
        <v>27.3641</v>
      </c>
      <c r="HK83">
        <v>999.9</v>
      </c>
      <c r="HL83">
        <v>58.656</v>
      </c>
      <c r="HM83">
        <v>29.134</v>
      </c>
      <c r="HN83">
        <v>26.2949</v>
      </c>
      <c r="HO83">
        <v>54.42</v>
      </c>
      <c r="HP83">
        <v>42.2436</v>
      </c>
      <c r="HQ83">
        <v>1</v>
      </c>
      <c r="HR83">
        <v>0.0898907</v>
      </c>
      <c r="HS83">
        <v>1.52124</v>
      </c>
      <c r="HT83">
        <v>20.2101</v>
      </c>
      <c r="HU83">
        <v>5.23376</v>
      </c>
      <c r="HV83">
        <v>11.992</v>
      </c>
      <c r="HW83">
        <v>4.9557</v>
      </c>
      <c r="HX83">
        <v>3.30395</v>
      </c>
      <c r="HY83">
        <v>20.6</v>
      </c>
      <c r="HZ83">
        <v>9999</v>
      </c>
      <c r="IA83">
        <v>9999</v>
      </c>
      <c r="IB83">
        <v>9999</v>
      </c>
      <c r="IC83">
        <v>1.86852</v>
      </c>
      <c r="ID83">
        <v>1.86421</v>
      </c>
      <c r="IE83">
        <v>1.87183</v>
      </c>
      <c r="IF83">
        <v>1.86267</v>
      </c>
      <c r="IG83">
        <v>1.86209</v>
      </c>
      <c r="IH83">
        <v>1.86854</v>
      </c>
      <c r="II83">
        <v>1.85868</v>
      </c>
      <c r="IJ83">
        <v>1.86508</v>
      </c>
      <c r="IK83">
        <v>5</v>
      </c>
      <c r="IL83">
        <v>0</v>
      </c>
      <c r="IM83">
        <v>0</v>
      </c>
      <c r="IN83">
        <v>0</v>
      </c>
      <c r="IO83" t="s">
        <v>441</v>
      </c>
      <c r="IP83" t="s">
        <v>442</v>
      </c>
      <c r="IQ83" t="s">
        <v>443</v>
      </c>
      <c r="IR83" t="s">
        <v>443</v>
      </c>
      <c r="IS83" t="s">
        <v>443</v>
      </c>
      <c r="IT83" t="s">
        <v>443</v>
      </c>
      <c r="IU83">
        <v>0</v>
      </c>
      <c r="IV83">
        <v>100</v>
      </c>
      <c r="IW83">
        <v>100</v>
      </c>
      <c r="IX83">
        <v>7.36</v>
      </c>
      <c r="IY83">
        <v>0.37</v>
      </c>
      <c r="IZ83">
        <v>4.29428474587108</v>
      </c>
      <c r="JA83">
        <v>0.0044018681294096</v>
      </c>
      <c r="JB83">
        <v>-1.90699597991277e-06</v>
      </c>
      <c r="JC83">
        <v>4.44501569190667e-10</v>
      </c>
      <c r="JD83">
        <v>0.0663976639725661</v>
      </c>
      <c r="JE83">
        <v>0.00774552653971819</v>
      </c>
      <c r="JF83">
        <v>0.000136201457998369</v>
      </c>
      <c r="JG83">
        <v>5.32982615085375e-06</v>
      </c>
      <c r="JH83">
        <v>-0</v>
      </c>
      <c r="JI83">
        <v>1991</v>
      </c>
      <c r="JJ83">
        <v>1</v>
      </c>
      <c r="JK83">
        <v>28</v>
      </c>
      <c r="JL83">
        <v>195634.4</v>
      </c>
      <c r="JM83">
        <v>195634.3</v>
      </c>
      <c r="JN83">
        <v>2.29492</v>
      </c>
      <c r="JO83">
        <v>2.34741</v>
      </c>
      <c r="JP83">
        <v>1.49902</v>
      </c>
      <c r="JQ83">
        <v>2.33276</v>
      </c>
      <c r="JR83">
        <v>1.54419</v>
      </c>
      <c r="JS83">
        <v>2.37305</v>
      </c>
      <c r="JT83">
        <v>35.4523</v>
      </c>
      <c r="JU83">
        <v>24.0875</v>
      </c>
      <c r="JV83">
        <v>18</v>
      </c>
      <c r="JW83">
        <v>546.847</v>
      </c>
      <c r="JX83">
        <v>437.022</v>
      </c>
      <c r="JY83">
        <v>26.0132</v>
      </c>
      <c r="JZ83">
        <v>28.7473</v>
      </c>
      <c r="KA83">
        <v>30.001</v>
      </c>
      <c r="KB83">
        <v>28.6811</v>
      </c>
      <c r="KC83">
        <v>28.7079</v>
      </c>
      <c r="KD83">
        <v>45.939</v>
      </c>
      <c r="KE83">
        <v>29.1402</v>
      </c>
      <c r="KF83">
        <v>100</v>
      </c>
      <c r="KG83">
        <v>25.8509</v>
      </c>
      <c r="KH83">
        <v>1124.05</v>
      </c>
      <c r="KI83">
        <v>22.4611</v>
      </c>
      <c r="KJ83">
        <v>92.956</v>
      </c>
      <c r="KK83">
        <v>98.5758</v>
      </c>
    </row>
    <row r="84" spans="1:297">
      <c r="A84">
        <v>68</v>
      </c>
      <c r="B84">
        <v>1758987774</v>
      </c>
      <c r="C84">
        <v>427</v>
      </c>
      <c r="D84" t="s">
        <v>578</v>
      </c>
      <c r="E84" t="s">
        <v>579</v>
      </c>
      <c r="F84">
        <v>5</v>
      </c>
      <c r="G84" t="s">
        <v>435</v>
      </c>
      <c r="H84" t="s">
        <v>436</v>
      </c>
      <c r="I84">
        <v>1758987765.84615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(EA84+(U84+2*0.95*5.67E-8*(((EA84+$B$7)+273)^4-(EA84+273)^4)-44100*J84)/(1.84*29.3*R84+8*0.95*5.67E-8*(EA84+273)^3))</f>
        <v>0</v>
      </c>
      <c r="W84">
        <f>($C$7*EB84+$D$7*EC84+$E$7*V84)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2*0.95*5.67E-8*(((EA84+$B$7)+273)^4-(W84+273)^4)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1136.27125795238</v>
      </c>
      <c r="AK84">
        <v>1116.33903030303</v>
      </c>
      <c r="AL84">
        <v>3.54291709956712</v>
      </c>
      <c r="AM84">
        <v>63.08</v>
      </c>
      <c r="AN84">
        <f>(AP84 - AO84 + DY84*1E3/(8.314*(EA84+273.15)) * AR84/DX84 * AQ84) * DX84/(100*DL84) * 1000/(1000 - AP84)</f>
        <v>0</v>
      </c>
      <c r="AO84">
        <v>22.4224152946428</v>
      </c>
      <c r="AP84">
        <v>22.8340012121212</v>
      </c>
      <c r="AQ84">
        <v>-0.000415612121212492</v>
      </c>
      <c r="AR84">
        <v>99.94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MAX(0,($B$13+$C$13*EF84)/(1+$D$13*EF84)*DY84/(EA84+273)*$E$13)</f>
        <v>0</v>
      </c>
      <c r="AX84" t="s">
        <v>437</v>
      </c>
      <c r="AY84" t="s">
        <v>437</v>
      </c>
      <c r="AZ84">
        <v>0</v>
      </c>
      <c r="BA84">
        <v>0</v>
      </c>
      <c r="BB84">
        <f>1-AZ84/BA84</f>
        <v>0</v>
      </c>
      <c r="BC84">
        <v>0</v>
      </c>
      <c r="BD84" t="s">
        <v>437</v>
      </c>
      <c r="BE84" t="s">
        <v>437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437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$B$11*EG84+$C$11*EH84+$F$11*ES84*(1-EV84)</f>
        <v>0</v>
      </c>
      <c r="DI84">
        <f>DH84*DJ84</f>
        <v>0</v>
      </c>
      <c r="DJ84">
        <f>($B$11*$D$9+$C$11*$D$9+$F$11*((FF84+EX84)/MAX(FF84+EX84+FG84, 0.1)*$I$9+FG84/MAX(FF84+EX84+FG84, 0.1)*$J$9))/($B$11+$C$11+$F$11)</f>
        <v>0</v>
      </c>
      <c r="DK84">
        <f>($B$11*$K$9+$C$11*$K$9+$F$11*((FF84+EX84)/MAX(FF84+EX84+FG84, 0.1)*$P$9+FG84/MAX(FF84+EX84+FG84, 0.1)*$Q$9))/($B$11+$C$11+$F$11)</f>
        <v>0</v>
      </c>
      <c r="DL84">
        <v>1.65</v>
      </c>
      <c r="DM84">
        <v>0.5</v>
      </c>
      <c r="DN84" t="s">
        <v>438</v>
      </c>
      <c r="DO84">
        <v>2</v>
      </c>
      <c r="DP84" t="b">
        <v>1</v>
      </c>
      <c r="DQ84">
        <v>1758987765.84615</v>
      </c>
      <c r="DR84">
        <v>1066.48384615385</v>
      </c>
      <c r="DS84">
        <v>1094.18461538462</v>
      </c>
      <c r="DT84">
        <v>22.8626769230769</v>
      </c>
      <c r="DU84">
        <v>22.4225615384615</v>
      </c>
      <c r="DV84">
        <v>1059.13692307692</v>
      </c>
      <c r="DW84">
        <v>22.4924923076923</v>
      </c>
      <c r="DX84">
        <v>499.990230769231</v>
      </c>
      <c r="DY84">
        <v>90.4236615384615</v>
      </c>
      <c r="DZ84">
        <v>0.030046</v>
      </c>
      <c r="EA84">
        <v>29.5384307692308</v>
      </c>
      <c r="EB84">
        <v>30.0765923076923</v>
      </c>
      <c r="EC84">
        <v>999.9</v>
      </c>
      <c r="ED84">
        <v>0</v>
      </c>
      <c r="EE84">
        <v>0</v>
      </c>
      <c r="EF84">
        <v>10013.2146153846</v>
      </c>
      <c r="EG84">
        <v>0</v>
      </c>
      <c r="EH84">
        <v>9.95989</v>
      </c>
      <c r="EI84">
        <v>-27.7018846153846</v>
      </c>
      <c r="EJ84">
        <v>1091.43461538462</v>
      </c>
      <c r="EK84">
        <v>1119.28230769231</v>
      </c>
      <c r="EL84">
        <v>0.440127230769231</v>
      </c>
      <c r="EM84">
        <v>1094.18461538462</v>
      </c>
      <c r="EN84">
        <v>22.4225615384615</v>
      </c>
      <c r="EO84">
        <v>2.06732615384615</v>
      </c>
      <c r="EP84">
        <v>2.02752538461538</v>
      </c>
      <c r="EQ84">
        <v>17.9696307692308</v>
      </c>
      <c r="ER84">
        <v>17.6609615384615</v>
      </c>
      <c r="ES84">
        <v>2000.02153846154</v>
      </c>
      <c r="ET84">
        <v>0.980001307692308</v>
      </c>
      <c r="EU84">
        <v>0.0199991461538462</v>
      </c>
      <c r="EV84">
        <v>0</v>
      </c>
      <c r="EW84">
        <v>246.418615384615</v>
      </c>
      <c r="EX84">
        <v>5.00016</v>
      </c>
      <c r="EY84">
        <v>5294.05230769231</v>
      </c>
      <c r="EZ84">
        <v>18234.3769230769</v>
      </c>
      <c r="FA84">
        <v>49.0333846153846</v>
      </c>
      <c r="FB84">
        <v>49.5381538461538</v>
      </c>
      <c r="FC84">
        <v>49.437</v>
      </c>
      <c r="FD84">
        <v>49.2015384615385</v>
      </c>
      <c r="FE84">
        <v>50.8362307692308</v>
      </c>
      <c r="FF84">
        <v>1955.12153846154</v>
      </c>
      <c r="FG84">
        <v>39.9</v>
      </c>
      <c r="FH84">
        <v>0</v>
      </c>
      <c r="FI84">
        <v>1758987779.1</v>
      </c>
      <c r="FJ84">
        <v>0</v>
      </c>
      <c r="FK84">
        <v>246.438769230769</v>
      </c>
      <c r="FL84">
        <v>-2.07829061656856</v>
      </c>
      <c r="FM84">
        <v>-55.8160683988818</v>
      </c>
      <c r="FN84">
        <v>5293.41230769231</v>
      </c>
      <c r="FO84">
        <v>15</v>
      </c>
      <c r="FP84">
        <v>0</v>
      </c>
      <c r="FQ84" t="s">
        <v>439</v>
      </c>
      <c r="FR84">
        <v>1747249705.1</v>
      </c>
      <c r="FS84">
        <v>1747249711.1</v>
      </c>
      <c r="FT84">
        <v>0</v>
      </c>
      <c r="FU84">
        <v>0.871</v>
      </c>
      <c r="FV84">
        <v>0.066</v>
      </c>
      <c r="FW84">
        <v>5.486</v>
      </c>
      <c r="FX84">
        <v>0.145</v>
      </c>
      <c r="FY84">
        <v>420</v>
      </c>
      <c r="FZ84">
        <v>16</v>
      </c>
      <c r="GA84">
        <v>0.27</v>
      </c>
      <c r="GB84">
        <v>0.16</v>
      </c>
      <c r="GC84">
        <v>-27.5426619047619</v>
      </c>
      <c r="GD84">
        <v>-3.8067038961039</v>
      </c>
      <c r="GE84">
        <v>0.508571817727691</v>
      </c>
      <c r="GF84">
        <v>0</v>
      </c>
      <c r="GG84">
        <v>246.590794117647</v>
      </c>
      <c r="GH84">
        <v>-2.69333842711823</v>
      </c>
      <c r="GI84">
        <v>0.344721693323397</v>
      </c>
      <c r="GJ84">
        <v>-1</v>
      </c>
      <c r="GK84">
        <v>0.452374809523809</v>
      </c>
      <c r="GL84">
        <v>-0.187166025974025</v>
      </c>
      <c r="GM84">
        <v>0.0189872592636397</v>
      </c>
      <c r="GN84">
        <v>0</v>
      </c>
      <c r="GO84">
        <v>0</v>
      </c>
      <c r="GP84">
        <v>2</v>
      </c>
      <c r="GQ84" t="s">
        <v>457</v>
      </c>
      <c r="GR84">
        <v>3.12561</v>
      </c>
      <c r="GS84">
        <v>2.65561</v>
      </c>
      <c r="GT84">
        <v>0.173806</v>
      </c>
      <c r="GU84">
        <v>0.17695</v>
      </c>
      <c r="GV84">
        <v>0.0977499</v>
      </c>
      <c r="GW84">
        <v>0.0970926</v>
      </c>
      <c r="GX84">
        <v>21251.1</v>
      </c>
      <c r="GY84">
        <v>20047</v>
      </c>
      <c r="GZ84">
        <v>23004.9</v>
      </c>
      <c r="HA84">
        <v>23718.8</v>
      </c>
      <c r="HB84">
        <v>35382.8</v>
      </c>
      <c r="HC84">
        <v>35454.1</v>
      </c>
      <c r="HD84">
        <v>41475.9</v>
      </c>
      <c r="HE84">
        <v>42296.6</v>
      </c>
      <c r="HF84">
        <v>1.89648</v>
      </c>
      <c r="HG84">
        <v>1.8152</v>
      </c>
      <c r="HH84">
        <v>0.170484</v>
      </c>
      <c r="HI84">
        <v>0</v>
      </c>
      <c r="HJ84">
        <v>27.3606</v>
      </c>
      <c r="HK84">
        <v>999.9</v>
      </c>
      <c r="HL84">
        <v>58.656</v>
      </c>
      <c r="HM84">
        <v>29.155</v>
      </c>
      <c r="HN84">
        <v>26.3268</v>
      </c>
      <c r="HO84">
        <v>53.95</v>
      </c>
      <c r="HP84">
        <v>42.1034</v>
      </c>
      <c r="HQ84">
        <v>1</v>
      </c>
      <c r="HR84">
        <v>0.0894512</v>
      </c>
      <c r="HS84">
        <v>1.52699</v>
      </c>
      <c r="HT84">
        <v>20.2098</v>
      </c>
      <c r="HU84">
        <v>5.23301</v>
      </c>
      <c r="HV84">
        <v>11.992</v>
      </c>
      <c r="HW84">
        <v>4.9556</v>
      </c>
      <c r="HX84">
        <v>3.30393</v>
      </c>
      <c r="HY84">
        <v>20.6</v>
      </c>
      <c r="HZ84">
        <v>9999</v>
      </c>
      <c r="IA84">
        <v>9999</v>
      </c>
      <c r="IB84">
        <v>9999</v>
      </c>
      <c r="IC84">
        <v>1.8685</v>
      </c>
      <c r="ID84">
        <v>1.86421</v>
      </c>
      <c r="IE84">
        <v>1.8718</v>
      </c>
      <c r="IF84">
        <v>1.86267</v>
      </c>
      <c r="IG84">
        <v>1.86207</v>
      </c>
      <c r="IH84">
        <v>1.86857</v>
      </c>
      <c r="II84">
        <v>1.85868</v>
      </c>
      <c r="IJ84">
        <v>1.86508</v>
      </c>
      <c r="IK84">
        <v>5</v>
      </c>
      <c r="IL84">
        <v>0</v>
      </c>
      <c r="IM84">
        <v>0</v>
      </c>
      <c r="IN84">
        <v>0</v>
      </c>
      <c r="IO84" t="s">
        <v>441</v>
      </c>
      <c r="IP84" t="s">
        <v>442</v>
      </c>
      <c r="IQ84" t="s">
        <v>443</v>
      </c>
      <c r="IR84" t="s">
        <v>443</v>
      </c>
      <c r="IS84" t="s">
        <v>443</v>
      </c>
      <c r="IT84" t="s">
        <v>443</v>
      </c>
      <c r="IU84">
        <v>0</v>
      </c>
      <c r="IV84">
        <v>100</v>
      </c>
      <c r="IW84">
        <v>100</v>
      </c>
      <c r="IX84">
        <v>7.4</v>
      </c>
      <c r="IY84">
        <v>0.3695</v>
      </c>
      <c r="IZ84">
        <v>4.29428474587108</v>
      </c>
      <c r="JA84">
        <v>0.0044018681294096</v>
      </c>
      <c r="JB84">
        <v>-1.90699597991277e-06</v>
      </c>
      <c r="JC84">
        <v>4.44501569190667e-10</v>
      </c>
      <c r="JD84">
        <v>0.0663976639725661</v>
      </c>
      <c r="JE84">
        <v>0.00774552653971819</v>
      </c>
      <c r="JF84">
        <v>0.000136201457998369</v>
      </c>
      <c r="JG84">
        <v>5.32982615085375e-06</v>
      </c>
      <c r="JH84">
        <v>-0</v>
      </c>
      <c r="JI84">
        <v>1991</v>
      </c>
      <c r="JJ84">
        <v>1</v>
      </c>
      <c r="JK84">
        <v>28</v>
      </c>
      <c r="JL84">
        <v>195634.5</v>
      </c>
      <c r="JM84">
        <v>195634.4</v>
      </c>
      <c r="JN84">
        <v>2.323</v>
      </c>
      <c r="JO84">
        <v>2.32788</v>
      </c>
      <c r="JP84">
        <v>1.49902</v>
      </c>
      <c r="JQ84">
        <v>2.33276</v>
      </c>
      <c r="JR84">
        <v>1.54419</v>
      </c>
      <c r="JS84">
        <v>2.27661</v>
      </c>
      <c r="JT84">
        <v>35.4523</v>
      </c>
      <c r="JU84">
        <v>24.07</v>
      </c>
      <c r="JV84">
        <v>18</v>
      </c>
      <c r="JW84">
        <v>546.854</v>
      </c>
      <c r="JX84">
        <v>437.134</v>
      </c>
      <c r="JY84">
        <v>25.8543</v>
      </c>
      <c r="JZ84">
        <v>28.7442</v>
      </c>
      <c r="KA84">
        <v>30.0002</v>
      </c>
      <c r="KB84">
        <v>28.6781</v>
      </c>
      <c r="KC84">
        <v>28.7048</v>
      </c>
      <c r="KD84">
        <v>46.5017</v>
      </c>
      <c r="KE84">
        <v>29.1402</v>
      </c>
      <c r="KF84">
        <v>100</v>
      </c>
      <c r="KG84">
        <v>25.7161</v>
      </c>
      <c r="KH84">
        <v>1144.32</v>
      </c>
      <c r="KI84">
        <v>22.5054</v>
      </c>
      <c r="KJ84">
        <v>92.9568</v>
      </c>
      <c r="KK84">
        <v>98.5757</v>
      </c>
    </row>
    <row r="85" spans="1:297">
      <c r="A85">
        <v>69</v>
      </c>
      <c r="B85">
        <v>1758987779</v>
      </c>
      <c r="C85">
        <v>432</v>
      </c>
      <c r="D85" t="s">
        <v>580</v>
      </c>
      <c r="E85" t="s">
        <v>581</v>
      </c>
      <c r="F85">
        <v>5</v>
      </c>
      <c r="G85" t="s">
        <v>435</v>
      </c>
      <c r="H85" t="s">
        <v>436</v>
      </c>
      <c r="I85">
        <v>1758987770.84615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(EA85+(U85+2*0.95*5.67E-8*(((EA85+$B$7)+273)^4-(EA85+273)^4)-44100*J85)/(1.84*29.3*R85+8*0.95*5.67E-8*(EA85+273)^3))</f>
        <v>0</v>
      </c>
      <c r="W85">
        <f>($C$7*EB85+$D$7*EC85+$E$7*V85)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2*0.95*5.67E-8*(((EA85+$B$7)+273)^4-(W85+273)^4)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1151.96532564286</v>
      </c>
      <c r="AK85">
        <v>1132.7843030303</v>
      </c>
      <c r="AL85">
        <v>3.27078766233757</v>
      </c>
      <c r="AM85">
        <v>63.08</v>
      </c>
      <c r="AN85">
        <f>(AP85 - AO85 + DY85*1E3/(8.314*(EA85+273.15)) * AR85/DX85 * AQ85) * DX85/(100*DL85) * 1000/(1000 - AP85)</f>
        <v>0</v>
      </c>
      <c r="AO85">
        <v>22.421616860119</v>
      </c>
      <c r="AP85">
        <v>22.8219472727273</v>
      </c>
      <c r="AQ85">
        <v>-0.000192267359307677</v>
      </c>
      <c r="AR85">
        <v>99.94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MAX(0,($B$13+$C$13*EF85)/(1+$D$13*EF85)*DY85/(EA85+273)*$E$13)</f>
        <v>0</v>
      </c>
      <c r="AX85" t="s">
        <v>437</v>
      </c>
      <c r="AY85" t="s">
        <v>437</v>
      </c>
      <c r="AZ85">
        <v>0</v>
      </c>
      <c r="BA85">
        <v>0</v>
      </c>
      <c r="BB85">
        <f>1-AZ85/BA85</f>
        <v>0</v>
      </c>
      <c r="BC85">
        <v>0</v>
      </c>
      <c r="BD85" t="s">
        <v>437</v>
      </c>
      <c r="BE85" t="s">
        <v>437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437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$B$11*EG85+$C$11*EH85+$F$11*ES85*(1-EV85)</f>
        <v>0</v>
      </c>
      <c r="DI85">
        <f>DH85*DJ85</f>
        <v>0</v>
      </c>
      <c r="DJ85">
        <f>($B$11*$D$9+$C$11*$D$9+$F$11*((FF85+EX85)/MAX(FF85+EX85+FG85, 0.1)*$I$9+FG85/MAX(FF85+EX85+FG85, 0.1)*$J$9))/($B$11+$C$11+$F$11)</f>
        <v>0</v>
      </c>
      <c r="DK85">
        <f>($B$11*$K$9+$C$11*$K$9+$F$11*((FF85+EX85)/MAX(FF85+EX85+FG85, 0.1)*$P$9+FG85/MAX(FF85+EX85+FG85, 0.1)*$Q$9))/($B$11+$C$11+$F$11)</f>
        <v>0</v>
      </c>
      <c r="DL85">
        <v>1.65</v>
      </c>
      <c r="DM85">
        <v>0.5</v>
      </c>
      <c r="DN85" t="s">
        <v>438</v>
      </c>
      <c r="DO85">
        <v>2</v>
      </c>
      <c r="DP85" t="b">
        <v>1</v>
      </c>
      <c r="DQ85">
        <v>1758987770.84615</v>
      </c>
      <c r="DR85">
        <v>1083.23769230769</v>
      </c>
      <c r="DS85">
        <v>1110.76769230769</v>
      </c>
      <c r="DT85">
        <v>22.8454384615385</v>
      </c>
      <c r="DU85">
        <v>22.4221461538461</v>
      </c>
      <c r="DV85">
        <v>1075.86</v>
      </c>
      <c r="DW85">
        <v>22.4756384615385</v>
      </c>
      <c r="DX85">
        <v>500.004153846154</v>
      </c>
      <c r="DY85">
        <v>90.4230846153846</v>
      </c>
      <c r="DZ85">
        <v>0.0300513076923077</v>
      </c>
      <c r="EA85">
        <v>29.5179</v>
      </c>
      <c r="EB85">
        <v>30.1229384615385</v>
      </c>
      <c r="EC85">
        <v>999.9</v>
      </c>
      <c r="ED85">
        <v>0</v>
      </c>
      <c r="EE85">
        <v>0</v>
      </c>
      <c r="EF85">
        <v>10007.4992307692</v>
      </c>
      <c r="EG85">
        <v>0</v>
      </c>
      <c r="EH85">
        <v>9.95989</v>
      </c>
      <c r="EI85">
        <v>-27.5300769230769</v>
      </c>
      <c r="EJ85">
        <v>1108.56153846154</v>
      </c>
      <c r="EK85">
        <v>1136.24538461538</v>
      </c>
      <c r="EL85">
        <v>0.423302076923077</v>
      </c>
      <c r="EM85">
        <v>1110.76769230769</v>
      </c>
      <c r="EN85">
        <v>22.4221461538461</v>
      </c>
      <c r="EO85">
        <v>2.06575538461539</v>
      </c>
      <c r="EP85">
        <v>2.02747769230769</v>
      </c>
      <c r="EQ85">
        <v>17.9575615384615</v>
      </c>
      <c r="ER85">
        <v>17.6605692307692</v>
      </c>
      <c r="ES85">
        <v>2000.03</v>
      </c>
      <c r="ET85">
        <v>0.980001307692308</v>
      </c>
      <c r="EU85">
        <v>0.0199991461538461</v>
      </c>
      <c r="EV85">
        <v>0</v>
      </c>
      <c r="EW85">
        <v>246.236076923077</v>
      </c>
      <c r="EX85">
        <v>5.00016</v>
      </c>
      <c r="EY85">
        <v>5290.22769230769</v>
      </c>
      <c r="EZ85">
        <v>18234.4538461538</v>
      </c>
      <c r="FA85">
        <v>49.0238461538462</v>
      </c>
      <c r="FB85">
        <v>49.5333846153846</v>
      </c>
      <c r="FC85">
        <v>49.437</v>
      </c>
      <c r="FD85">
        <v>49.187</v>
      </c>
      <c r="FE85">
        <v>50.8410769230769</v>
      </c>
      <c r="FF85">
        <v>1955.13</v>
      </c>
      <c r="FG85">
        <v>39.9</v>
      </c>
      <c r="FH85">
        <v>0</v>
      </c>
      <c r="FI85">
        <v>1758987783.9</v>
      </c>
      <c r="FJ85">
        <v>0</v>
      </c>
      <c r="FK85">
        <v>246.287153846154</v>
      </c>
      <c r="FL85">
        <v>-0.678427364818223</v>
      </c>
      <c r="FM85">
        <v>-24.8437606785069</v>
      </c>
      <c r="FN85">
        <v>5289.86769230769</v>
      </c>
      <c r="FO85">
        <v>15</v>
      </c>
      <c r="FP85">
        <v>0</v>
      </c>
      <c r="FQ85" t="s">
        <v>439</v>
      </c>
      <c r="FR85">
        <v>1747249705.1</v>
      </c>
      <c r="FS85">
        <v>1747249711.1</v>
      </c>
      <c r="FT85">
        <v>0</v>
      </c>
      <c r="FU85">
        <v>0.871</v>
      </c>
      <c r="FV85">
        <v>0.066</v>
      </c>
      <c r="FW85">
        <v>5.486</v>
      </c>
      <c r="FX85">
        <v>0.145</v>
      </c>
      <c r="FY85">
        <v>420</v>
      </c>
      <c r="FZ85">
        <v>16</v>
      </c>
      <c r="GA85">
        <v>0.27</v>
      </c>
      <c r="GB85">
        <v>0.16</v>
      </c>
      <c r="GC85">
        <v>-27.5345571428571</v>
      </c>
      <c r="GD85">
        <v>1.00672207792206</v>
      </c>
      <c r="GE85">
        <v>0.55543893802789</v>
      </c>
      <c r="GF85">
        <v>0</v>
      </c>
      <c r="GG85">
        <v>246.422764705882</v>
      </c>
      <c r="GH85">
        <v>-1.89466769459129</v>
      </c>
      <c r="GI85">
        <v>0.278938224114179</v>
      </c>
      <c r="GJ85">
        <v>-1</v>
      </c>
      <c r="GK85">
        <v>0.432466666666667</v>
      </c>
      <c r="GL85">
        <v>-0.207282467532468</v>
      </c>
      <c r="GM85">
        <v>0.021075799173309</v>
      </c>
      <c r="GN85">
        <v>0</v>
      </c>
      <c r="GO85">
        <v>0</v>
      </c>
      <c r="GP85">
        <v>2</v>
      </c>
      <c r="GQ85" t="s">
        <v>457</v>
      </c>
      <c r="GR85">
        <v>3.12556</v>
      </c>
      <c r="GS85">
        <v>2.65568</v>
      </c>
      <c r="GT85">
        <v>0.175446</v>
      </c>
      <c r="GU85">
        <v>0.178679</v>
      </c>
      <c r="GV85">
        <v>0.0977105</v>
      </c>
      <c r="GW85">
        <v>0.0970829</v>
      </c>
      <c r="GX85">
        <v>21208.8</v>
      </c>
      <c r="GY85">
        <v>20004.9</v>
      </c>
      <c r="GZ85">
        <v>23004.7</v>
      </c>
      <c r="HA85">
        <v>23718.8</v>
      </c>
      <c r="HB85">
        <v>35384.4</v>
      </c>
      <c r="HC85">
        <v>35454.6</v>
      </c>
      <c r="HD85">
        <v>41475.8</v>
      </c>
      <c r="HE85">
        <v>42296.6</v>
      </c>
      <c r="HF85">
        <v>1.89678</v>
      </c>
      <c r="HG85">
        <v>1.81533</v>
      </c>
      <c r="HH85">
        <v>0.171326</v>
      </c>
      <c r="HI85">
        <v>0</v>
      </c>
      <c r="HJ85">
        <v>27.3565</v>
      </c>
      <c r="HK85">
        <v>999.9</v>
      </c>
      <c r="HL85">
        <v>58.656</v>
      </c>
      <c r="HM85">
        <v>29.155</v>
      </c>
      <c r="HN85">
        <v>26.3218</v>
      </c>
      <c r="HO85">
        <v>53.72</v>
      </c>
      <c r="HP85">
        <v>42.2276</v>
      </c>
      <c r="HQ85">
        <v>1</v>
      </c>
      <c r="HR85">
        <v>0.0899568</v>
      </c>
      <c r="HS85">
        <v>1.66971</v>
      </c>
      <c r="HT85">
        <v>20.2082</v>
      </c>
      <c r="HU85">
        <v>5.23316</v>
      </c>
      <c r="HV85">
        <v>11.992</v>
      </c>
      <c r="HW85">
        <v>4.95565</v>
      </c>
      <c r="HX85">
        <v>3.3039</v>
      </c>
      <c r="HY85">
        <v>20.6</v>
      </c>
      <c r="HZ85">
        <v>9999</v>
      </c>
      <c r="IA85">
        <v>9999</v>
      </c>
      <c r="IB85">
        <v>9999</v>
      </c>
      <c r="IC85">
        <v>1.86852</v>
      </c>
      <c r="ID85">
        <v>1.86418</v>
      </c>
      <c r="IE85">
        <v>1.87181</v>
      </c>
      <c r="IF85">
        <v>1.86267</v>
      </c>
      <c r="IG85">
        <v>1.86206</v>
      </c>
      <c r="IH85">
        <v>1.86854</v>
      </c>
      <c r="II85">
        <v>1.85868</v>
      </c>
      <c r="IJ85">
        <v>1.86508</v>
      </c>
      <c r="IK85">
        <v>5</v>
      </c>
      <c r="IL85">
        <v>0</v>
      </c>
      <c r="IM85">
        <v>0</v>
      </c>
      <c r="IN85">
        <v>0</v>
      </c>
      <c r="IO85" t="s">
        <v>441</v>
      </c>
      <c r="IP85" t="s">
        <v>442</v>
      </c>
      <c r="IQ85" t="s">
        <v>443</v>
      </c>
      <c r="IR85" t="s">
        <v>443</v>
      </c>
      <c r="IS85" t="s">
        <v>443</v>
      </c>
      <c r="IT85" t="s">
        <v>443</v>
      </c>
      <c r="IU85">
        <v>0</v>
      </c>
      <c r="IV85">
        <v>100</v>
      </c>
      <c r="IW85">
        <v>100</v>
      </c>
      <c r="IX85">
        <v>7.43</v>
      </c>
      <c r="IY85">
        <v>0.3692</v>
      </c>
      <c r="IZ85">
        <v>4.29428474587108</v>
      </c>
      <c r="JA85">
        <v>0.0044018681294096</v>
      </c>
      <c r="JB85">
        <v>-1.90699597991277e-06</v>
      </c>
      <c r="JC85">
        <v>4.44501569190667e-10</v>
      </c>
      <c r="JD85">
        <v>0.0663976639725661</v>
      </c>
      <c r="JE85">
        <v>0.00774552653971819</v>
      </c>
      <c r="JF85">
        <v>0.000136201457998369</v>
      </c>
      <c r="JG85">
        <v>5.32982615085375e-06</v>
      </c>
      <c r="JH85">
        <v>-0</v>
      </c>
      <c r="JI85">
        <v>1991</v>
      </c>
      <c r="JJ85">
        <v>1</v>
      </c>
      <c r="JK85">
        <v>28</v>
      </c>
      <c r="JL85">
        <v>195634.6</v>
      </c>
      <c r="JM85">
        <v>195634.5</v>
      </c>
      <c r="JN85">
        <v>2.35107</v>
      </c>
      <c r="JO85">
        <v>2.33521</v>
      </c>
      <c r="JP85">
        <v>1.4978</v>
      </c>
      <c r="JQ85">
        <v>2.33276</v>
      </c>
      <c r="JR85">
        <v>1.54419</v>
      </c>
      <c r="JS85">
        <v>2.33398</v>
      </c>
      <c r="JT85">
        <v>35.4523</v>
      </c>
      <c r="JU85">
        <v>24.0787</v>
      </c>
      <c r="JV85">
        <v>18</v>
      </c>
      <c r="JW85">
        <v>547.025</v>
      </c>
      <c r="JX85">
        <v>437.187</v>
      </c>
      <c r="JY85">
        <v>25.705</v>
      </c>
      <c r="JZ85">
        <v>28.7411</v>
      </c>
      <c r="KA85">
        <v>30.0003</v>
      </c>
      <c r="KB85">
        <v>28.6752</v>
      </c>
      <c r="KC85">
        <v>28.7018</v>
      </c>
      <c r="KD85">
        <v>47.0562</v>
      </c>
      <c r="KE85">
        <v>28.8434</v>
      </c>
      <c r="KF85">
        <v>100</v>
      </c>
      <c r="KG85">
        <v>25.5613</v>
      </c>
      <c r="KH85">
        <v>1157.82</v>
      </c>
      <c r="KI85">
        <v>22.5449</v>
      </c>
      <c r="KJ85">
        <v>92.9564</v>
      </c>
      <c r="KK85">
        <v>98.5757</v>
      </c>
    </row>
    <row r="86" spans="1:297">
      <c r="A86">
        <v>70</v>
      </c>
      <c r="B86">
        <v>1758987784</v>
      </c>
      <c r="C86">
        <v>437</v>
      </c>
      <c r="D86" t="s">
        <v>582</v>
      </c>
      <c r="E86" t="s">
        <v>583</v>
      </c>
      <c r="F86">
        <v>5</v>
      </c>
      <c r="G86" t="s">
        <v>435</v>
      </c>
      <c r="H86" t="s">
        <v>436</v>
      </c>
      <c r="I86">
        <v>1758987775.84615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(EA86+(U86+2*0.95*5.67E-8*(((EA86+$B$7)+273)^4-(EA86+273)^4)-44100*J86)/(1.84*29.3*R86+8*0.95*5.67E-8*(EA86+273)^3))</f>
        <v>0</v>
      </c>
      <c r="W86">
        <f>($C$7*EB86+$D$7*EC86+$E$7*V86)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2*0.95*5.67E-8*(((EA86+$B$7)+273)^4-(W86+273)^4)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1170.15752270238</v>
      </c>
      <c r="AK86">
        <v>1150.27490909091</v>
      </c>
      <c r="AL86">
        <v>3.52165108225091</v>
      </c>
      <c r="AM86">
        <v>63.08</v>
      </c>
      <c r="AN86">
        <f>(AP86 - AO86 + DY86*1E3/(8.314*(EA86+273.15)) * AR86/DX86 * AQ86) * DX86/(100*DL86) * 1000/(1000 - AP86)</f>
        <v>0</v>
      </c>
      <c r="AO86">
        <v>22.4226203988095</v>
      </c>
      <c r="AP86">
        <v>22.8031903030303</v>
      </c>
      <c r="AQ86">
        <v>-0.000241811570248167</v>
      </c>
      <c r="AR86">
        <v>99.94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MAX(0,($B$13+$C$13*EF86)/(1+$D$13*EF86)*DY86/(EA86+273)*$E$13)</f>
        <v>0</v>
      </c>
      <c r="AX86" t="s">
        <v>437</v>
      </c>
      <c r="AY86" t="s">
        <v>437</v>
      </c>
      <c r="AZ86">
        <v>0</v>
      </c>
      <c r="BA86">
        <v>0</v>
      </c>
      <c r="BB86">
        <f>1-AZ86/BA86</f>
        <v>0</v>
      </c>
      <c r="BC86">
        <v>0</v>
      </c>
      <c r="BD86" t="s">
        <v>437</v>
      </c>
      <c r="BE86" t="s">
        <v>437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437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$B$11*EG86+$C$11*EH86+$F$11*ES86*(1-EV86)</f>
        <v>0</v>
      </c>
      <c r="DI86">
        <f>DH86*DJ86</f>
        <v>0</v>
      </c>
      <c r="DJ86">
        <f>($B$11*$D$9+$C$11*$D$9+$F$11*((FF86+EX86)/MAX(FF86+EX86+FG86, 0.1)*$I$9+FG86/MAX(FF86+EX86+FG86, 0.1)*$J$9))/($B$11+$C$11+$F$11)</f>
        <v>0</v>
      </c>
      <c r="DK86">
        <f>($B$11*$K$9+$C$11*$K$9+$F$11*((FF86+EX86)/MAX(FF86+EX86+FG86, 0.1)*$P$9+FG86/MAX(FF86+EX86+FG86, 0.1)*$Q$9))/($B$11+$C$11+$F$11)</f>
        <v>0</v>
      </c>
      <c r="DL86">
        <v>1.65</v>
      </c>
      <c r="DM86">
        <v>0.5</v>
      </c>
      <c r="DN86" t="s">
        <v>438</v>
      </c>
      <c r="DO86">
        <v>2</v>
      </c>
      <c r="DP86" t="b">
        <v>1</v>
      </c>
      <c r="DQ86">
        <v>1758987775.84615</v>
      </c>
      <c r="DR86">
        <v>1100.01538461538</v>
      </c>
      <c r="DS86">
        <v>1127.77461538462</v>
      </c>
      <c r="DT86">
        <v>22.8272</v>
      </c>
      <c r="DU86">
        <v>22.4224769230769</v>
      </c>
      <c r="DV86">
        <v>1092.60769230769</v>
      </c>
      <c r="DW86">
        <v>22.4577769230769</v>
      </c>
      <c r="DX86">
        <v>500.010692307692</v>
      </c>
      <c r="DY86">
        <v>90.4232153846154</v>
      </c>
      <c r="DZ86">
        <v>0.0300707230769231</v>
      </c>
      <c r="EA86">
        <v>29.5019076923077</v>
      </c>
      <c r="EB86">
        <v>30.1431076923077</v>
      </c>
      <c r="EC86">
        <v>999.9</v>
      </c>
      <c r="ED86">
        <v>0</v>
      </c>
      <c r="EE86">
        <v>0</v>
      </c>
      <c r="EF86">
        <v>10005.8069230769</v>
      </c>
      <c r="EG86">
        <v>0</v>
      </c>
      <c r="EH86">
        <v>9.95989</v>
      </c>
      <c r="EI86">
        <v>-27.7597461538462</v>
      </c>
      <c r="EJ86">
        <v>1125.71153846154</v>
      </c>
      <c r="EK86">
        <v>1153.64384615385</v>
      </c>
      <c r="EL86">
        <v>0.404722615384615</v>
      </c>
      <c r="EM86">
        <v>1127.77461538462</v>
      </c>
      <c r="EN86">
        <v>22.4224769230769</v>
      </c>
      <c r="EO86">
        <v>2.06410692307692</v>
      </c>
      <c r="EP86">
        <v>2.02751153846154</v>
      </c>
      <c r="EQ86">
        <v>17.9448846153846</v>
      </c>
      <c r="ER86">
        <v>17.6608307692308</v>
      </c>
      <c r="ES86">
        <v>2000.01230769231</v>
      </c>
      <c r="ET86">
        <v>0.980001076923077</v>
      </c>
      <c r="EU86">
        <v>0.0199993615384615</v>
      </c>
      <c r="EV86">
        <v>0</v>
      </c>
      <c r="EW86">
        <v>246.176846153846</v>
      </c>
      <c r="EX86">
        <v>5.00016</v>
      </c>
      <c r="EY86">
        <v>5288.26230769231</v>
      </c>
      <c r="EZ86">
        <v>18234.2923076923</v>
      </c>
      <c r="FA86">
        <v>49.0190769230769</v>
      </c>
      <c r="FB86">
        <v>49.5190769230769</v>
      </c>
      <c r="FC86">
        <v>49.437</v>
      </c>
      <c r="FD86">
        <v>49.187</v>
      </c>
      <c r="FE86">
        <v>50.8410769230769</v>
      </c>
      <c r="FF86">
        <v>1955.11230769231</v>
      </c>
      <c r="FG86">
        <v>39.9</v>
      </c>
      <c r="FH86">
        <v>0</v>
      </c>
      <c r="FI86">
        <v>1758987788.7</v>
      </c>
      <c r="FJ86">
        <v>0</v>
      </c>
      <c r="FK86">
        <v>246.2185</v>
      </c>
      <c r="FL86">
        <v>-0.769538468417957</v>
      </c>
      <c r="FM86">
        <v>-18.1333333491236</v>
      </c>
      <c r="FN86">
        <v>5288.19307692308</v>
      </c>
      <c r="FO86">
        <v>15</v>
      </c>
      <c r="FP86">
        <v>0</v>
      </c>
      <c r="FQ86" t="s">
        <v>439</v>
      </c>
      <c r="FR86">
        <v>1747249705.1</v>
      </c>
      <c r="FS86">
        <v>1747249711.1</v>
      </c>
      <c r="FT86">
        <v>0</v>
      </c>
      <c r="FU86">
        <v>0.871</v>
      </c>
      <c r="FV86">
        <v>0.066</v>
      </c>
      <c r="FW86">
        <v>5.486</v>
      </c>
      <c r="FX86">
        <v>0.145</v>
      </c>
      <c r="FY86">
        <v>420</v>
      </c>
      <c r="FZ86">
        <v>16</v>
      </c>
      <c r="GA86">
        <v>0.27</v>
      </c>
      <c r="GB86">
        <v>0.16</v>
      </c>
      <c r="GC86">
        <v>-27.684319047619</v>
      </c>
      <c r="GD86">
        <v>-0.864927272727338</v>
      </c>
      <c r="GE86">
        <v>0.626117411489667</v>
      </c>
      <c r="GF86">
        <v>0</v>
      </c>
      <c r="GG86">
        <v>246.278852941176</v>
      </c>
      <c r="GH86">
        <v>-0.705989310626445</v>
      </c>
      <c r="GI86">
        <v>0.173782679085611</v>
      </c>
      <c r="GJ86">
        <v>-1</v>
      </c>
      <c r="GK86">
        <v>0.419166285714286</v>
      </c>
      <c r="GL86">
        <v>-0.214478259740259</v>
      </c>
      <c r="GM86">
        <v>0.0217751807802738</v>
      </c>
      <c r="GN86">
        <v>0</v>
      </c>
      <c r="GO86">
        <v>0</v>
      </c>
      <c r="GP86">
        <v>2</v>
      </c>
      <c r="GQ86" t="s">
        <v>457</v>
      </c>
      <c r="GR86">
        <v>3.12555</v>
      </c>
      <c r="GS86">
        <v>2.65565</v>
      </c>
      <c r="GT86">
        <v>0.177173</v>
      </c>
      <c r="GU86">
        <v>0.180324</v>
      </c>
      <c r="GV86">
        <v>0.0976665</v>
      </c>
      <c r="GW86">
        <v>0.0971359</v>
      </c>
      <c r="GX86">
        <v>21164.5</v>
      </c>
      <c r="GY86">
        <v>19965</v>
      </c>
      <c r="GZ86">
        <v>23004.9</v>
      </c>
      <c r="HA86">
        <v>23719</v>
      </c>
      <c r="HB86">
        <v>35386.5</v>
      </c>
      <c r="HC86">
        <v>35452.7</v>
      </c>
      <c r="HD86">
        <v>41476.2</v>
      </c>
      <c r="HE86">
        <v>42296.7</v>
      </c>
      <c r="HF86">
        <v>1.89643</v>
      </c>
      <c r="HG86">
        <v>1.81553</v>
      </c>
      <c r="HH86">
        <v>0.171147</v>
      </c>
      <c r="HI86">
        <v>0</v>
      </c>
      <c r="HJ86">
        <v>27.3524</v>
      </c>
      <c r="HK86">
        <v>999.9</v>
      </c>
      <c r="HL86">
        <v>58.656</v>
      </c>
      <c r="HM86">
        <v>29.155</v>
      </c>
      <c r="HN86">
        <v>26.3226</v>
      </c>
      <c r="HO86">
        <v>53.52</v>
      </c>
      <c r="HP86">
        <v>42.3277</v>
      </c>
      <c r="HQ86">
        <v>1</v>
      </c>
      <c r="HR86">
        <v>0.0898577</v>
      </c>
      <c r="HS86">
        <v>1.79655</v>
      </c>
      <c r="HT86">
        <v>20.2069</v>
      </c>
      <c r="HU86">
        <v>5.23301</v>
      </c>
      <c r="HV86">
        <v>11.992</v>
      </c>
      <c r="HW86">
        <v>4.95555</v>
      </c>
      <c r="HX86">
        <v>3.3039</v>
      </c>
      <c r="HY86">
        <v>20.6</v>
      </c>
      <c r="HZ86">
        <v>9999</v>
      </c>
      <c r="IA86">
        <v>9999</v>
      </c>
      <c r="IB86">
        <v>9999</v>
      </c>
      <c r="IC86">
        <v>1.86852</v>
      </c>
      <c r="ID86">
        <v>1.86418</v>
      </c>
      <c r="IE86">
        <v>1.8718</v>
      </c>
      <c r="IF86">
        <v>1.86267</v>
      </c>
      <c r="IG86">
        <v>1.86209</v>
      </c>
      <c r="IH86">
        <v>1.86853</v>
      </c>
      <c r="II86">
        <v>1.85867</v>
      </c>
      <c r="IJ86">
        <v>1.86508</v>
      </c>
      <c r="IK86">
        <v>5</v>
      </c>
      <c r="IL86">
        <v>0</v>
      </c>
      <c r="IM86">
        <v>0</v>
      </c>
      <c r="IN86">
        <v>0</v>
      </c>
      <c r="IO86" t="s">
        <v>441</v>
      </c>
      <c r="IP86" t="s">
        <v>442</v>
      </c>
      <c r="IQ86" t="s">
        <v>443</v>
      </c>
      <c r="IR86" t="s">
        <v>443</v>
      </c>
      <c r="IS86" t="s">
        <v>443</v>
      </c>
      <c r="IT86" t="s">
        <v>443</v>
      </c>
      <c r="IU86">
        <v>0</v>
      </c>
      <c r="IV86">
        <v>100</v>
      </c>
      <c r="IW86">
        <v>100</v>
      </c>
      <c r="IX86">
        <v>7.46</v>
      </c>
      <c r="IY86">
        <v>0.3688</v>
      </c>
      <c r="IZ86">
        <v>4.29428474587108</v>
      </c>
      <c r="JA86">
        <v>0.0044018681294096</v>
      </c>
      <c r="JB86">
        <v>-1.90699597991277e-06</v>
      </c>
      <c r="JC86">
        <v>4.44501569190667e-10</v>
      </c>
      <c r="JD86">
        <v>0.0663976639725661</v>
      </c>
      <c r="JE86">
        <v>0.00774552653971819</v>
      </c>
      <c r="JF86">
        <v>0.000136201457998369</v>
      </c>
      <c r="JG86">
        <v>5.32982615085375e-06</v>
      </c>
      <c r="JH86">
        <v>-0</v>
      </c>
      <c r="JI86">
        <v>1991</v>
      </c>
      <c r="JJ86">
        <v>1</v>
      </c>
      <c r="JK86">
        <v>28</v>
      </c>
      <c r="JL86">
        <v>195634.6</v>
      </c>
      <c r="JM86">
        <v>195634.5</v>
      </c>
      <c r="JN86">
        <v>2.37305</v>
      </c>
      <c r="JO86">
        <v>2.33765</v>
      </c>
      <c r="JP86">
        <v>1.4978</v>
      </c>
      <c r="JQ86">
        <v>2.33276</v>
      </c>
      <c r="JR86">
        <v>1.54419</v>
      </c>
      <c r="JS86">
        <v>2.39014</v>
      </c>
      <c r="JT86">
        <v>35.4291</v>
      </c>
      <c r="JU86">
        <v>24.0787</v>
      </c>
      <c r="JV86">
        <v>18</v>
      </c>
      <c r="JW86">
        <v>546.775</v>
      </c>
      <c r="JX86">
        <v>437.284</v>
      </c>
      <c r="JY86">
        <v>25.5452</v>
      </c>
      <c r="JZ86">
        <v>28.738</v>
      </c>
      <c r="KA86">
        <v>30.0002</v>
      </c>
      <c r="KB86">
        <v>28.6726</v>
      </c>
      <c r="KC86">
        <v>28.6987</v>
      </c>
      <c r="KD86">
        <v>47.6333</v>
      </c>
      <c r="KE86">
        <v>28.5348</v>
      </c>
      <c r="KF86">
        <v>100</v>
      </c>
      <c r="KG86">
        <v>25.4192</v>
      </c>
      <c r="KH86">
        <v>1178.05</v>
      </c>
      <c r="KI86">
        <v>22.5874</v>
      </c>
      <c r="KJ86">
        <v>92.9572</v>
      </c>
      <c r="KK86">
        <v>98.5761</v>
      </c>
    </row>
    <row r="87" spans="1:297">
      <c r="A87">
        <v>71</v>
      </c>
      <c r="B87">
        <v>1758987789</v>
      </c>
      <c r="C87">
        <v>442</v>
      </c>
      <c r="D87" t="s">
        <v>584</v>
      </c>
      <c r="E87" t="s">
        <v>585</v>
      </c>
      <c r="F87">
        <v>5</v>
      </c>
      <c r="G87" t="s">
        <v>435</v>
      </c>
      <c r="H87" t="s">
        <v>436</v>
      </c>
      <c r="I87">
        <v>1758987780.84615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(EA87+(U87+2*0.95*5.67E-8*(((EA87+$B$7)+273)^4-(EA87+273)^4)-44100*J87)/(1.84*29.3*R87+8*0.95*5.67E-8*(EA87+273)^3))</f>
        <v>0</v>
      </c>
      <c r="W87">
        <f>($C$7*EB87+$D$7*EC87+$E$7*V87)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2*0.95*5.67E-8*(((EA87+$B$7)+273)^4-(W87+273)^4)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1187.05474502381</v>
      </c>
      <c r="AK87">
        <v>1167.18472727273</v>
      </c>
      <c r="AL87">
        <v>3.36412943722939</v>
      </c>
      <c r="AM87">
        <v>63.08</v>
      </c>
      <c r="AN87">
        <f>(AP87 - AO87 + DY87*1E3/(8.314*(EA87+273.15)) * AR87/DX87 * AQ87) * DX87/(100*DL87) * 1000/(1000 - AP87)</f>
        <v>0</v>
      </c>
      <c r="AO87">
        <v>22.4494719136905</v>
      </c>
      <c r="AP87">
        <v>22.7987157575757</v>
      </c>
      <c r="AQ87">
        <v>-6.74562770563681e-05</v>
      </c>
      <c r="AR87">
        <v>99.94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MAX(0,($B$13+$C$13*EF87)/(1+$D$13*EF87)*DY87/(EA87+273)*$E$13)</f>
        <v>0</v>
      </c>
      <c r="AX87" t="s">
        <v>437</v>
      </c>
      <c r="AY87" t="s">
        <v>437</v>
      </c>
      <c r="AZ87">
        <v>0</v>
      </c>
      <c r="BA87">
        <v>0</v>
      </c>
      <c r="BB87">
        <f>1-AZ87/BA87</f>
        <v>0</v>
      </c>
      <c r="BC87">
        <v>0</v>
      </c>
      <c r="BD87" t="s">
        <v>437</v>
      </c>
      <c r="BE87" t="s">
        <v>437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437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$B$11*EG87+$C$11*EH87+$F$11*ES87*(1-EV87)</f>
        <v>0</v>
      </c>
      <c r="DI87">
        <f>DH87*DJ87</f>
        <v>0</v>
      </c>
      <c r="DJ87">
        <f>($B$11*$D$9+$C$11*$D$9+$F$11*((FF87+EX87)/MAX(FF87+EX87+FG87, 0.1)*$I$9+FG87/MAX(FF87+EX87+FG87, 0.1)*$J$9))/($B$11+$C$11+$F$11)</f>
        <v>0</v>
      </c>
      <c r="DK87">
        <f>($B$11*$K$9+$C$11*$K$9+$F$11*((FF87+EX87)/MAX(FF87+EX87+FG87, 0.1)*$P$9+FG87/MAX(FF87+EX87+FG87, 0.1)*$Q$9))/($B$11+$C$11+$F$11)</f>
        <v>0</v>
      </c>
      <c r="DL87">
        <v>1.65</v>
      </c>
      <c r="DM87">
        <v>0.5</v>
      </c>
      <c r="DN87" t="s">
        <v>438</v>
      </c>
      <c r="DO87">
        <v>2</v>
      </c>
      <c r="DP87" t="b">
        <v>1</v>
      </c>
      <c r="DQ87">
        <v>1758987780.84615</v>
      </c>
      <c r="DR87">
        <v>1116.72461538462</v>
      </c>
      <c r="DS87">
        <v>1144.37538461538</v>
      </c>
      <c r="DT87">
        <v>22.8125</v>
      </c>
      <c r="DU87">
        <v>22.4316769230769</v>
      </c>
      <c r="DV87">
        <v>1109.28769230769</v>
      </c>
      <c r="DW87">
        <v>22.4433923076923</v>
      </c>
      <c r="DX87">
        <v>500.005461538462</v>
      </c>
      <c r="DY87">
        <v>90.4231846153846</v>
      </c>
      <c r="DZ87">
        <v>0.0301131538461538</v>
      </c>
      <c r="EA87">
        <v>29.4904692307692</v>
      </c>
      <c r="EB87">
        <v>30.1453307692308</v>
      </c>
      <c r="EC87">
        <v>999.9</v>
      </c>
      <c r="ED87">
        <v>0</v>
      </c>
      <c r="EE87">
        <v>0</v>
      </c>
      <c r="EF87">
        <v>9997.59153846154</v>
      </c>
      <c r="EG87">
        <v>0</v>
      </c>
      <c r="EH87">
        <v>9.95989</v>
      </c>
      <c r="EI87">
        <v>-27.6497692307692</v>
      </c>
      <c r="EJ87">
        <v>1142.79615384615</v>
      </c>
      <c r="EK87">
        <v>1170.63615384615</v>
      </c>
      <c r="EL87">
        <v>0.380819538461539</v>
      </c>
      <c r="EM87">
        <v>1144.37538461538</v>
      </c>
      <c r="EN87">
        <v>22.4316769230769</v>
      </c>
      <c r="EO87">
        <v>2.06277846153846</v>
      </c>
      <c r="EP87">
        <v>2.02834307692308</v>
      </c>
      <c r="EQ87">
        <v>17.9346461538462</v>
      </c>
      <c r="ER87">
        <v>17.6673307692308</v>
      </c>
      <c r="ES87">
        <v>1999.97384615385</v>
      </c>
      <c r="ET87">
        <v>0.980000615384615</v>
      </c>
      <c r="EU87">
        <v>0.0199997846153846</v>
      </c>
      <c r="EV87">
        <v>0</v>
      </c>
      <c r="EW87">
        <v>246.140538461538</v>
      </c>
      <c r="EX87">
        <v>5.00016</v>
      </c>
      <c r="EY87">
        <v>5286.75384615385</v>
      </c>
      <c r="EZ87">
        <v>18233.9461538462</v>
      </c>
      <c r="FA87">
        <v>49.0095384615385</v>
      </c>
      <c r="FB87">
        <v>49.5286153846154</v>
      </c>
      <c r="FC87">
        <v>49.437</v>
      </c>
      <c r="FD87">
        <v>49.187</v>
      </c>
      <c r="FE87">
        <v>50.8410769230769</v>
      </c>
      <c r="FF87">
        <v>1955.07384615385</v>
      </c>
      <c r="FG87">
        <v>39.9</v>
      </c>
      <c r="FH87">
        <v>0</v>
      </c>
      <c r="FI87">
        <v>1758987794.1</v>
      </c>
      <c r="FJ87">
        <v>0</v>
      </c>
      <c r="FK87">
        <v>246.16168</v>
      </c>
      <c r="FL87">
        <v>-0.368615385203961</v>
      </c>
      <c r="FM87">
        <v>-14.8376923396562</v>
      </c>
      <c r="FN87">
        <v>5286.5392</v>
      </c>
      <c r="FO87">
        <v>15</v>
      </c>
      <c r="FP87">
        <v>0</v>
      </c>
      <c r="FQ87" t="s">
        <v>439</v>
      </c>
      <c r="FR87">
        <v>1747249705.1</v>
      </c>
      <c r="FS87">
        <v>1747249711.1</v>
      </c>
      <c r="FT87">
        <v>0</v>
      </c>
      <c r="FU87">
        <v>0.871</v>
      </c>
      <c r="FV87">
        <v>0.066</v>
      </c>
      <c r="FW87">
        <v>5.486</v>
      </c>
      <c r="FX87">
        <v>0.145</v>
      </c>
      <c r="FY87">
        <v>420</v>
      </c>
      <c r="FZ87">
        <v>16</v>
      </c>
      <c r="GA87">
        <v>0.27</v>
      </c>
      <c r="GB87">
        <v>0.16</v>
      </c>
      <c r="GC87">
        <v>-27.7902238095238</v>
      </c>
      <c r="GD87">
        <v>0.0770961038960948</v>
      </c>
      <c r="GE87">
        <v>0.618615871969152</v>
      </c>
      <c r="GF87">
        <v>1</v>
      </c>
      <c r="GG87">
        <v>246.211852941176</v>
      </c>
      <c r="GH87">
        <v>-0.571352179772243</v>
      </c>
      <c r="GI87">
        <v>0.170631204020446</v>
      </c>
      <c r="GJ87">
        <v>-1</v>
      </c>
      <c r="GK87">
        <v>0.392841666666667</v>
      </c>
      <c r="GL87">
        <v>-0.272398519480519</v>
      </c>
      <c r="GM87">
        <v>0.0281381741840635</v>
      </c>
      <c r="GN87">
        <v>0</v>
      </c>
      <c r="GO87">
        <v>1</v>
      </c>
      <c r="GP87">
        <v>2</v>
      </c>
      <c r="GQ87" t="s">
        <v>446</v>
      </c>
      <c r="GR87">
        <v>3.12572</v>
      </c>
      <c r="GS87">
        <v>2.65559</v>
      </c>
      <c r="GT87">
        <v>0.178831</v>
      </c>
      <c r="GU87">
        <v>0.182053</v>
      </c>
      <c r="GV87">
        <v>0.0976611</v>
      </c>
      <c r="GW87">
        <v>0.0972445</v>
      </c>
      <c r="GX87">
        <v>21121.8</v>
      </c>
      <c r="GY87">
        <v>19922.8</v>
      </c>
      <c r="GZ87">
        <v>23004.8</v>
      </c>
      <c r="HA87">
        <v>23718.9</v>
      </c>
      <c r="HB87">
        <v>35386.7</v>
      </c>
      <c r="HC87">
        <v>35448.6</v>
      </c>
      <c r="HD87">
        <v>41475.9</v>
      </c>
      <c r="HE87">
        <v>42296.7</v>
      </c>
      <c r="HF87">
        <v>1.8966</v>
      </c>
      <c r="HG87">
        <v>1.81553</v>
      </c>
      <c r="HH87">
        <v>0.170484</v>
      </c>
      <c r="HI87">
        <v>0</v>
      </c>
      <c r="HJ87">
        <v>27.3472</v>
      </c>
      <c r="HK87">
        <v>999.9</v>
      </c>
      <c r="HL87">
        <v>58.631</v>
      </c>
      <c r="HM87">
        <v>29.155</v>
      </c>
      <c r="HN87">
        <v>26.3138</v>
      </c>
      <c r="HO87">
        <v>54.01</v>
      </c>
      <c r="HP87">
        <v>42.0913</v>
      </c>
      <c r="HQ87">
        <v>1</v>
      </c>
      <c r="HR87">
        <v>0.089878</v>
      </c>
      <c r="HS87">
        <v>1.85247</v>
      </c>
      <c r="HT87">
        <v>20.2062</v>
      </c>
      <c r="HU87">
        <v>5.23346</v>
      </c>
      <c r="HV87">
        <v>11.992</v>
      </c>
      <c r="HW87">
        <v>4.95575</v>
      </c>
      <c r="HX87">
        <v>3.30395</v>
      </c>
      <c r="HY87">
        <v>20.6</v>
      </c>
      <c r="HZ87">
        <v>9999</v>
      </c>
      <c r="IA87">
        <v>9999</v>
      </c>
      <c r="IB87">
        <v>9999</v>
      </c>
      <c r="IC87">
        <v>1.8685</v>
      </c>
      <c r="ID87">
        <v>1.86418</v>
      </c>
      <c r="IE87">
        <v>1.87181</v>
      </c>
      <c r="IF87">
        <v>1.86266</v>
      </c>
      <c r="IG87">
        <v>1.86206</v>
      </c>
      <c r="IH87">
        <v>1.86856</v>
      </c>
      <c r="II87">
        <v>1.85868</v>
      </c>
      <c r="IJ87">
        <v>1.86508</v>
      </c>
      <c r="IK87">
        <v>5</v>
      </c>
      <c r="IL87">
        <v>0</v>
      </c>
      <c r="IM87">
        <v>0</v>
      </c>
      <c r="IN87">
        <v>0</v>
      </c>
      <c r="IO87" t="s">
        <v>441</v>
      </c>
      <c r="IP87" t="s">
        <v>442</v>
      </c>
      <c r="IQ87" t="s">
        <v>443</v>
      </c>
      <c r="IR87" t="s">
        <v>443</v>
      </c>
      <c r="IS87" t="s">
        <v>443</v>
      </c>
      <c r="IT87" t="s">
        <v>443</v>
      </c>
      <c r="IU87">
        <v>0</v>
      </c>
      <c r="IV87">
        <v>100</v>
      </c>
      <c r="IW87">
        <v>100</v>
      </c>
      <c r="IX87">
        <v>7.49</v>
      </c>
      <c r="IY87">
        <v>0.3688</v>
      </c>
      <c r="IZ87">
        <v>4.29428474587108</v>
      </c>
      <c r="JA87">
        <v>0.0044018681294096</v>
      </c>
      <c r="JB87">
        <v>-1.90699597991277e-06</v>
      </c>
      <c r="JC87">
        <v>4.44501569190667e-10</v>
      </c>
      <c r="JD87">
        <v>0.0663976639725661</v>
      </c>
      <c r="JE87">
        <v>0.00774552653971819</v>
      </c>
      <c r="JF87">
        <v>0.000136201457998369</v>
      </c>
      <c r="JG87">
        <v>5.32982615085375e-06</v>
      </c>
      <c r="JH87">
        <v>-0</v>
      </c>
      <c r="JI87">
        <v>1991</v>
      </c>
      <c r="JJ87">
        <v>1</v>
      </c>
      <c r="JK87">
        <v>28</v>
      </c>
      <c r="JL87">
        <v>195634.7</v>
      </c>
      <c r="JM87">
        <v>195634.6</v>
      </c>
      <c r="JN87">
        <v>2.40601</v>
      </c>
      <c r="JO87">
        <v>2.3584</v>
      </c>
      <c r="JP87">
        <v>1.49902</v>
      </c>
      <c r="JQ87">
        <v>2.33276</v>
      </c>
      <c r="JR87">
        <v>1.54419</v>
      </c>
      <c r="JS87">
        <v>2.23877</v>
      </c>
      <c r="JT87">
        <v>35.4523</v>
      </c>
      <c r="JU87">
        <v>24.0437</v>
      </c>
      <c r="JV87">
        <v>18</v>
      </c>
      <c r="JW87">
        <v>546.864</v>
      </c>
      <c r="JX87">
        <v>437.261</v>
      </c>
      <c r="JY87">
        <v>25.394</v>
      </c>
      <c r="JZ87">
        <v>28.7345</v>
      </c>
      <c r="KA87">
        <v>30.0002</v>
      </c>
      <c r="KB87">
        <v>28.6696</v>
      </c>
      <c r="KC87">
        <v>28.6957</v>
      </c>
      <c r="KD87">
        <v>48.1444</v>
      </c>
      <c r="KE87">
        <v>28.2567</v>
      </c>
      <c r="KF87">
        <v>100</v>
      </c>
      <c r="KG87">
        <v>25.2797</v>
      </c>
      <c r="KH87">
        <v>1191.63</v>
      </c>
      <c r="KI87">
        <v>22.6146</v>
      </c>
      <c r="KJ87">
        <v>92.9567</v>
      </c>
      <c r="KK87">
        <v>98.5761</v>
      </c>
    </row>
    <row r="88" spans="1:297">
      <c r="A88">
        <v>72</v>
      </c>
      <c r="B88">
        <v>1758987794</v>
      </c>
      <c r="C88">
        <v>447</v>
      </c>
      <c r="D88" t="s">
        <v>586</v>
      </c>
      <c r="E88" t="s">
        <v>587</v>
      </c>
      <c r="F88">
        <v>5</v>
      </c>
      <c r="G88" t="s">
        <v>435</v>
      </c>
      <c r="H88" t="s">
        <v>436</v>
      </c>
      <c r="I88">
        <v>1758987785.84615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(EA88+(U88+2*0.95*5.67E-8*(((EA88+$B$7)+273)^4-(EA88+273)^4)-44100*J88)/(1.84*29.3*R88+8*0.95*5.67E-8*(EA88+273)^3))</f>
        <v>0</v>
      </c>
      <c r="W88">
        <f>($C$7*EB88+$D$7*EC88+$E$7*V88)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2*0.95*5.67E-8*(((EA88+$B$7)+273)^4-(W88+273)^4)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1205.08033528571</v>
      </c>
      <c r="AK88">
        <v>1184.76266666667</v>
      </c>
      <c r="AL88">
        <v>3.51664523809505</v>
      </c>
      <c r="AM88">
        <v>63.08</v>
      </c>
      <c r="AN88">
        <f>(AP88 - AO88 + DY88*1E3/(8.314*(EA88+273.15)) * AR88/DX88 * AQ88) * DX88/(100*DL88) * 1000/(1000 - AP88)</f>
        <v>0</v>
      </c>
      <c r="AO88">
        <v>22.4940488690476</v>
      </c>
      <c r="AP88">
        <v>22.80758</v>
      </c>
      <c r="AQ88">
        <v>0.000113277655677574</v>
      </c>
      <c r="AR88">
        <v>99.94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MAX(0,($B$13+$C$13*EF88)/(1+$D$13*EF88)*DY88/(EA88+273)*$E$13)</f>
        <v>0</v>
      </c>
      <c r="AX88" t="s">
        <v>437</v>
      </c>
      <c r="AY88" t="s">
        <v>437</v>
      </c>
      <c r="AZ88">
        <v>0</v>
      </c>
      <c r="BA88">
        <v>0</v>
      </c>
      <c r="BB88">
        <f>1-AZ88/BA88</f>
        <v>0</v>
      </c>
      <c r="BC88">
        <v>0</v>
      </c>
      <c r="BD88" t="s">
        <v>437</v>
      </c>
      <c r="BE88" t="s">
        <v>437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437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$B$11*EG88+$C$11*EH88+$F$11*ES88*(1-EV88)</f>
        <v>0</v>
      </c>
      <c r="DI88">
        <f>DH88*DJ88</f>
        <v>0</v>
      </c>
      <c r="DJ88">
        <f>($B$11*$D$9+$C$11*$D$9+$F$11*((FF88+EX88)/MAX(FF88+EX88+FG88, 0.1)*$I$9+FG88/MAX(FF88+EX88+FG88, 0.1)*$J$9))/($B$11+$C$11+$F$11)</f>
        <v>0</v>
      </c>
      <c r="DK88">
        <f>($B$11*$K$9+$C$11*$K$9+$F$11*((FF88+EX88)/MAX(FF88+EX88+FG88, 0.1)*$P$9+FG88/MAX(FF88+EX88+FG88, 0.1)*$Q$9))/($B$11+$C$11+$F$11)</f>
        <v>0</v>
      </c>
      <c r="DL88">
        <v>1.65</v>
      </c>
      <c r="DM88">
        <v>0.5</v>
      </c>
      <c r="DN88" t="s">
        <v>438</v>
      </c>
      <c r="DO88">
        <v>2</v>
      </c>
      <c r="DP88" t="b">
        <v>1</v>
      </c>
      <c r="DQ88">
        <v>1758987785.84615</v>
      </c>
      <c r="DR88">
        <v>1133.48076923077</v>
      </c>
      <c r="DS88">
        <v>1161.58</v>
      </c>
      <c r="DT88">
        <v>22.8050076923077</v>
      </c>
      <c r="DU88">
        <v>22.4552307692308</v>
      </c>
      <c r="DV88">
        <v>1126.01307692308</v>
      </c>
      <c r="DW88">
        <v>22.4360692307692</v>
      </c>
      <c r="DX88">
        <v>500.020846153846</v>
      </c>
      <c r="DY88">
        <v>90.4232153846154</v>
      </c>
      <c r="DZ88">
        <v>0.0301366769230769</v>
      </c>
      <c r="EA88">
        <v>29.4752153846154</v>
      </c>
      <c r="EB88">
        <v>30.1321538461538</v>
      </c>
      <c r="EC88">
        <v>999.9</v>
      </c>
      <c r="ED88">
        <v>0</v>
      </c>
      <c r="EE88">
        <v>0</v>
      </c>
      <c r="EF88">
        <v>9994.07615384615</v>
      </c>
      <c r="EG88">
        <v>0</v>
      </c>
      <c r="EH88">
        <v>9.95989</v>
      </c>
      <c r="EI88">
        <v>-28.0996615384615</v>
      </c>
      <c r="EJ88">
        <v>1159.93384615385</v>
      </c>
      <c r="EK88">
        <v>1188.26461538462</v>
      </c>
      <c r="EL88">
        <v>0.349781384615385</v>
      </c>
      <c r="EM88">
        <v>1161.58</v>
      </c>
      <c r="EN88">
        <v>22.4552307692308</v>
      </c>
      <c r="EO88">
        <v>2.06210153846154</v>
      </c>
      <c r="EP88">
        <v>2.03047307692308</v>
      </c>
      <c r="EQ88">
        <v>17.9294153846154</v>
      </c>
      <c r="ER88">
        <v>17.6839769230769</v>
      </c>
      <c r="ES88">
        <v>1999.95615384615</v>
      </c>
      <c r="ET88">
        <v>0.980000384615385</v>
      </c>
      <c r="EU88">
        <v>0.02</v>
      </c>
      <c r="EV88">
        <v>0</v>
      </c>
      <c r="EW88">
        <v>246.121846153846</v>
      </c>
      <c r="EX88">
        <v>5.00016</v>
      </c>
      <c r="EY88">
        <v>5285.70615384615</v>
      </c>
      <c r="EZ88">
        <v>18233.7846153846</v>
      </c>
      <c r="FA88">
        <v>49.0095384615385</v>
      </c>
      <c r="FB88">
        <v>49.5333846153846</v>
      </c>
      <c r="FC88">
        <v>49.437</v>
      </c>
      <c r="FD88">
        <v>49.187</v>
      </c>
      <c r="FE88">
        <v>50.8265384615385</v>
      </c>
      <c r="FF88">
        <v>1955.05615384615</v>
      </c>
      <c r="FG88">
        <v>39.9</v>
      </c>
      <c r="FH88">
        <v>0</v>
      </c>
      <c r="FI88">
        <v>1758987798.9</v>
      </c>
      <c r="FJ88">
        <v>0</v>
      </c>
      <c r="FK88">
        <v>246.136</v>
      </c>
      <c r="FL88">
        <v>-0.137230766775342</v>
      </c>
      <c r="FM88">
        <v>-10.0907692277346</v>
      </c>
      <c r="FN88">
        <v>5285.6456</v>
      </c>
      <c r="FO88">
        <v>15</v>
      </c>
      <c r="FP88">
        <v>0</v>
      </c>
      <c r="FQ88" t="s">
        <v>439</v>
      </c>
      <c r="FR88">
        <v>1747249705.1</v>
      </c>
      <c r="FS88">
        <v>1747249711.1</v>
      </c>
      <c r="FT88">
        <v>0</v>
      </c>
      <c r="FU88">
        <v>0.871</v>
      </c>
      <c r="FV88">
        <v>0.066</v>
      </c>
      <c r="FW88">
        <v>5.486</v>
      </c>
      <c r="FX88">
        <v>0.145</v>
      </c>
      <c r="FY88">
        <v>420</v>
      </c>
      <c r="FZ88">
        <v>16</v>
      </c>
      <c r="GA88">
        <v>0.27</v>
      </c>
      <c r="GB88">
        <v>0.16</v>
      </c>
      <c r="GC88">
        <v>-27.8234666666667</v>
      </c>
      <c r="GD88">
        <v>-4.23388051948058</v>
      </c>
      <c r="GE88">
        <v>0.652504615808037</v>
      </c>
      <c r="GF88">
        <v>0</v>
      </c>
      <c r="GG88">
        <v>246.174470588235</v>
      </c>
      <c r="GH88">
        <v>-0.546493509376219</v>
      </c>
      <c r="GI88">
        <v>0.167648658403101</v>
      </c>
      <c r="GJ88">
        <v>-1</v>
      </c>
      <c r="GK88">
        <v>0.371085952380952</v>
      </c>
      <c r="GL88">
        <v>-0.345048233766234</v>
      </c>
      <c r="GM88">
        <v>0.0357507490850274</v>
      </c>
      <c r="GN88">
        <v>0</v>
      </c>
      <c r="GO88">
        <v>0</v>
      </c>
      <c r="GP88">
        <v>2</v>
      </c>
      <c r="GQ88" t="s">
        <v>457</v>
      </c>
      <c r="GR88">
        <v>3.12558</v>
      </c>
      <c r="GS88">
        <v>2.65566</v>
      </c>
      <c r="GT88">
        <v>0.180519</v>
      </c>
      <c r="GU88">
        <v>0.183587</v>
      </c>
      <c r="GV88">
        <v>0.0977031</v>
      </c>
      <c r="GW88">
        <v>0.097399</v>
      </c>
      <c r="GX88">
        <v>21078.1</v>
      </c>
      <c r="GY88">
        <v>19885.8</v>
      </c>
      <c r="GZ88">
        <v>23004.5</v>
      </c>
      <c r="HA88">
        <v>23719.2</v>
      </c>
      <c r="HB88">
        <v>35385</v>
      </c>
      <c r="HC88">
        <v>35442.9</v>
      </c>
      <c r="HD88">
        <v>41475.8</v>
      </c>
      <c r="HE88">
        <v>42297</v>
      </c>
      <c r="HF88">
        <v>1.8966</v>
      </c>
      <c r="HG88">
        <v>1.8159</v>
      </c>
      <c r="HH88">
        <v>0.168979</v>
      </c>
      <c r="HI88">
        <v>0</v>
      </c>
      <c r="HJ88">
        <v>27.3405</v>
      </c>
      <c r="HK88">
        <v>999.9</v>
      </c>
      <c r="HL88">
        <v>58.631</v>
      </c>
      <c r="HM88">
        <v>29.155</v>
      </c>
      <c r="HN88">
        <v>26.3115</v>
      </c>
      <c r="HO88">
        <v>54.47</v>
      </c>
      <c r="HP88">
        <v>42.3117</v>
      </c>
      <c r="HQ88">
        <v>1</v>
      </c>
      <c r="HR88">
        <v>0.0897612</v>
      </c>
      <c r="HS88">
        <v>1.88294</v>
      </c>
      <c r="HT88">
        <v>20.2061</v>
      </c>
      <c r="HU88">
        <v>5.23226</v>
      </c>
      <c r="HV88">
        <v>11.992</v>
      </c>
      <c r="HW88">
        <v>4.9556</v>
      </c>
      <c r="HX88">
        <v>3.30393</v>
      </c>
      <c r="HY88">
        <v>20.6</v>
      </c>
      <c r="HZ88">
        <v>9999</v>
      </c>
      <c r="IA88">
        <v>9999</v>
      </c>
      <c r="IB88">
        <v>9999</v>
      </c>
      <c r="IC88">
        <v>1.8685</v>
      </c>
      <c r="ID88">
        <v>1.86421</v>
      </c>
      <c r="IE88">
        <v>1.8718</v>
      </c>
      <c r="IF88">
        <v>1.86265</v>
      </c>
      <c r="IG88">
        <v>1.86205</v>
      </c>
      <c r="IH88">
        <v>1.86853</v>
      </c>
      <c r="II88">
        <v>1.85867</v>
      </c>
      <c r="IJ88">
        <v>1.86508</v>
      </c>
      <c r="IK88">
        <v>5</v>
      </c>
      <c r="IL88">
        <v>0</v>
      </c>
      <c r="IM88">
        <v>0</v>
      </c>
      <c r="IN88">
        <v>0</v>
      </c>
      <c r="IO88" t="s">
        <v>441</v>
      </c>
      <c r="IP88" t="s">
        <v>442</v>
      </c>
      <c r="IQ88" t="s">
        <v>443</v>
      </c>
      <c r="IR88" t="s">
        <v>443</v>
      </c>
      <c r="IS88" t="s">
        <v>443</v>
      </c>
      <c r="IT88" t="s">
        <v>443</v>
      </c>
      <c r="IU88">
        <v>0</v>
      </c>
      <c r="IV88">
        <v>100</v>
      </c>
      <c r="IW88">
        <v>100</v>
      </c>
      <c r="IX88">
        <v>7.51</v>
      </c>
      <c r="IY88">
        <v>0.3691</v>
      </c>
      <c r="IZ88">
        <v>4.29428474587108</v>
      </c>
      <c r="JA88">
        <v>0.0044018681294096</v>
      </c>
      <c r="JB88">
        <v>-1.90699597991277e-06</v>
      </c>
      <c r="JC88">
        <v>4.44501569190667e-10</v>
      </c>
      <c r="JD88">
        <v>0.0663976639725661</v>
      </c>
      <c r="JE88">
        <v>0.00774552653971819</v>
      </c>
      <c r="JF88">
        <v>0.000136201457998369</v>
      </c>
      <c r="JG88">
        <v>5.32982615085375e-06</v>
      </c>
      <c r="JH88">
        <v>-0</v>
      </c>
      <c r="JI88">
        <v>1991</v>
      </c>
      <c r="JJ88">
        <v>1</v>
      </c>
      <c r="JK88">
        <v>28</v>
      </c>
      <c r="JL88">
        <v>195634.8</v>
      </c>
      <c r="JM88">
        <v>195634.7</v>
      </c>
      <c r="JN88">
        <v>2.43042</v>
      </c>
      <c r="JO88">
        <v>2.33765</v>
      </c>
      <c r="JP88">
        <v>1.4978</v>
      </c>
      <c r="JQ88">
        <v>2.33276</v>
      </c>
      <c r="JR88">
        <v>1.54419</v>
      </c>
      <c r="JS88">
        <v>2.34375</v>
      </c>
      <c r="JT88">
        <v>35.4523</v>
      </c>
      <c r="JU88">
        <v>24.0612</v>
      </c>
      <c r="JV88">
        <v>18</v>
      </c>
      <c r="JW88">
        <v>546.839</v>
      </c>
      <c r="JX88">
        <v>437.47</v>
      </c>
      <c r="JY88">
        <v>25.2557</v>
      </c>
      <c r="JZ88">
        <v>28.7321</v>
      </c>
      <c r="KA88">
        <v>30.0001</v>
      </c>
      <c r="KB88">
        <v>28.6667</v>
      </c>
      <c r="KC88">
        <v>28.6934</v>
      </c>
      <c r="KD88">
        <v>48.656</v>
      </c>
      <c r="KE88">
        <v>27.9608</v>
      </c>
      <c r="KF88">
        <v>100</v>
      </c>
      <c r="KG88">
        <v>25.1663</v>
      </c>
      <c r="KH88">
        <v>1211.86</v>
      </c>
      <c r="KI88">
        <v>22.5696</v>
      </c>
      <c r="KJ88">
        <v>92.956</v>
      </c>
      <c r="KK88">
        <v>98.577</v>
      </c>
    </row>
    <row r="89" spans="1:297">
      <c r="A89">
        <v>73</v>
      </c>
      <c r="B89">
        <v>1758987799</v>
      </c>
      <c r="C89">
        <v>452</v>
      </c>
      <c r="D89" t="s">
        <v>588</v>
      </c>
      <c r="E89" t="s">
        <v>589</v>
      </c>
      <c r="F89">
        <v>5</v>
      </c>
      <c r="G89" t="s">
        <v>435</v>
      </c>
      <c r="H89" t="s">
        <v>436</v>
      </c>
      <c r="I89">
        <v>1758987790.84615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(EA89+(U89+2*0.95*5.67E-8*(((EA89+$B$7)+273)^4-(EA89+273)^4)-44100*J89)/(1.84*29.3*R89+8*0.95*5.67E-8*(EA89+273)^3))</f>
        <v>0</v>
      </c>
      <c r="W89">
        <f>($C$7*EB89+$D$7*EC89+$E$7*V89)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2*0.95*5.67E-8*(((EA89+$B$7)+273)^4-(W89+273)^4)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1221.16594627381</v>
      </c>
      <c r="AK89">
        <v>1201.34060606061</v>
      </c>
      <c r="AL89">
        <v>3.31535151515151</v>
      </c>
      <c r="AM89">
        <v>63.08</v>
      </c>
      <c r="AN89">
        <f>(AP89 - AO89 + DY89*1E3/(8.314*(EA89+273.15)) * AR89/DX89 * AQ89) * DX89/(100*DL89) * 1000/(1000 - AP89)</f>
        <v>0</v>
      </c>
      <c r="AO89">
        <v>22.5382446755952</v>
      </c>
      <c r="AP89">
        <v>22.8336393939394</v>
      </c>
      <c r="AQ89">
        <v>0.00505686580086384</v>
      </c>
      <c r="AR89">
        <v>99.94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MAX(0,($B$13+$C$13*EF89)/(1+$D$13*EF89)*DY89/(EA89+273)*$E$13)</f>
        <v>0</v>
      </c>
      <c r="AX89" t="s">
        <v>437</v>
      </c>
      <c r="AY89" t="s">
        <v>437</v>
      </c>
      <c r="AZ89">
        <v>0</v>
      </c>
      <c r="BA89">
        <v>0</v>
      </c>
      <c r="BB89">
        <f>1-AZ89/BA89</f>
        <v>0</v>
      </c>
      <c r="BC89">
        <v>0</v>
      </c>
      <c r="BD89" t="s">
        <v>437</v>
      </c>
      <c r="BE89" t="s">
        <v>437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437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$B$11*EG89+$C$11*EH89+$F$11*ES89*(1-EV89)</f>
        <v>0</v>
      </c>
      <c r="DI89">
        <f>DH89*DJ89</f>
        <v>0</v>
      </c>
      <c r="DJ89">
        <f>($B$11*$D$9+$C$11*$D$9+$F$11*((FF89+EX89)/MAX(FF89+EX89+FG89, 0.1)*$I$9+FG89/MAX(FF89+EX89+FG89, 0.1)*$J$9))/($B$11+$C$11+$F$11)</f>
        <v>0</v>
      </c>
      <c r="DK89">
        <f>($B$11*$K$9+$C$11*$K$9+$F$11*((FF89+EX89)/MAX(FF89+EX89+FG89, 0.1)*$P$9+FG89/MAX(FF89+EX89+FG89, 0.1)*$Q$9))/($B$11+$C$11+$F$11)</f>
        <v>0</v>
      </c>
      <c r="DL89">
        <v>1.65</v>
      </c>
      <c r="DM89">
        <v>0.5</v>
      </c>
      <c r="DN89" t="s">
        <v>438</v>
      </c>
      <c r="DO89">
        <v>2</v>
      </c>
      <c r="DP89" t="b">
        <v>1</v>
      </c>
      <c r="DQ89">
        <v>1758987790.84615</v>
      </c>
      <c r="DR89">
        <v>1150.24230769231</v>
      </c>
      <c r="DS89">
        <v>1178.19230769231</v>
      </c>
      <c r="DT89">
        <v>22.8090615384615</v>
      </c>
      <c r="DU89">
        <v>22.4917692307692</v>
      </c>
      <c r="DV89">
        <v>1142.74384615385</v>
      </c>
      <c r="DW89">
        <v>22.4400307692308</v>
      </c>
      <c r="DX89">
        <v>499.99</v>
      </c>
      <c r="DY89">
        <v>90.4229076923077</v>
      </c>
      <c r="DZ89">
        <v>0.0301131153846154</v>
      </c>
      <c r="EA89">
        <v>29.4571</v>
      </c>
      <c r="EB89">
        <v>30.1169769230769</v>
      </c>
      <c r="EC89">
        <v>999.9</v>
      </c>
      <c r="ED89">
        <v>0</v>
      </c>
      <c r="EE89">
        <v>0</v>
      </c>
      <c r="EF89">
        <v>9996.49230769231</v>
      </c>
      <c r="EG89">
        <v>0</v>
      </c>
      <c r="EH89">
        <v>9.96203</v>
      </c>
      <c r="EI89">
        <v>-27.9497153846154</v>
      </c>
      <c r="EJ89">
        <v>1177.09230769231</v>
      </c>
      <c r="EK89">
        <v>1205.30384615385</v>
      </c>
      <c r="EL89">
        <v>0.317293230769231</v>
      </c>
      <c r="EM89">
        <v>1178.19230769231</v>
      </c>
      <c r="EN89">
        <v>22.4917692307692</v>
      </c>
      <c r="EO89">
        <v>2.06246153846154</v>
      </c>
      <c r="EP89">
        <v>2.03377076923077</v>
      </c>
      <c r="EQ89">
        <v>17.9321846153846</v>
      </c>
      <c r="ER89">
        <v>17.7097076923077</v>
      </c>
      <c r="ES89">
        <v>1999.96</v>
      </c>
      <c r="ET89">
        <v>0.980000384615385</v>
      </c>
      <c r="EU89">
        <v>0.02</v>
      </c>
      <c r="EV89">
        <v>0</v>
      </c>
      <c r="EW89">
        <v>246.080307692308</v>
      </c>
      <c r="EX89">
        <v>5.00016</v>
      </c>
      <c r="EY89">
        <v>5284.89230769231</v>
      </c>
      <c r="EZ89">
        <v>18233.8307692308</v>
      </c>
      <c r="FA89">
        <v>49</v>
      </c>
      <c r="FB89">
        <v>49.5286153846154</v>
      </c>
      <c r="FC89">
        <v>49.437</v>
      </c>
      <c r="FD89">
        <v>49.1918461538462</v>
      </c>
      <c r="FE89">
        <v>50.8216923076923</v>
      </c>
      <c r="FF89">
        <v>1955.06</v>
      </c>
      <c r="FG89">
        <v>39.9</v>
      </c>
      <c r="FH89">
        <v>0</v>
      </c>
      <c r="FI89">
        <v>1758987803.7</v>
      </c>
      <c r="FJ89">
        <v>0</v>
      </c>
      <c r="FK89">
        <v>246.07748</v>
      </c>
      <c r="FL89">
        <v>-0.984153847326984</v>
      </c>
      <c r="FM89">
        <v>-7.46846155630822</v>
      </c>
      <c r="FN89">
        <v>5284.8052</v>
      </c>
      <c r="FO89">
        <v>15</v>
      </c>
      <c r="FP89">
        <v>0</v>
      </c>
      <c r="FQ89" t="s">
        <v>439</v>
      </c>
      <c r="FR89">
        <v>1747249705.1</v>
      </c>
      <c r="FS89">
        <v>1747249711.1</v>
      </c>
      <c r="FT89">
        <v>0</v>
      </c>
      <c r="FU89">
        <v>0.871</v>
      </c>
      <c r="FV89">
        <v>0.066</v>
      </c>
      <c r="FW89">
        <v>5.486</v>
      </c>
      <c r="FX89">
        <v>0.145</v>
      </c>
      <c r="FY89">
        <v>420</v>
      </c>
      <c r="FZ89">
        <v>16</v>
      </c>
      <c r="GA89">
        <v>0.27</v>
      </c>
      <c r="GB89">
        <v>0.16</v>
      </c>
      <c r="GC89">
        <v>-27.9936761904762</v>
      </c>
      <c r="GD89">
        <v>0.831919480519455</v>
      </c>
      <c r="GE89">
        <v>0.442888172389634</v>
      </c>
      <c r="GF89">
        <v>0</v>
      </c>
      <c r="GG89">
        <v>246.105470588235</v>
      </c>
      <c r="GH89">
        <v>-0.547288005371051</v>
      </c>
      <c r="GI89">
        <v>0.182487426689221</v>
      </c>
      <c r="GJ89">
        <v>-1</v>
      </c>
      <c r="GK89">
        <v>0.336766904761905</v>
      </c>
      <c r="GL89">
        <v>-0.405325324675325</v>
      </c>
      <c r="GM89">
        <v>0.0412336026513568</v>
      </c>
      <c r="GN89">
        <v>0</v>
      </c>
      <c r="GO89">
        <v>0</v>
      </c>
      <c r="GP89">
        <v>2</v>
      </c>
      <c r="GQ89" t="s">
        <v>457</v>
      </c>
      <c r="GR89">
        <v>3.12577</v>
      </c>
      <c r="GS89">
        <v>2.65559</v>
      </c>
      <c r="GT89">
        <v>0.182132</v>
      </c>
      <c r="GU89">
        <v>0.18527</v>
      </c>
      <c r="GV89">
        <v>0.0977801</v>
      </c>
      <c r="GW89">
        <v>0.0975194</v>
      </c>
      <c r="GX89">
        <v>21037.1</v>
      </c>
      <c r="GY89">
        <v>19845</v>
      </c>
      <c r="GZ89">
        <v>23004.9</v>
      </c>
      <c r="HA89">
        <v>23719.6</v>
      </c>
      <c r="HB89">
        <v>35382.6</v>
      </c>
      <c r="HC89">
        <v>35438.8</v>
      </c>
      <c r="HD89">
        <v>41476.3</v>
      </c>
      <c r="HE89">
        <v>42297.6</v>
      </c>
      <c r="HF89">
        <v>1.89678</v>
      </c>
      <c r="HG89">
        <v>1.81523</v>
      </c>
      <c r="HH89">
        <v>0.168875</v>
      </c>
      <c r="HI89">
        <v>0</v>
      </c>
      <c r="HJ89">
        <v>27.3327</v>
      </c>
      <c r="HK89">
        <v>999.9</v>
      </c>
      <c r="HL89">
        <v>58.631</v>
      </c>
      <c r="HM89">
        <v>29.155</v>
      </c>
      <c r="HN89">
        <v>26.3133</v>
      </c>
      <c r="HO89">
        <v>54.45</v>
      </c>
      <c r="HP89">
        <v>42.2877</v>
      </c>
      <c r="HQ89">
        <v>1</v>
      </c>
      <c r="HR89">
        <v>0.0895884</v>
      </c>
      <c r="HS89">
        <v>1.82337</v>
      </c>
      <c r="HT89">
        <v>20.2071</v>
      </c>
      <c r="HU89">
        <v>5.23316</v>
      </c>
      <c r="HV89">
        <v>11.992</v>
      </c>
      <c r="HW89">
        <v>4.9557</v>
      </c>
      <c r="HX89">
        <v>3.30398</v>
      </c>
      <c r="HY89">
        <v>20.6</v>
      </c>
      <c r="HZ89">
        <v>9999</v>
      </c>
      <c r="IA89">
        <v>9999</v>
      </c>
      <c r="IB89">
        <v>9999</v>
      </c>
      <c r="IC89">
        <v>1.86852</v>
      </c>
      <c r="ID89">
        <v>1.86418</v>
      </c>
      <c r="IE89">
        <v>1.87181</v>
      </c>
      <c r="IF89">
        <v>1.86266</v>
      </c>
      <c r="IG89">
        <v>1.86205</v>
      </c>
      <c r="IH89">
        <v>1.86857</v>
      </c>
      <c r="II89">
        <v>1.85867</v>
      </c>
      <c r="IJ89">
        <v>1.86508</v>
      </c>
      <c r="IK89">
        <v>5</v>
      </c>
      <c r="IL89">
        <v>0</v>
      </c>
      <c r="IM89">
        <v>0</v>
      </c>
      <c r="IN89">
        <v>0</v>
      </c>
      <c r="IO89" t="s">
        <v>441</v>
      </c>
      <c r="IP89" t="s">
        <v>442</v>
      </c>
      <c r="IQ89" t="s">
        <v>443</v>
      </c>
      <c r="IR89" t="s">
        <v>443</v>
      </c>
      <c r="IS89" t="s">
        <v>443</v>
      </c>
      <c r="IT89" t="s">
        <v>443</v>
      </c>
      <c r="IU89">
        <v>0</v>
      </c>
      <c r="IV89">
        <v>100</v>
      </c>
      <c r="IW89">
        <v>100</v>
      </c>
      <c r="IX89">
        <v>7.54</v>
      </c>
      <c r="IY89">
        <v>0.3696</v>
      </c>
      <c r="IZ89">
        <v>4.29428474587108</v>
      </c>
      <c r="JA89">
        <v>0.0044018681294096</v>
      </c>
      <c r="JB89">
        <v>-1.90699597991277e-06</v>
      </c>
      <c r="JC89">
        <v>4.44501569190667e-10</v>
      </c>
      <c r="JD89">
        <v>0.0663976639725661</v>
      </c>
      <c r="JE89">
        <v>0.00774552653971819</v>
      </c>
      <c r="JF89">
        <v>0.000136201457998369</v>
      </c>
      <c r="JG89">
        <v>5.32982615085375e-06</v>
      </c>
      <c r="JH89">
        <v>-0</v>
      </c>
      <c r="JI89">
        <v>1991</v>
      </c>
      <c r="JJ89">
        <v>1</v>
      </c>
      <c r="JK89">
        <v>28</v>
      </c>
      <c r="JL89">
        <v>195634.9</v>
      </c>
      <c r="JM89">
        <v>195634.8</v>
      </c>
      <c r="JN89">
        <v>2.45972</v>
      </c>
      <c r="JO89">
        <v>2.34009</v>
      </c>
      <c r="JP89">
        <v>1.4978</v>
      </c>
      <c r="JQ89">
        <v>2.33276</v>
      </c>
      <c r="JR89">
        <v>1.54419</v>
      </c>
      <c r="JS89">
        <v>2.3877</v>
      </c>
      <c r="JT89">
        <v>35.4291</v>
      </c>
      <c r="JU89">
        <v>24.07</v>
      </c>
      <c r="JV89">
        <v>18</v>
      </c>
      <c r="JW89">
        <v>546.932</v>
      </c>
      <c r="JX89">
        <v>437.041</v>
      </c>
      <c r="JY89">
        <v>25.1335</v>
      </c>
      <c r="JZ89">
        <v>28.7289</v>
      </c>
      <c r="KA89">
        <v>29.9999</v>
      </c>
      <c r="KB89">
        <v>28.6641</v>
      </c>
      <c r="KC89">
        <v>28.6902</v>
      </c>
      <c r="KD89">
        <v>49.2466</v>
      </c>
      <c r="KE89">
        <v>27.9608</v>
      </c>
      <c r="KF89">
        <v>100</v>
      </c>
      <c r="KG89">
        <v>25.0701</v>
      </c>
      <c r="KH89">
        <v>1225.55</v>
      </c>
      <c r="KI89">
        <v>22.5696</v>
      </c>
      <c r="KJ89">
        <v>92.9575</v>
      </c>
      <c r="KK89">
        <v>98.5784</v>
      </c>
    </row>
    <row r="90" spans="1:297">
      <c r="A90">
        <v>74</v>
      </c>
      <c r="B90">
        <v>1758987804</v>
      </c>
      <c r="C90">
        <v>457</v>
      </c>
      <c r="D90" t="s">
        <v>590</v>
      </c>
      <c r="E90" t="s">
        <v>591</v>
      </c>
      <c r="F90">
        <v>5</v>
      </c>
      <c r="G90" t="s">
        <v>435</v>
      </c>
      <c r="H90" t="s">
        <v>436</v>
      </c>
      <c r="I90">
        <v>1758987795.84615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(EA90+(U90+2*0.95*5.67E-8*(((EA90+$B$7)+273)^4-(EA90+273)^4)-44100*J90)/(1.84*29.3*R90+8*0.95*5.67E-8*(EA90+273)^3))</f>
        <v>0</v>
      </c>
      <c r="W90">
        <f>($C$7*EB90+$D$7*EC90+$E$7*V90)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2*0.95*5.67E-8*(((EA90+$B$7)+273)^4-(W90+273)^4)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1239.22522983333</v>
      </c>
      <c r="AK90">
        <v>1218.92545454545</v>
      </c>
      <c r="AL90">
        <v>3.50372554112525</v>
      </c>
      <c r="AM90">
        <v>63.08</v>
      </c>
      <c r="AN90">
        <f>(AP90 - AO90 + DY90*1E3/(8.314*(EA90+273.15)) * AR90/DX90 * AQ90) * DX90/(100*DL90) * 1000/(1000 - AP90)</f>
        <v>0</v>
      </c>
      <c r="AO90">
        <v>22.566090735119</v>
      </c>
      <c r="AP90">
        <v>22.8566666666667</v>
      </c>
      <c r="AQ90">
        <v>0.00365401904761588</v>
      </c>
      <c r="AR90">
        <v>99.94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MAX(0,($B$13+$C$13*EF90)/(1+$D$13*EF90)*DY90/(EA90+273)*$E$13)</f>
        <v>0</v>
      </c>
      <c r="AX90" t="s">
        <v>437</v>
      </c>
      <c r="AY90" t="s">
        <v>437</v>
      </c>
      <c r="AZ90">
        <v>0</v>
      </c>
      <c r="BA90">
        <v>0</v>
      </c>
      <c r="BB90">
        <f>1-AZ90/BA90</f>
        <v>0</v>
      </c>
      <c r="BC90">
        <v>0</v>
      </c>
      <c r="BD90" t="s">
        <v>437</v>
      </c>
      <c r="BE90" t="s">
        <v>437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437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$B$11*EG90+$C$11*EH90+$F$11*ES90*(1-EV90)</f>
        <v>0</v>
      </c>
      <c r="DI90">
        <f>DH90*DJ90</f>
        <v>0</v>
      </c>
      <c r="DJ90">
        <f>($B$11*$D$9+$C$11*$D$9+$F$11*((FF90+EX90)/MAX(FF90+EX90+FG90, 0.1)*$I$9+FG90/MAX(FF90+EX90+FG90, 0.1)*$J$9))/($B$11+$C$11+$F$11)</f>
        <v>0</v>
      </c>
      <c r="DK90">
        <f>($B$11*$K$9+$C$11*$K$9+$F$11*((FF90+EX90)/MAX(FF90+EX90+FG90, 0.1)*$P$9+FG90/MAX(FF90+EX90+FG90, 0.1)*$Q$9))/($B$11+$C$11+$F$11)</f>
        <v>0</v>
      </c>
      <c r="DL90">
        <v>1.65</v>
      </c>
      <c r="DM90">
        <v>0.5</v>
      </c>
      <c r="DN90" t="s">
        <v>438</v>
      </c>
      <c r="DO90">
        <v>2</v>
      </c>
      <c r="DP90" t="b">
        <v>1</v>
      </c>
      <c r="DQ90">
        <v>1758987795.84615</v>
      </c>
      <c r="DR90">
        <v>1166.98692307692</v>
      </c>
      <c r="DS90">
        <v>1195.14923076923</v>
      </c>
      <c r="DT90">
        <v>22.8243230769231</v>
      </c>
      <c r="DU90">
        <v>22.5290230769231</v>
      </c>
      <c r="DV90">
        <v>1159.45846153846</v>
      </c>
      <c r="DW90">
        <v>22.4549769230769</v>
      </c>
      <c r="DX90">
        <v>499.997076923077</v>
      </c>
      <c r="DY90">
        <v>90.4229076923077</v>
      </c>
      <c r="DZ90">
        <v>0.0299531615384615</v>
      </c>
      <c r="EA90">
        <v>29.4364</v>
      </c>
      <c r="EB90">
        <v>30.0983461538462</v>
      </c>
      <c r="EC90">
        <v>999.9</v>
      </c>
      <c r="ED90">
        <v>0</v>
      </c>
      <c r="EE90">
        <v>0</v>
      </c>
      <c r="EF90">
        <v>10009.5676923077</v>
      </c>
      <c r="EG90">
        <v>0</v>
      </c>
      <c r="EH90">
        <v>9.96320692307692</v>
      </c>
      <c r="EI90">
        <v>-28.1625923076923</v>
      </c>
      <c r="EJ90">
        <v>1194.24615384615</v>
      </c>
      <c r="EK90">
        <v>1222.69615384615</v>
      </c>
      <c r="EL90">
        <v>0.295306153846154</v>
      </c>
      <c r="EM90">
        <v>1195.14923076923</v>
      </c>
      <c r="EN90">
        <v>22.5290230769231</v>
      </c>
      <c r="EO90">
        <v>2.06384230769231</v>
      </c>
      <c r="EP90">
        <v>2.03713846153846</v>
      </c>
      <c r="EQ90">
        <v>17.9428153846154</v>
      </c>
      <c r="ER90">
        <v>17.7359769230769</v>
      </c>
      <c r="ES90">
        <v>2000.00846153846</v>
      </c>
      <c r="ET90">
        <v>0.980000846153846</v>
      </c>
      <c r="EU90">
        <v>0.0199995769230769</v>
      </c>
      <c r="EV90">
        <v>0</v>
      </c>
      <c r="EW90">
        <v>246.022538461538</v>
      </c>
      <c r="EX90">
        <v>5.00016</v>
      </c>
      <c r="EY90">
        <v>5284.33538461539</v>
      </c>
      <c r="EZ90">
        <v>18234.2692307692</v>
      </c>
      <c r="FA90">
        <v>49</v>
      </c>
      <c r="FB90">
        <v>49.5190769230769</v>
      </c>
      <c r="FC90">
        <v>49.437</v>
      </c>
      <c r="FD90">
        <v>49.1918461538462</v>
      </c>
      <c r="FE90">
        <v>50.8168461538462</v>
      </c>
      <c r="FF90">
        <v>1955.10846153846</v>
      </c>
      <c r="FG90">
        <v>39.9</v>
      </c>
      <c r="FH90">
        <v>0</v>
      </c>
      <c r="FI90">
        <v>1758987809.1</v>
      </c>
      <c r="FJ90">
        <v>0</v>
      </c>
      <c r="FK90">
        <v>246.024846153846</v>
      </c>
      <c r="FL90">
        <v>-0.729572660969995</v>
      </c>
      <c r="FM90">
        <v>-5.3552137064807</v>
      </c>
      <c r="FN90">
        <v>5284.30384615385</v>
      </c>
      <c r="FO90">
        <v>15</v>
      </c>
      <c r="FP90">
        <v>0</v>
      </c>
      <c r="FQ90" t="s">
        <v>439</v>
      </c>
      <c r="FR90">
        <v>1747249705.1</v>
      </c>
      <c r="FS90">
        <v>1747249711.1</v>
      </c>
      <c r="FT90">
        <v>0</v>
      </c>
      <c r="FU90">
        <v>0.871</v>
      </c>
      <c r="FV90">
        <v>0.066</v>
      </c>
      <c r="FW90">
        <v>5.486</v>
      </c>
      <c r="FX90">
        <v>0.145</v>
      </c>
      <c r="FY90">
        <v>420</v>
      </c>
      <c r="FZ90">
        <v>16</v>
      </c>
      <c r="GA90">
        <v>0.27</v>
      </c>
      <c r="GB90">
        <v>0.16</v>
      </c>
      <c r="GC90">
        <v>-28.05051</v>
      </c>
      <c r="GD90">
        <v>-1.29924812030074</v>
      </c>
      <c r="GE90">
        <v>0.474537154393626</v>
      </c>
      <c r="GF90">
        <v>0</v>
      </c>
      <c r="GG90">
        <v>246.053852941177</v>
      </c>
      <c r="GH90">
        <v>-0.808388085662867</v>
      </c>
      <c r="GI90">
        <v>0.190839651255575</v>
      </c>
      <c r="GJ90">
        <v>-1</v>
      </c>
      <c r="GK90">
        <v>0.3077687</v>
      </c>
      <c r="GL90">
        <v>-0.267832781954888</v>
      </c>
      <c r="GM90">
        <v>0.0282310291365724</v>
      </c>
      <c r="GN90">
        <v>0</v>
      </c>
      <c r="GO90">
        <v>0</v>
      </c>
      <c r="GP90">
        <v>2</v>
      </c>
      <c r="GQ90" t="s">
        <v>457</v>
      </c>
      <c r="GR90">
        <v>3.1256</v>
      </c>
      <c r="GS90">
        <v>2.65564</v>
      </c>
      <c r="GT90">
        <v>0.18379</v>
      </c>
      <c r="GU90">
        <v>0.186833</v>
      </c>
      <c r="GV90">
        <v>0.0978419</v>
      </c>
      <c r="GW90">
        <v>0.0975395</v>
      </c>
      <c r="GX90">
        <v>20994.5</v>
      </c>
      <c r="GY90">
        <v>19807.1</v>
      </c>
      <c r="GZ90">
        <v>23005</v>
      </c>
      <c r="HA90">
        <v>23719.7</v>
      </c>
      <c r="HB90">
        <v>35380.6</v>
      </c>
      <c r="HC90">
        <v>35438.1</v>
      </c>
      <c r="HD90">
        <v>41476.6</v>
      </c>
      <c r="HE90">
        <v>42297.6</v>
      </c>
      <c r="HF90">
        <v>1.8967</v>
      </c>
      <c r="HG90">
        <v>1.8156</v>
      </c>
      <c r="HH90">
        <v>0.168316</v>
      </c>
      <c r="HI90">
        <v>0</v>
      </c>
      <c r="HJ90">
        <v>27.3269</v>
      </c>
      <c r="HK90">
        <v>999.9</v>
      </c>
      <c r="HL90">
        <v>58.631</v>
      </c>
      <c r="HM90">
        <v>29.134</v>
      </c>
      <c r="HN90">
        <v>26.2782</v>
      </c>
      <c r="HO90">
        <v>53.95</v>
      </c>
      <c r="HP90">
        <v>42.1314</v>
      </c>
      <c r="HQ90">
        <v>1</v>
      </c>
      <c r="HR90">
        <v>0.0890117</v>
      </c>
      <c r="HS90">
        <v>1.82877</v>
      </c>
      <c r="HT90">
        <v>20.2071</v>
      </c>
      <c r="HU90">
        <v>5.23286</v>
      </c>
      <c r="HV90">
        <v>11.992</v>
      </c>
      <c r="HW90">
        <v>4.9557</v>
      </c>
      <c r="HX90">
        <v>3.30395</v>
      </c>
      <c r="HY90">
        <v>20.6</v>
      </c>
      <c r="HZ90">
        <v>9999</v>
      </c>
      <c r="IA90">
        <v>9999</v>
      </c>
      <c r="IB90">
        <v>9999</v>
      </c>
      <c r="IC90">
        <v>1.86847</v>
      </c>
      <c r="ID90">
        <v>1.86417</v>
      </c>
      <c r="IE90">
        <v>1.87182</v>
      </c>
      <c r="IF90">
        <v>1.86265</v>
      </c>
      <c r="IG90">
        <v>1.86205</v>
      </c>
      <c r="IH90">
        <v>1.86856</v>
      </c>
      <c r="II90">
        <v>1.85867</v>
      </c>
      <c r="IJ90">
        <v>1.86508</v>
      </c>
      <c r="IK90">
        <v>5</v>
      </c>
      <c r="IL90">
        <v>0</v>
      </c>
      <c r="IM90">
        <v>0</v>
      </c>
      <c r="IN90">
        <v>0</v>
      </c>
      <c r="IO90" t="s">
        <v>441</v>
      </c>
      <c r="IP90" t="s">
        <v>442</v>
      </c>
      <c r="IQ90" t="s">
        <v>443</v>
      </c>
      <c r="IR90" t="s">
        <v>443</v>
      </c>
      <c r="IS90" t="s">
        <v>443</v>
      </c>
      <c r="IT90" t="s">
        <v>443</v>
      </c>
      <c r="IU90">
        <v>0</v>
      </c>
      <c r="IV90">
        <v>100</v>
      </c>
      <c r="IW90">
        <v>100</v>
      </c>
      <c r="IX90">
        <v>7.58</v>
      </c>
      <c r="IY90">
        <v>0.3701</v>
      </c>
      <c r="IZ90">
        <v>4.29428474587108</v>
      </c>
      <c r="JA90">
        <v>0.0044018681294096</v>
      </c>
      <c r="JB90">
        <v>-1.90699597991277e-06</v>
      </c>
      <c r="JC90">
        <v>4.44501569190667e-10</v>
      </c>
      <c r="JD90">
        <v>0.0663976639725661</v>
      </c>
      <c r="JE90">
        <v>0.00774552653971819</v>
      </c>
      <c r="JF90">
        <v>0.000136201457998369</v>
      </c>
      <c r="JG90">
        <v>5.32982615085375e-06</v>
      </c>
      <c r="JH90">
        <v>-0</v>
      </c>
      <c r="JI90">
        <v>1991</v>
      </c>
      <c r="JJ90">
        <v>1</v>
      </c>
      <c r="JK90">
        <v>28</v>
      </c>
      <c r="JL90">
        <v>195635</v>
      </c>
      <c r="JM90">
        <v>195634.9</v>
      </c>
      <c r="JN90">
        <v>2.48535</v>
      </c>
      <c r="JO90">
        <v>2.34985</v>
      </c>
      <c r="JP90">
        <v>1.4978</v>
      </c>
      <c r="JQ90">
        <v>2.33276</v>
      </c>
      <c r="JR90">
        <v>1.54419</v>
      </c>
      <c r="JS90">
        <v>2.27051</v>
      </c>
      <c r="JT90">
        <v>35.4523</v>
      </c>
      <c r="JU90">
        <v>24.0437</v>
      </c>
      <c r="JV90">
        <v>18</v>
      </c>
      <c r="JW90">
        <v>546.853</v>
      </c>
      <c r="JX90">
        <v>437.243</v>
      </c>
      <c r="JY90">
        <v>25.0409</v>
      </c>
      <c r="JZ90">
        <v>28.7251</v>
      </c>
      <c r="KA90">
        <v>29.9999</v>
      </c>
      <c r="KB90">
        <v>28.6605</v>
      </c>
      <c r="KC90">
        <v>28.6872</v>
      </c>
      <c r="KD90">
        <v>49.7459</v>
      </c>
      <c r="KE90">
        <v>27.9608</v>
      </c>
      <c r="KF90">
        <v>100</v>
      </c>
      <c r="KG90">
        <v>24.9892</v>
      </c>
      <c r="KH90">
        <v>1239.15</v>
      </c>
      <c r="KI90">
        <v>22.56</v>
      </c>
      <c r="KJ90">
        <v>92.9581</v>
      </c>
      <c r="KK90">
        <v>98.5785</v>
      </c>
    </row>
    <row r="91" spans="1:297">
      <c r="A91">
        <v>75</v>
      </c>
      <c r="B91">
        <v>1758987809</v>
      </c>
      <c r="C91">
        <v>462</v>
      </c>
      <c r="D91" t="s">
        <v>592</v>
      </c>
      <c r="E91" t="s">
        <v>593</v>
      </c>
      <c r="F91">
        <v>5</v>
      </c>
      <c r="G91" t="s">
        <v>435</v>
      </c>
      <c r="H91" t="s">
        <v>436</v>
      </c>
      <c r="I91">
        <v>1758987800.84615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(EA91+(U91+2*0.95*5.67E-8*(((EA91+$B$7)+273)^4-(EA91+273)^4)-44100*J91)/(1.84*29.3*R91+8*0.95*5.67E-8*(EA91+273)^3))</f>
        <v>0</v>
      </c>
      <c r="W91">
        <f>($C$7*EB91+$D$7*EC91+$E$7*V91)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2*0.95*5.67E-8*(((EA91+$B$7)+273)^4-(W91+273)^4)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1255.62766832143</v>
      </c>
      <c r="AK91">
        <v>1235.82490909091</v>
      </c>
      <c r="AL91">
        <v>3.37979155844139</v>
      </c>
      <c r="AM91">
        <v>63.08</v>
      </c>
      <c r="AN91">
        <f>(AP91 - AO91 + DY91*1E3/(8.314*(EA91+273.15)) * AR91/DX91 * AQ91) * DX91/(100*DL91) * 1000/(1000 - AP91)</f>
        <v>0</v>
      </c>
      <c r="AO91">
        <v>22.5670512202381</v>
      </c>
      <c r="AP91">
        <v>22.8642690909091</v>
      </c>
      <c r="AQ91">
        <v>0.000672024242423792</v>
      </c>
      <c r="AR91">
        <v>99.94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MAX(0,($B$13+$C$13*EF91)/(1+$D$13*EF91)*DY91/(EA91+273)*$E$13)</f>
        <v>0</v>
      </c>
      <c r="AX91" t="s">
        <v>437</v>
      </c>
      <c r="AY91" t="s">
        <v>437</v>
      </c>
      <c r="AZ91">
        <v>0</v>
      </c>
      <c r="BA91">
        <v>0</v>
      </c>
      <c r="BB91">
        <f>1-AZ91/BA91</f>
        <v>0</v>
      </c>
      <c r="BC91">
        <v>0</v>
      </c>
      <c r="BD91" t="s">
        <v>437</v>
      </c>
      <c r="BE91" t="s">
        <v>437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437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$B$11*EG91+$C$11*EH91+$F$11*ES91*(1-EV91)</f>
        <v>0</v>
      </c>
      <c r="DI91">
        <f>DH91*DJ91</f>
        <v>0</v>
      </c>
      <c r="DJ91">
        <f>($B$11*$D$9+$C$11*$D$9+$F$11*((FF91+EX91)/MAX(FF91+EX91+FG91, 0.1)*$I$9+FG91/MAX(FF91+EX91+FG91, 0.1)*$J$9))/($B$11+$C$11+$F$11)</f>
        <v>0</v>
      </c>
      <c r="DK91">
        <f>($B$11*$K$9+$C$11*$K$9+$F$11*((FF91+EX91)/MAX(FF91+EX91+FG91, 0.1)*$P$9+FG91/MAX(FF91+EX91+FG91, 0.1)*$Q$9))/($B$11+$C$11+$F$11)</f>
        <v>0</v>
      </c>
      <c r="DL91">
        <v>1.65</v>
      </c>
      <c r="DM91">
        <v>0.5</v>
      </c>
      <c r="DN91" t="s">
        <v>438</v>
      </c>
      <c r="DO91">
        <v>2</v>
      </c>
      <c r="DP91" t="b">
        <v>1</v>
      </c>
      <c r="DQ91">
        <v>1758987800.84615</v>
      </c>
      <c r="DR91">
        <v>1183.70230769231</v>
      </c>
      <c r="DS91">
        <v>1211.6</v>
      </c>
      <c r="DT91">
        <v>22.8431538461538</v>
      </c>
      <c r="DU91">
        <v>22.5540769230769</v>
      </c>
      <c r="DV91">
        <v>1176.14538461538</v>
      </c>
      <c r="DW91">
        <v>22.4733769230769</v>
      </c>
      <c r="DX91">
        <v>499.967230769231</v>
      </c>
      <c r="DY91">
        <v>90.4238461538462</v>
      </c>
      <c r="DZ91">
        <v>0.0299815692307692</v>
      </c>
      <c r="EA91">
        <v>29.4334307692308</v>
      </c>
      <c r="EB91">
        <v>30.0571923076923</v>
      </c>
      <c r="EC91">
        <v>999.9</v>
      </c>
      <c r="ED91">
        <v>0</v>
      </c>
      <c r="EE91">
        <v>0</v>
      </c>
      <c r="EF91">
        <v>10014.3753846154</v>
      </c>
      <c r="EG91">
        <v>0</v>
      </c>
      <c r="EH91">
        <v>9.96320692307692</v>
      </c>
      <c r="EI91">
        <v>-27.8976076923077</v>
      </c>
      <c r="EJ91">
        <v>1211.37615384615</v>
      </c>
      <c r="EK91">
        <v>1239.55769230769</v>
      </c>
      <c r="EL91">
        <v>0.289063615384615</v>
      </c>
      <c r="EM91">
        <v>1211.6</v>
      </c>
      <c r="EN91">
        <v>22.5540769230769</v>
      </c>
      <c r="EO91">
        <v>2.06556538461538</v>
      </c>
      <c r="EP91">
        <v>2.03942615384615</v>
      </c>
      <c r="EQ91">
        <v>17.9560846153846</v>
      </c>
      <c r="ER91">
        <v>17.7538076923077</v>
      </c>
      <c r="ES91">
        <v>2000.01</v>
      </c>
      <c r="ET91">
        <v>0.980000846153846</v>
      </c>
      <c r="EU91">
        <v>0.0199995692307692</v>
      </c>
      <c r="EV91">
        <v>0</v>
      </c>
      <c r="EW91">
        <v>246.194769230769</v>
      </c>
      <c r="EX91">
        <v>5.00016</v>
      </c>
      <c r="EY91">
        <v>5286.63538461538</v>
      </c>
      <c r="EZ91">
        <v>18234.2846153846</v>
      </c>
      <c r="FA91">
        <v>49</v>
      </c>
      <c r="FB91">
        <v>49.5</v>
      </c>
      <c r="FC91">
        <v>49.437</v>
      </c>
      <c r="FD91">
        <v>49.1918461538462</v>
      </c>
      <c r="FE91">
        <v>50.812</v>
      </c>
      <c r="FF91">
        <v>1955.11</v>
      </c>
      <c r="FG91">
        <v>39.9</v>
      </c>
      <c r="FH91">
        <v>0</v>
      </c>
      <c r="FI91">
        <v>1758987813.9</v>
      </c>
      <c r="FJ91">
        <v>0</v>
      </c>
      <c r="FK91">
        <v>246.181692307692</v>
      </c>
      <c r="FL91">
        <v>2.84136752223484</v>
      </c>
      <c r="FM91">
        <v>47.3305983380013</v>
      </c>
      <c r="FN91">
        <v>5286.82384615385</v>
      </c>
      <c r="FO91">
        <v>15</v>
      </c>
      <c r="FP91">
        <v>0</v>
      </c>
      <c r="FQ91" t="s">
        <v>439</v>
      </c>
      <c r="FR91">
        <v>1747249705.1</v>
      </c>
      <c r="FS91">
        <v>1747249711.1</v>
      </c>
      <c r="FT91">
        <v>0</v>
      </c>
      <c r="FU91">
        <v>0.871</v>
      </c>
      <c r="FV91">
        <v>0.066</v>
      </c>
      <c r="FW91">
        <v>5.486</v>
      </c>
      <c r="FX91">
        <v>0.145</v>
      </c>
      <c r="FY91">
        <v>420</v>
      </c>
      <c r="FZ91">
        <v>16</v>
      </c>
      <c r="GA91">
        <v>0.27</v>
      </c>
      <c r="GB91">
        <v>0.16</v>
      </c>
      <c r="GC91">
        <v>-28.0318</v>
      </c>
      <c r="GD91">
        <v>2.13336541353383</v>
      </c>
      <c r="GE91">
        <v>0.495360252745413</v>
      </c>
      <c r="GF91">
        <v>0</v>
      </c>
      <c r="GG91">
        <v>246.128617647059</v>
      </c>
      <c r="GH91">
        <v>0.427547743027381</v>
      </c>
      <c r="GI91">
        <v>0.258741980802803</v>
      </c>
      <c r="GJ91">
        <v>-1</v>
      </c>
      <c r="GK91">
        <v>0.295706</v>
      </c>
      <c r="GL91">
        <v>-0.0999339248120301</v>
      </c>
      <c r="GM91">
        <v>0.0153741181112934</v>
      </c>
      <c r="GN91">
        <v>1</v>
      </c>
      <c r="GO91">
        <v>1</v>
      </c>
      <c r="GP91">
        <v>2</v>
      </c>
      <c r="GQ91" t="s">
        <v>446</v>
      </c>
      <c r="GR91">
        <v>3.12555</v>
      </c>
      <c r="GS91">
        <v>2.65627</v>
      </c>
      <c r="GT91">
        <v>0.185404</v>
      </c>
      <c r="GU91">
        <v>0.188476</v>
      </c>
      <c r="GV91">
        <v>0.0978648</v>
      </c>
      <c r="GW91">
        <v>0.0975464</v>
      </c>
      <c r="GX91">
        <v>20953.5</v>
      </c>
      <c r="GY91">
        <v>19767.5</v>
      </c>
      <c r="GZ91">
        <v>23005.6</v>
      </c>
      <c r="HA91">
        <v>23720.2</v>
      </c>
      <c r="HB91">
        <v>35380.2</v>
      </c>
      <c r="HC91">
        <v>35438.8</v>
      </c>
      <c r="HD91">
        <v>41477.2</v>
      </c>
      <c r="HE91">
        <v>42298.5</v>
      </c>
      <c r="HF91">
        <v>1.8966</v>
      </c>
      <c r="HG91">
        <v>1.81583</v>
      </c>
      <c r="HH91">
        <v>0.157878</v>
      </c>
      <c r="HI91">
        <v>0</v>
      </c>
      <c r="HJ91">
        <v>27.3217</v>
      </c>
      <c r="HK91">
        <v>999.9</v>
      </c>
      <c r="HL91">
        <v>58.631</v>
      </c>
      <c r="HM91">
        <v>29.165</v>
      </c>
      <c r="HN91">
        <v>26.3256</v>
      </c>
      <c r="HO91">
        <v>54.11</v>
      </c>
      <c r="HP91">
        <v>42.1715</v>
      </c>
      <c r="HQ91">
        <v>1</v>
      </c>
      <c r="HR91">
        <v>0.0887703</v>
      </c>
      <c r="HS91">
        <v>1.68996</v>
      </c>
      <c r="HT91">
        <v>20.2086</v>
      </c>
      <c r="HU91">
        <v>5.23271</v>
      </c>
      <c r="HV91">
        <v>11.992</v>
      </c>
      <c r="HW91">
        <v>4.95565</v>
      </c>
      <c r="HX91">
        <v>3.30395</v>
      </c>
      <c r="HY91">
        <v>20.6</v>
      </c>
      <c r="HZ91">
        <v>9999</v>
      </c>
      <c r="IA91">
        <v>9999</v>
      </c>
      <c r="IB91">
        <v>9999</v>
      </c>
      <c r="IC91">
        <v>1.86849</v>
      </c>
      <c r="ID91">
        <v>1.86419</v>
      </c>
      <c r="IE91">
        <v>1.87181</v>
      </c>
      <c r="IF91">
        <v>1.86264</v>
      </c>
      <c r="IG91">
        <v>1.86205</v>
      </c>
      <c r="IH91">
        <v>1.86854</v>
      </c>
      <c r="II91">
        <v>1.85867</v>
      </c>
      <c r="IJ91">
        <v>1.86508</v>
      </c>
      <c r="IK91">
        <v>5</v>
      </c>
      <c r="IL91">
        <v>0</v>
      </c>
      <c r="IM91">
        <v>0</v>
      </c>
      <c r="IN91">
        <v>0</v>
      </c>
      <c r="IO91" t="s">
        <v>441</v>
      </c>
      <c r="IP91" t="s">
        <v>442</v>
      </c>
      <c r="IQ91" t="s">
        <v>443</v>
      </c>
      <c r="IR91" t="s">
        <v>443</v>
      </c>
      <c r="IS91" t="s">
        <v>443</v>
      </c>
      <c r="IT91" t="s">
        <v>443</v>
      </c>
      <c r="IU91">
        <v>0</v>
      </c>
      <c r="IV91">
        <v>100</v>
      </c>
      <c r="IW91">
        <v>100</v>
      </c>
      <c r="IX91">
        <v>7.61</v>
      </c>
      <c r="IY91">
        <v>0.3702</v>
      </c>
      <c r="IZ91">
        <v>4.29428474587108</v>
      </c>
      <c r="JA91">
        <v>0.0044018681294096</v>
      </c>
      <c r="JB91">
        <v>-1.90699597991277e-06</v>
      </c>
      <c r="JC91">
        <v>4.44501569190667e-10</v>
      </c>
      <c r="JD91">
        <v>0.0663976639725661</v>
      </c>
      <c r="JE91">
        <v>0.00774552653971819</v>
      </c>
      <c r="JF91">
        <v>0.000136201457998369</v>
      </c>
      <c r="JG91">
        <v>5.32982615085375e-06</v>
      </c>
      <c r="JH91">
        <v>-0</v>
      </c>
      <c r="JI91">
        <v>1991</v>
      </c>
      <c r="JJ91">
        <v>1</v>
      </c>
      <c r="JK91">
        <v>28</v>
      </c>
      <c r="JL91">
        <v>195635.1</v>
      </c>
      <c r="JM91">
        <v>195635</v>
      </c>
      <c r="JN91">
        <v>2.51343</v>
      </c>
      <c r="JO91">
        <v>2.33398</v>
      </c>
      <c r="JP91">
        <v>1.49902</v>
      </c>
      <c r="JQ91">
        <v>2.33276</v>
      </c>
      <c r="JR91">
        <v>1.54419</v>
      </c>
      <c r="JS91">
        <v>2.34741</v>
      </c>
      <c r="JT91">
        <v>35.4291</v>
      </c>
      <c r="JU91">
        <v>24.0612</v>
      </c>
      <c r="JV91">
        <v>18</v>
      </c>
      <c r="JW91">
        <v>546.762</v>
      </c>
      <c r="JX91">
        <v>437.356</v>
      </c>
      <c r="JY91">
        <v>24.9586</v>
      </c>
      <c r="JZ91">
        <v>28.7221</v>
      </c>
      <c r="KA91">
        <v>29.9997</v>
      </c>
      <c r="KB91">
        <v>28.6575</v>
      </c>
      <c r="KC91">
        <v>28.6841</v>
      </c>
      <c r="KD91">
        <v>50.3089</v>
      </c>
      <c r="KE91">
        <v>27.9608</v>
      </c>
      <c r="KF91">
        <v>100</v>
      </c>
      <c r="KG91">
        <v>24.9868</v>
      </c>
      <c r="KH91">
        <v>1259.4</v>
      </c>
      <c r="KI91">
        <v>22.5517</v>
      </c>
      <c r="KJ91">
        <v>92.9596</v>
      </c>
      <c r="KK91">
        <v>98.5808</v>
      </c>
    </row>
    <row r="92" spans="1:297">
      <c r="A92">
        <v>76</v>
      </c>
      <c r="B92">
        <v>1758987814</v>
      </c>
      <c r="C92">
        <v>467</v>
      </c>
      <c r="D92" t="s">
        <v>594</v>
      </c>
      <c r="E92" t="s">
        <v>595</v>
      </c>
      <c r="F92">
        <v>5</v>
      </c>
      <c r="G92" t="s">
        <v>435</v>
      </c>
      <c r="H92" t="s">
        <v>436</v>
      </c>
      <c r="I92">
        <v>1758987805.84615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(EA92+(U92+2*0.95*5.67E-8*(((EA92+$B$7)+273)^4-(EA92+273)^4)-44100*J92)/(1.84*29.3*R92+8*0.95*5.67E-8*(EA92+273)^3))</f>
        <v>0</v>
      </c>
      <c r="W92">
        <f>($C$7*EB92+$D$7*EC92+$E$7*V92)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2*0.95*5.67E-8*(((EA92+$B$7)+273)^4-(W92+273)^4)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1273.13458625</v>
      </c>
      <c r="AK92">
        <v>1253.26357575758</v>
      </c>
      <c r="AL92">
        <v>3.48607012986999</v>
      </c>
      <c r="AM92">
        <v>63.08</v>
      </c>
      <c r="AN92">
        <f>(AP92 - AO92 + DY92*1E3/(8.314*(EA92+273.15)) * AR92/DX92 * AQ92) * DX92/(100*DL92) * 1000/(1000 - AP92)</f>
        <v>0</v>
      </c>
      <c r="AO92">
        <v>22.5670901339286</v>
      </c>
      <c r="AP92">
        <v>22.8604151515151</v>
      </c>
      <c r="AQ92">
        <v>-0.000209454545455546</v>
      </c>
      <c r="AR92">
        <v>99.94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MAX(0,($B$13+$C$13*EF92)/(1+$D$13*EF92)*DY92/(EA92+273)*$E$13)</f>
        <v>0</v>
      </c>
      <c r="AX92" t="s">
        <v>437</v>
      </c>
      <c r="AY92" t="s">
        <v>437</v>
      </c>
      <c r="AZ92">
        <v>0</v>
      </c>
      <c r="BA92">
        <v>0</v>
      </c>
      <c r="BB92">
        <f>1-AZ92/BA92</f>
        <v>0</v>
      </c>
      <c r="BC92">
        <v>0</v>
      </c>
      <c r="BD92" t="s">
        <v>437</v>
      </c>
      <c r="BE92" t="s">
        <v>437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437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$B$11*EG92+$C$11*EH92+$F$11*ES92*(1-EV92)</f>
        <v>0</v>
      </c>
      <c r="DI92">
        <f>DH92*DJ92</f>
        <v>0</v>
      </c>
      <c r="DJ92">
        <f>($B$11*$D$9+$C$11*$D$9+$F$11*((FF92+EX92)/MAX(FF92+EX92+FG92, 0.1)*$I$9+FG92/MAX(FF92+EX92+FG92, 0.1)*$J$9))/($B$11+$C$11+$F$11)</f>
        <v>0</v>
      </c>
      <c r="DK92">
        <f>($B$11*$K$9+$C$11*$K$9+$F$11*((FF92+EX92)/MAX(FF92+EX92+FG92, 0.1)*$P$9+FG92/MAX(FF92+EX92+FG92, 0.1)*$Q$9))/($B$11+$C$11+$F$11)</f>
        <v>0</v>
      </c>
      <c r="DL92">
        <v>1.65</v>
      </c>
      <c r="DM92">
        <v>0.5</v>
      </c>
      <c r="DN92" t="s">
        <v>438</v>
      </c>
      <c r="DO92">
        <v>2</v>
      </c>
      <c r="DP92" t="b">
        <v>1</v>
      </c>
      <c r="DQ92">
        <v>1758987805.84615</v>
      </c>
      <c r="DR92">
        <v>1200.48</v>
      </c>
      <c r="DS92">
        <v>1228.43307692308</v>
      </c>
      <c r="DT92">
        <v>22.8565307692308</v>
      </c>
      <c r="DU92">
        <v>22.5654153846154</v>
      </c>
      <c r="DV92">
        <v>1192.89384615385</v>
      </c>
      <c r="DW92">
        <v>22.4864692307692</v>
      </c>
      <c r="DX92">
        <v>500.002923076923</v>
      </c>
      <c r="DY92">
        <v>90.4246615384615</v>
      </c>
      <c r="DZ92">
        <v>0.0299894</v>
      </c>
      <c r="EA92">
        <v>29.4498615384615</v>
      </c>
      <c r="EB92">
        <v>29.99</v>
      </c>
      <c r="EC92">
        <v>999.9</v>
      </c>
      <c r="ED92">
        <v>0</v>
      </c>
      <c r="EE92">
        <v>0</v>
      </c>
      <c r="EF92">
        <v>10024.3230769231</v>
      </c>
      <c r="EG92">
        <v>0</v>
      </c>
      <c r="EH92">
        <v>9.96213692307692</v>
      </c>
      <c r="EI92">
        <v>-27.9527615384615</v>
      </c>
      <c r="EJ92">
        <v>1228.56230769231</v>
      </c>
      <c r="EK92">
        <v>1256.79230769231</v>
      </c>
      <c r="EL92">
        <v>0.291111461538462</v>
      </c>
      <c r="EM92">
        <v>1228.43307692308</v>
      </c>
      <c r="EN92">
        <v>22.5654153846154</v>
      </c>
      <c r="EO92">
        <v>2.06679307692308</v>
      </c>
      <c r="EP92">
        <v>2.04046923076923</v>
      </c>
      <c r="EQ92">
        <v>17.9655384615385</v>
      </c>
      <c r="ER92">
        <v>17.7619230769231</v>
      </c>
      <c r="ES92">
        <v>2000.03461538462</v>
      </c>
      <c r="ET92">
        <v>0.980001076923077</v>
      </c>
      <c r="EU92">
        <v>0.0199993538461538</v>
      </c>
      <c r="EV92">
        <v>0</v>
      </c>
      <c r="EW92">
        <v>246.304384615385</v>
      </c>
      <c r="EX92">
        <v>5.00016</v>
      </c>
      <c r="EY92">
        <v>5289.16846153846</v>
      </c>
      <c r="EZ92">
        <v>18234.5153846154</v>
      </c>
      <c r="FA92">
        <v>49</v>
      </c>
      <c r="FB92">
        <v>49.5</v>
      </c>
      <c r="FC92">
        <v>49.437</v>
      </c>
      <c r="FD92">
        <v>49.187</v>
      </c>
      <c r="FE92">
        <v>50.812</v>
      </c>
      <c r="FF92">
        <v>1955.13461538462</v>
      </c>
      <c r="FG92">
        <v>39.9</v>
      </c>
      <c r="FH92">
        <v>0</v>
      </c>
      <c r="FI92">
        <v>1758987818.7</v>
      </c>
      <c r="FJ92">
        <v>0</v>
      </c>
      <c r="FK92">
        <v>246.275538461538</v>
      </c>
      <c r="FL92">
        <v>2.02632479317239</v>
      </c>
      <c r="FM92">
        <v>43.6451282337861</v>
      </c>
      <c r="FN92">
        <v>5289.15923076923</v>
      </c>
      <c r="FO92">
        <v>15</v>
      </c>
      <c r="FP92">
        <v>0</v>
      </c>
      <c r="FQ92" t="s">
        <v>439</v>
      </c>
      <c r="FR92">
        <v>1747249705.1</v>
      </c>
      <c r="FS92">
        <v>1747249711.1</v>
      </c>
      <c r="FT92">
        <v>0</v>
      </c>
      <c r="FU92">
        <v>0.871</v>
      </c>
      <c r="FV92">
        <v>0.066</v>
      </c>
      <c r="FW92">
        <v>5.486</v>
      </c>
      <c r="FX92">
        <v>0.145</v>
      </c>
      <c r="FY92">
        <v>420</v>
      </c>
      <c r="FZ92">
        <v>16</v>
      </c>
      <c r="GA92">
        <v>0.27</v>
      </c>
      <c r="GB92">
        <v>0.16</v>
      </c>
      <c r="GC92">
        <v>-27.88415</v>
      </c>
      <c r="GD92">
        <v>-0.0433172932330615</v>
      </c>
      <c r="GE92">
        <v>0.429193564140936</v>
      </c>
      <c r="GF92">
        <v>1</v>
      </c>
      <c r="GG92">
        <v>246.208705882353</v>
      </c>
      <c r="GH92">
        <v>1.7228113110266</v>
      </c>
      <c r="GI92">
        <v>0.330717360170796</v>
      </c>
      <c r="GJ92">
        <v>-1</v>
      </c>
      <c r="GK92">
        <v>0.2902777</v>
      </c>
      <c r="GL92">
        <v>0.0430211729323309</v>
      </c>
      <c r="GM92">
        <v>0.00611107402262483</v>
      </c>
      <c r="GN92">
        <v>1</v>
      </c>
      <c r="GO92">
        <v>2</v>
      </c>
      <c r="GP92">
        <v>2</v>
      </c>
      <c r="GQ92" t="s">
        <v>440</v>
      </c>
      <c r="GR92">
        <v>3.12577</v>
      </c>
      <c r="GS92">
        <v>2.65557</v>
      </c>
      <c r="GT92">
        <v>0.18702</v>
      </c>
      <c r="GU92">
        <v>0.189966</v>
      </c>
      <c r="GV92">
        <v>0.0978545</v>
      </c>
      <c r="GW92">
        <v>0.0975408</v>
      </c>
      <c r="GX92">
        <v>20912.2</v>
      </c>
      <c r="GY92">
        <v>19731.4</v>
      </c>
      <c r="GZ92">
        <v>23005.9</v>
      </c>
      <c r="HA92">
        <v>23720.4</v>
      </c>
      <c r="HB92">
        <v>35381.1</v>
      </c>
      <c r="HC92">
        <v>35439.1</v>
      </c>
      <c r="HD92">
        <v>41477.5</v>
      </c>
      <c r="HE92">
        <v>42298.6</v>
      </c>
      <c r="HF92">
        <v>1.89675</v>
      </c>
      <c r="HG92">
        <v>1.81562</v>
      </c>
      <c r="HH92">
        <v>0.159718</v>
      </c>
      <c r="HI92">
        <v>0</v>
      </c>
      <c r="HJ92">
        <v>27.3188</v>
      </c>
      <c r="HK92">
        <v>999.9</v>
      </c>
      <c r="HL92">
        <v>58.607</v>
      </c>
      <c r="HM92">
        <v>29.165</v>
      </c>
      <c r="HN92">
        <v>26.3165</v>
      </c>
      <c r="HO92">
        <v>54.03</v>
      </c>
      <c r="HP92">
        <v>42.3037</v>
      </c>
      <c r="HQ92">
        <v>1</v>
      </c>
      <c r="HR92">
        <v>0.0876702</v>
      </c>
      <c r="HS92">
        <v>0.877481</v>
      </c>
      <c r="HT92">
        <v>20.2116</v>
      </c>
      <c r="HU92">
        <v>5.23346</v>
      </c>
      <c r="HV92">
        <v>11.992</v>
      </c>
      <c r="HW92">
        <v>4.95575</v>
      </c>
      <c r="HX92">
        <v>3.304</v>
      </c>
      <c r="HY92">
        <v>20.6</v>
      </c>
      <c r="HZ92">
        <v>9999</v>
      </c>
      <c r="IA92">
        <v>9999</v>
      </c>
      <c r="IB92">
        <v>9999</v>
      </c>
      <c r="IC92">
        <v>1.8685</v>
      </c>
      <c r="ID92">
        <v>1.86418</v>
      </c>
      <c r="IE92">
        <v>1.87181</v>
      </c>
      <c r="IF92">
        <v>1.86265</v>
      </c>
      <c r="IG92">
        <v>1.86203</v>
      </c>
      <c r="IH92">
        <v>1.86853</v>
      </c>
      <c r="II92">
        <v>1.85867</v>
      </c>
      <c r="IJ92">
        <v>1.86508</v>
      </c>
      <c r="IK92">
        <v>5</v>
      </c>
      <c r="IL92">
        <v>0</v>
      </c>
      <c r="IM92">
        <v>0</v>
      </c>
      <c r="IN92">
        <v>0</v>
      </c>
      <c r="IO92" t="s">
        <v>441</v>
      </c>
      <c r="IP92" t="s">
        <v>442</v>
      </c>
      <c r="IQ92" t="s">
        <v>443</v>
      </c>
      <c r="IR92" t="s">
        <v>443</v>
      </c>
      <c r="IS92" t="s">
        <v>443</v>
      </c>
      <c r="IT92" t="s">
        <v>443</v>
      </c>
      <c r="IU92">
        <v>0</v>
      </c>
      <c r="IV92">
        <v>100</v>
      </c>
      <c r="IW92">
        <v>100</v>
      </c>
      <c r="IX92">
        <v>7.63</v>
      </c>
      <c r="IY92">
        <v>0.3701</v>
      </c>
      <c r="IZ92">
        <v>4.29428474587108</v>
      </c>
      <c r="JA92">
        <v>0.0044018681294096</v>
      </c>
      <c r="JB92">
        <v>-1.90699597991277e-06</v>
      </c>
      <c r="JC92">
        <v>4.44501569190667e-10</v>
      </c>
      <c r="JD92">
        <v>0.0663976639725661</v>
      </c>
      <c r="JE92">
        <v>0.00774552653971819</v>
      </c>
      <c r="JF92">
        <v>0.000136201457998369</v>
      </c>
      <c r="JG92">
        <v>5.32982615085375e-06</v>
      </c>
      <c r="JH92">
        <v>-0</v>
      </c>
      <c r="JI92">
        <v>1991</v>
      </c>
      <c r="JJ92">
        <v>1</v>
      </c>
      <c r="JK92">
        <v>28</v>
      </c>
      <c r="JL92">
        <v>195635.1</v>
      </c>
      <c r="JM92">
        <v>195635</v>
      </c>
      <c r="JN92">
        <v>2.53784</v>
      </c>
      <c r="JO92">
        <v>2.33521</v>
      </c>
      <c r="JP92">
        <v>1.4978</v>
      </c>
      <c r="JQ92">
        <v>2.33276</v>
      </c>
      <c r="JR92">
        <v>1.54419</v>
      </c>
      <c r="JS92">
        <v>2.39868</v>
      </c>
      <c r="JT92">
        <v>35.4291</v>
      </c>
      <c r="JU92">
        <v>24.07</v>
      </c>
      <c r="JV92">
        <v>18</v>
      </c>
      <c r="JW92">
        <v>546.834</v>
      </c>
      <c r="JX92">
        <v>437.213</v>
      </c>
      <c r="JY92">
        <v>24.9484</v>
      </c>
      <c r="JZ92">
        <v>28.719</v>
      </c>
      <c r="KA92">
        <v>29.9993</v>
      </c>
      <c r="KB92">
        <v>28.6544</v>
      </c>
      <c r="KC92">
        <v>28.6811</v>
      </c>
      <c r="KD92">
        <v>50.8105</v>
      </c>
      <c r="KE92">
        <v>27.9608</v>
      </c>
      <c r="KF92">
        <v>100</v>
      </c>
      <c r="KG92">
        <v>25.4425</v>
      </c>
      <c r="KH92">
        <v>1272.96</v>
      </c>
      <c r="KI92">
        <v>22.5482</v>
      </c>
      <c r="KJ92">
        <v>92.9605</v>
      </c>
      <c r="KK92">
        <v>98.5811</v>
      </c>
    </row>
    <row r="93" spans="1:297">
      <c r="A93">
        <v>77</v>
      </c>
      <c r="B93">
        <v>1758987819</v>
      </c>
      <c r="C93">
        <v>472</v>
      </c>
      <c r="D93" t="s">
        <v>596</v>
      </c>
      <c r="E93" t="s">
        <v>597</v>
      </c>
      <c r="F93">
        <v>5</v>
      </c>
      <c r="G93" t="s">
        <v>435</v>
      </c>
      <c r="H93" t="s">
        <v>436</v>
      </c>
      <c r="I93">
        <v>1758987810.84615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(EA93+(U93+2*0.95*5.67E-8*(((EA93+$B$7)+273)^4-(EA93+273)^4)-44100*J93)/(1.84*29.3*R93+8*0.95*5.67E-8*(EA93+273)^3))</f>
        <v>0</v>
      </c>
      <c r="W93">
        <f>($C$7*EB93+$D$7*EC93+$E$7*V93)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2*0.95*5.67E-8*(((EA93+$B$7)+273)^4-(W93+273)^4)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1288.99196611905</v>
      </c>
      <c r="AK93">
        <v>1269.62103030303</v>
      </c>
      <c r="AL93">
        <v>3.27078138528129</v>
      </c>
      <c r="AM93">
        <v>63.08</v>
      </c>
      <c r="AN93">
        <f>(AP93 - AO93 + DY93*1E3/(8.314*(EA93+273.15)) * AR93/DX93 * AQ93) * DX93/(100*DL93) * 1000/(1000 - AP93)</f>
        <v>0</v>
      </c>
      <c r="AO93">
        <v>22.5659961815476</v>
      </c>
      <c r="AP93">
        <v>22.8703642424242</v>
      </c>
      <c r="AQ93">
        <v>0.000408159307359023</v>
      </c>
      <c r="AR93">
        <v>99.94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MAX(0,($B$13+$C$13*EF93)/(1+$D$13*EF93)*DY93/(EA93+273)*$E$13)</f>
        <v>0</v>
      </c>
      <c r="AX93" t="s">
        <v>437</v>
      </c>
      <c r="AY93" t="s">
        <v>437</v>
      </c>
      <c r="AZ93">
        <v>0</v>
      </c>
      <c r="BA93">
        <v>0</v>
      </c>
      <c r="BB93">
        <f>1-AZ93/BA93</f>
        <v>0</v>
      </c>
      <c r="BC93">
        <v>0</v>
      </c>
      <c r="BD93" t="s">
        <v>437</v>
      </c>
      <c r="BE93" t="s">
        <v>437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437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$B$11*EG93+$C$11*EH93+$F$11*ES93*(1-EV93)</f>
        <v>0</v>
      </c>
      <c r="DI93">
        <f>DH93*DJ93</f>
        <v>0</v>
      </c>
      <c r="DJ93">
        <f>($B$11*$D$9+$C$11*$D$9+$F$11*((FF93+EX93)/MAX(FF93+EX93+FG93, 0.1)*$I$9+FG93/MAX(FF93+EX93+FG93, 0.1)*$J$9))/($B$11+$C$11+$F$11)</f>
        <v>0</v>
      </c>
      <c r="DK93">
        <f>($B$11*$K$9+$C$11*$K$9+$F$11*((FF93+EX93)/MAX(FF93+EX93+FG93, 0.1)*$P$9+FG93/MAX(FF93+EX93+FG93, 0.1)*$Q$9))/($B$11+$C$11+$F$11)</f>
        <v>0</v>
      </c>
      <c r="DL93">
        <v>1.65</v>
      </c>
      <c r="DM93">
        <v>0.5</v>
      </c>
      <c r="DN93" t="s">
        <v>438</v>
      </c>
      <c r="DO93">
        <v>2</v>
      </c>
      <c r="DP93" t="b">
        <v>1</v>
      </c>
      <c r="DQ93">
        <v>1758987810.84615</v>
      </c>
      <c r="DR93">
        <v>1217.13846153846</v>
      </c>
      <c r="DS93">
        <v>1244.61615384615</v>
      </c>
      <c r="DT93">
        <v>22.8629615384615</v>
      </c>
      <c r="DU93">
        <v>22.5666692307692</v>
      </c>
      <c r="DV93">
        <v>1209.52230769231</v>
      </c>
      <c r="DW93">
        <v>22.4927538461538</v>
      </c>
      <c r="DX93">
        <v>500.013769230769</v>
      </c>
      <c r="DY93">
        <v>90.4250923076923</v>
      </c>
      <c r="DZ93">
        <v>0.0300436384615385</v>
      </c>
      <c r="EA93">
        <v>29.4364</v>
      </c>
      <c r="EB93">
        <v>29.9533692307692</v>
      </c>
      <c r="EC93">
        <v>999.9</v>
      </c>
      <c r="ED93">
        <v>0</v>
      </c>
      <c r="EE93">
        <v>0</v>
      </c>
      <c r="EF93">
        <v>10014.6130769231</v>
      </c>
      <c r="EG93">
        <v>0</v>
      </c>
      <c r="EH93">
        <v>9.95989</v>
      </c>
      <c r="EI93">
        <v>-27.4766</v>
      </c>
      <c r="EJ93">
        <v>1245.61846153846</v>
      </c>
      <c r="EK93">
        <v>1273.35076923077</v>
      </c>
      <c r="EL93">
        <v>0.296281923076923</v>
      </c>
      <c r="EM93">
        <v>1244.61615384615</v>
      </c>
      <c r="EN93">
        <v>22.5666692307692</v>
      </c>
      <c r="EO93">
        <v>2.06738307692308</v>
      </c>
      <c r="EP93">
        <v>2.04059307692308</v>
      </c>
      <c r="EQ93">
        <v>17.9700769230769</v>
      </c>
      <c r="ER93">
        <v>17.7628846153846</v>
      </c>
      <c r="ES93">
        <v>2000.03461538462</v>
      </c>
      <c r="ET93">
        <v>0.980001076923077</v>
      </c>
      <c r="EU93">
        <v>0.0199993538461538</v>
      </c>
      <c r="EV93">
        <v>0</v>
      </c>
      <c r="EW93">
        <v>246.323384615385</v>
      </c>
      <c r="EX93">
        <v>5.00016</v>
      </c>
      <c r="EY93">
        <v>5289.34846153846</v>
      </c>
      <c r="EZ93">
        <v>18234.5307692308</v>
      </c>
      <c r="FA93">
        <v>49</v>
      </c>
      <c r="FB93">
        <v>49.5</v>
      </c>
      <c r="FC93">
        <v>49.437</v>
      </c>
      <c r="FD93">
        <v>49.187</v>
      </c>
      <c r="FE93">
        <v>50.812</v>
      </c>
      <c r="FF93">
        <v>1955.13461538462</v>
      </c>
      <c r="FG93">
        <v>39.9</v>
      </c>
      <c r="FH93">
        <v>0</v>
      </c>
      <c r="FI93">
        <v>1758987824.1</v>
      </c>
      <c r="FJ93">
        <v>0</v>
      </c>
      <c r="FK93">
        <v>246.32152</v>
      </c>
      <c r="FL93">
        <v>-3.0797692260921</v>
      </c>
      <c r="FM93">
        <v>-52.6753847603186</v>
      </c>
      <c r="FN93">
        <v>5289.5144</v>
      </c>
      <c r="FO93">
        <v>15</v>
      </c>
      <c r="FP93">
        <v>0</v>
      </c>
      <c r="FQ93" t="s">
        <v>439</v>
      </c>
      <c r="FR93">
        <v>1747249705.1</v>
      </c>
      <c r="FS93">
        <v>1747249711.1</v>
      </c>
      <c r="FT93">
        <v>0</v>
      </c>
      <c r="FU93">
        <v>0.871</v>
      </c>
      <c r="FV93">
        <v>0.066</v>
      </c>
      <c r="FW93">
        <v>5.486</v>
      </c>
      <c r="FX93">
        <v>0.145</v>
      </c>
      <c r="FY93">
        <v>420</v>
      </c>
      <c r="FZ93">
        <v>16</v>
      </c>
      <c r="GA93">
        <v>0.27</v>
      </c>
      <c r="GB93">
        <v>0.16</v>
      </c>
      <c r="GC93">
        <v>-27.7396238095238</v>
      </c>
      <c r="GD93">
        <v>4.64468571428572</v>
      </c>
      <c r="GE93">
        <v>0.576773168176489</v>
      </c>
      <c r="GF93">
        <v>0</v>
      </c>
      <c r="GG93">
        <v>246.219352941176</v>
      </c>
      <c r="GH93">
        <v>0.279694424530603</v>
      </c>
      <c r="GI93">
        <v>0.328945899570571</v>
      </c>
      <c r="GJ93">
        <v>-1</v>
      </c>
      <c r="GK93">
        <v>0.292553714285714</v>
      </c>
      <c r="GL93">
        <v>0.0599146753246756</v>
      </c>
      <c r="GM93">
        <v>0.00686383004384202</v>
      </c>
      <c r="GN93">
        <v>1</v>
      </c>
      <c r="GO93">
        <v>1</v>
      </c>
      <c r="GP93">
        <v>2</v>
      </c>
      <c r="GQ93" t="s">
        <v>446</v>
      </c>
      <c r="GR93">
        <v>3.12558</v>
      </c>
      <c r="GS93">
        <v>2.65558</v>
      </c>
      <c r="GT93">
        <v>0.188551</v>
      </c>
      <c r="GU93">
        <v>0.191384</v>
      </c>
      <c r="GV93">
        <v>0.0979059</v>
      </c>
      <c r="GW93">
        <v>0.0975413</v>
      </c>
      <c r="GX93">
        <v>20873.1</v>
      </c>
      <c r="GY93">
        <v>19697</v>
      </c>
      <c r="GZ93">
        <v>23006.2</v>
      </c>
      <c r="HA93">
        <v>23720.6</v>
      </c>
      <c r="HB93">
        <v>35379.8</v>
      </c>
      <c r="HC93">
        <v>35439.6</v>
      </c>
      <c r="HD93">
        <v>41478.2</v>
      </c>
      <c r="HE93">
        <v>42299</v>
      </c>
      <c r="HF93">
        <v>1.89697</v>
      </c>
      <c r="HG93">
        <v>1.81635</v>
      </c>
      <c r="HH93">
        <v>0.163779</v>
      </c>
      <c r="HI93">
        <v>0</v>
      </c>
      <c r="HJ93">
        <v>27.313</v>
      </c>
      <c r="HK93">
        <v>999.9</v>
      </c>
      <c r="HL93">
        <v>58.607</v>
      </c>
      <c r="HM93">
        <v>29.165</v>
      </c>
      <c r="HN93">
        <v>26.3161</v>
      </c>
      <c r="HO93">
        <v>54.01</v>
      </c>
      <c r="HP93">
        <v>42.1194</v>
      </c>
      <c r="HQ93">
        <v>1</v>
      </c>
      <c r="HR93">
        <v>0.0853532</v>
      </c>
      <c r="HS93">
        <v>-0.101898</v>
      </c>
      <c r="HT93">
        <v>20.2167</v>
      </c>
      <c r="HU93">
        <v>5.23241</v>
      </c>
      <c r="HV93">
        <v>11.992</v>
      </c>
      <c r="HW93">
        <v>4.95555</v>
      </c>
      <c r="HX93">
        <v>3.3039</v>
      </c>
      <c r="HY93">
        <v>20.6</v>
      </c>
      <c r="HZ93">
        <v>9999</v>
      </c>
      <c r="IA93">
        <v>9999</v>
      </c>
      <c r="IB93">
        <v>9999</v>
      </c>
      <c r="IC93">
        <v>1.86852</v>
      </c>
      <c r="ID93">
        <v>1.86418</v>
      </c>
      <c r="IE93">
        <v>1.87181</v>
      </c>
      <c r="IF93">
        <v>1.86266</v>
      </c>
      <c r="IG93">
        <v>1.86205</v>
      </c>
      <c r="IH93">
        <v>1.86855</v>
      </c>
      <c r="II93">
        <v>1.85867</v>
      </c>
      <c r="IJ93">
        <v>1.86508</v>
      </c>
      <c r="IK93">
        <v>5</v>
      </c>
      <c r="IL93">
        <v>0</v>
      </c>
      <c r="IM93">
        <v>0</v>
      </c>
      <c r="IN93">
        <v>0</v>
      </c>
      <c r="IO93" t="s">
        <v>441</v>
      </c>
      <c r="IP93" t="s">
        <v>442</v>
      </c>
      <c r="IQ93" t="s">
        <v>443</v>
      </c>
      <c r="IR93" t="s">
        <v>443</v>
      </c>
      <c r="IS93" t="s">
        <v>443</v>
      </c>
      <c r="IT93" t="s">
        <v>443</v>
      </c>
      <c r="IU93">
        <v>0</v>
      </c>
      <c r="IV93">
        <v>100</v>
      </c>
      <c r="IW93">
        <v>100</v>
      </c>
      <c r="IX93">
        <v>7.66</v>
      </c>
      <c r="IY93">
        <v>0.3705</v>
      </c>
      <c r="IZ93">
        <v>4.29428474587108</v>
      </c>
      <c r="JA93">
        <v>0.0044018681294096</v>
      </c>
      <c r="JB93">
        <v>-1.90699597991277e-06</v>
      </c>
      <c r="JC93">
        <v>4.44501569190667e-10</v>
      </c>
      <c r="JD93">
        <v>0.0663976639725661</v>
      </c>
      <c r="JE93">
        <v>0.00774552653971819</v>
      </c>
      <c r="JF93">
        <v>0.000136201457998369</v>
      </c>
      <c r="JG93">
        <v>5.32982615085375e-06</v>
      </c>
      <c r="JH93">
        <v>-0</v>
      </c>
      <c r="JI93">
        <v>1991</v>
      </c>
      <c r="JJ93">
        <v>1</v>
      </c>
      <c r="JK93">
        <v>28</v>
      </c>
      <c r="JL93">
        <v>195635.2</v>
      </c>
      <c r="JM93">
        <v>195635.1</v>
      </c>
      <c r="JN93">
        <v>2.56714</v>
      </c>
      <c r="JO93">
        <v>2.35229</v>
      </c>
      <c r="JP93">
        <v>1.49902</v>
      </c>
      <c r="JQ93">
        <v>2.33276</v>
      </c>
      <c r="JR93">
        <v>1.54419</v>
      </c>
      <c r="JS93">
        <v>2.27783</v>
      </c>
      <c r="JT93">
        <v>35.4291</v>
      </c>
      <c r="JU93">
        <v>24.0612</v>
      </c>
      <c r="JV93">
        <v>18</v>
      </c>
      <c r="JW93">
        <v>546.955</v>
      </c>
      <c r="JX93">
        <v>437.626</v>
      </c>
      <c r="JY93">
        <v>25.3272</v>
      </c>
      <c r="JZ93">
        <v>28.716</v>
      </c>
      <c r="KA93">
        <v>29.9984</v>
      </c>
      <c r="KB93">
        <v>28.6513</v>
      </c>
      <c r="KC93">
        <v>28.6781</v>
      </c>
      <c r="KD93">
        <v>51.3647</v>
      </c>
      <c r="KE93">
        <v>28.2554</v>
      </c>
      <c r="KF93">
        <v>100</v>
      </c>
      <c r="KG93">
        <v>25.4732</v>
      </c>
      <c r="KH93">
        <v>1293.24</v>
      </c>
      <c r="KI93">
        <v>22.4275</v>
      </c>
      <c r="KJ93">
        <v>92.9619</v>
      </c>
      <c r="KK93">
        <v>98.5821</v>
      </c>
    </row>
    <row r="94" spans="1:297">
      <c r="A94">
        <v>78</v>
      </c>
      <c r="B94">
        <v>1758987824</v>
      </c>
      <c r="C94">
        <v>477</v>
      </c>
      <c r="D94" t="s">
        <v>598</v>
      </c>
      <c r="E94" t="s">
        <v>599</v>
      </c>
      <c r="F94">
        <v>5</v>
      </c>
      <c r="G94" t="s">
        <v>435</v>
      </c>
      <c r="H94" t="s">
        <v>436</v>
      </c>
      <c r="I94">
        <v>1758987815.84615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(EA94+(U94+2*0.95*5.67E-8*(((EA94+$B$7)+273)^4-(EA94+273)^4)-44100*J94)/(1.84*29.3*R94+8*0.95*5.67E-8*(EA94+273)^3))</f>
        <v>0</v>
      </c>
      <c r="W94">
        <f>($C$7*EB94+$D$7*EC94+$E$7*V94)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2*0.95*5.67E-8*(((EA94+$B$7)+273)^4-(W94+273)^4)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1304.70465877381</v>
      </c>
      <c r="AK94">
        <v>1285.72545454545</v>
      </c>
      <c r="AL94">
        <v>3.18829458874454</v>
      </c>
      <c r="AM94">
        <v>63.08</v>
      </c>
      <c r="AN94">
        <f>(AP94 - AO94 + DY94*1E3/(8.314*(EA94+273.15)) * AR94/DX94 * AQ94) * DX94/(100*DL94) * 1000/(1000 - AP94)</f>
        <v>0</v>
      </c>
      <c r="AO94">
        <v>22.5641488571429</v>
      </c>
      <c r="AP94">
        <v>22.8953618181818</v>
      </c>
      <c r="AQ94">
        <v>0.00356896969696628</v>
      </c>
      <c r="AR94">
        <v>99.94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MAX(0,($B$13+$C$13*EF94)/(1+$D$13*EF94)*DY94/(EA94+273)*$E$13)</f>
        <v>0</v>
      </c>
      <c r="AX94" t="s">
        <v>437</v>
      </c>
      <c r="AY94" t="s">
        <v>437</v>
      </c>
      <c r="AZ94">
        <v>0</v>
      </c>
      <c r="BA94">
        <v>0</v>
      </c>
      <c r="BB94">
        <f>1-AZ94/BA94</f>
        <v>0</v>
      </c>
      <c r="BC94">
        <v>0</v>
      </c>
      <c r="BD94" t="s">
        <v>437</v>
      </c>
      <c r="BE94" t="s">
        <v>437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437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$B$11*EG94+$C$11*EH94+$F$11*ES94*(1-EV94)</f>
        <v>0</v>
      </c>
      <c r="DI94">
        <f>DH94*DJ94</f>
        <v>0</v>
      </c>
      <c r="DJ94">
        <f>($B$11*$D$9+$C$11*$D$9+$F$11*((FF94+EX94)/MAX(FF94+EX94+FG94, 0.1)*$I$9+FG94/MAX(FF94+EX94+FG94, 0.1)*$J$9))/($B$11+$C$11+$F$11)</f>
        <v>0</v>
      </c>
      <c r="DK94">
        <f>($B$11*$K$9+$C$11*$K$9+$F$11*((FF94+EX94)/MAX(FF94+EX94+FG94, 0.1)*$P$9+FG94/MAX(FF94+EX94+FG94, 0.1)*$Q$9))/($B$11+$C$11+$F$11)</f>
        <v>0</v>
      </c>
      <c r="DL94">
        <v>1.65</v>
      </c>
      <c r="DM94">
        <v>0.5</v>
      </c>
      <c r="DN94" t="s">
        <v>438</v>
      </c>
      <c r="DO94">
        <v>2</v>
      </c>
      <c r="DP94" t="b">
        <v>1</v>
      </c>
      <c r="DQ94">
        <v>1758987815.84615</v>
      </c>
      <c r="DR94">
        <v>1233.50384615385</v>
      </c>
      <c r="DS94">
        <v>1260.67923076923</v>
      </c>
      <c r="DT94">
        <v>22.8718307692308</v>
      </c>
      <c r="DU94">
        <v>22.5657076923077</v>
      </c>
      <c r="DV94">
        <v>1225.85923076923</v>
      </c>
      <c r="DW94">
        <v>22.5014307692308</v>
      </c>
      <c r="DX94">
        <v>500.027692307692</v>
      </c>
      <c r="DY94">
        <v>90.4251538461538</v>
      </c>
      <c r="DZ94">
        <v>0.0301789769230769</v>
      </c>
      <c r="EA94">
        <v>29.4125307692308</v>
      </c>
      <c r="EB94">
        <v>29.9463923076923</v>
      </c>
      <c r="EC94">
        <v>999.9</v>
      </c>
      <c r="ED94">
        <v>0</v>
      </c>
      <c r="EE94">
        <v>0</v>
      </c>
      <c r="EF94">
        <v>10002.9269230769</v>
      </c>
      <c r="EG94">
        <v>0</v>
      </c>
      <c r="EH94">
        <v>9.95989</v>
      </c>
      <c r="EI94">
        <v>-27.1739307692308</v>
      </c>
      <c r="EJ94">
        <v>1262.37769230769</v>
      </c>
      <c r="EK94">
        <v>1289.78230769231</v>
      </c>
      <c r="EL94">
        <v>0.306113153846154</v>
      </c>
      <c r="EM94">
        <v>1260.67923076923</v>
      </c>
      <c r="EN94">
        <v>22.5657076923077</v>
      </c>
      <c r="EO94">
        <v>2.06818615384615</v>
      </c>
      <c r="EP94">
        <v>2.04050769230769</v>
      </c>
      <c r="EQ94">
        <v>17.9762538461538</v>
      </c>
      <c r="ER94">
        <v>17.7622</v>
      </c>
      <c r="ES94">
        <v>1999.97384615385</v>
      </c>
      <c r="ET94">
        <v>0.980000384615385</v>
      </c>
      <c r="EU94">
        <v>0.02</v>
      </c>
      <c r="EV94">
        <v>0</v>
      </c>
      <c r="EW94">
        <v>246.180384615385</v>
      </c>
      <c r="EX94">
        <v>5.00016</v>
      </c>
      <c r="EY94">
        <v>5287.09076923077</v>
      </c>
      <c r="EZ94">
        <v>18233.9692307692</v>
      </c>
      <c r="FA94">
        <v>49</v>
      </c>
      <c r="FB94">
        <v>49.5</v>
      </c>
      <c r="FC94">
        <v>49.437</v>
      </c>
      <c r="FD94">
        <v>49.187</v>
      </c>
      <c r="FE94">
        <v>50.812</v>
      </c>
      <c r="FF94">
        <v>1955.07384615385</v>
      </c>
      <c r="FG94">
        <v>39.9</v>
      </c>
      <c r="FH94">
        <v>0</v>
      </c>
      <c r="FI94">
        <v>1758987828.9</v>
      </c>
      <c r="FJ94">
        <v>0</v>
      </c>
      <c r="FK94">
        <v>246.10836</v>
      </c>
      <c r="FL94">
        <v>-2.38423076570817</v>
      </c>
      <c r="FM94">
        <v>-52.5215384048472</v>
      </c>
      <c r="FN94">
        <v>5286.252</v>
      </c>
      <c r="FO94">
        <v>15</v>
      </c>
      <c r="FP94">
        <v>0</v>
      </c>
      <c r="FQ94" t="s">
        <v>439</v>
      </c>
      <c r="FR94">
        <v>1747249705.1</v>
      </c>
      <c r="FS94">
        <v>1747249711.1</v>
      </c>
      <c r="FT94">
        <v>0</v>
      </c>
      <c r="FU94">
        <v>0.871</v>
      </c>
      <c r="FV94">
        <v>0.066</v>
      </c>
      <c r="FW94">
        <v>5.486</v>
      </c>
      <c r="FX94">
        <v>0.145</v>
      </c>
      <c r="FY94">
        <v>420</v>
      </c>
      <c r="FZ94">
        <v>16</v>
      </c>
      <c r="GA94">
        <v>0.27</v>
      </c>
      <c r="GB94">
        <v>0.16</v>
      </c>
      <c r="GC94">
        <v>-27.264605</v>
      </c>
      <c r="GD94">
        <v>4.52560150375942</v>
      </c>
      <c r="GE94">
        <v>0.662180703792401</v>
      </c>
      <c r="GF94">
        <v>0</v>
      </c>
      <c r="GG94">
        <v>246.238411764706</v>
      </c>
      <c r="GH94">
        <v>-1.5991749420325</v>
      </c>
      <c r="GI94">
        <v>0.311383923953836</v>
      </c>
      <c r="GJ94">
        <v>-1</v>
      </c>
      <c r="GK94">
        <v>0.3030192</v>
      </c>
      <c r="GL94">
        <v>0.106405714285714</v>
      </c>
      <c r="GM94">
        <v>0.0124083749604854</v>
      </c>
      <c r="GN94">
        <v>0</v>
      </c>
      <c r="GO94">
        <v>0</v>
      </c>
      <c r="GP94">
        <v>2</v>
      </c>
      <c r="GQ94" t="s">
        <v>457</v>
      </c>
      <c r="GR94">
        <v>3.12564</v>
      </c>
      <c r="GS94">
        <v>2.6559</v>
      </c>
      <c r="GT94">
        <v>0.19004</v>
      </c>
      <c r="GU94">
        <v>0.193059</v>
      </c>
      <c r="GV94">
        <v>0.0979629</v>
      </c>
      <c r="GW94">
        <v>0.0975055</v>
      </c>
      <c r="GX94">
        <v>20835</v>
      </c>
      <c r="GY94">
        <v>19656.6</v>
      </c>
      <c r="GZ94">
        <v>23006.4</v>
      </c>
      <c r="HA94">
        <v>23721.1</v>
      </c>
      <c r="HB94">
        <v>35377.8</v>
      </c>
      <c r="HC94">
        <v>35441.6</v>
      </c>
      <c r="HD94">
        <v>41478.3</v>
      </c>
      <c r="HE94">
        <v>42299.5</v>
      </c>
      <c r="HF94">
        <v>1.89725</v>
      </c>
      <c r="HG94">
        <v>1.81607</v>
      </c>
      <c r="HH94">
        <v>0.165954</v>
      </c>
      <c r="HI94">
        <v>0</v>
      </c>
      <c r="HJ94">
        <v>27.3049</v>
      </c>
      <c r="HK94">
        <v>999.9</v>
      </c>
      <c r="HL94">
        <v>58.607</v>
      </c>
      <c r="HM94">
        <v>29.155</v>
      </c>
      <c r="HN94">
        <v>26.3031</v>
      </c>
      <c r="HO94">
        <v>54.32</v>
      </c>
      <c r="HP94">
        <v>42.1154</v>
      </c>
      <c r="HQ94">
        <v>1</v>
      </c>
      <c r="HR94">
        <v>0.0850813</v>
      </c>
      <c r="HS94">
        <v>0.487791</v>
      </c>
      <c r="HT94">
        <v>20.217</v>
      </c>
      <c r="HU94">
        <v>5.23286</v>
      </c>
      <c r="HV94">
        <v>11.992</v>
      </c>
      <c r="HW94">
        <v>4.9557</v>
      </c>
      <c r="HX94">
        <v>3.30395</v>
      </c>
      <c r="HY94">
        <v>20.6</v>
      </c>
      <c r="HZ94">
        <v>9999</v>
      </c>
      <c r="IA94">
        <v>9999</v>
      </c>
      <c r="IB94">
        <v>9999</v>
      </c>
      <c r="IC94">
        <v>1.86853</v>
      </c>
      <c r="ID94">
        <v>1.86419</v>
      </c>
      <c r="IE94">
        <v>1.87181</v>
      </c>
      <c r="IF94">
        <v>1.86269</v>
      </c>
      <c r="IG94">
        <v>1.86205</v>
      </c>
      <c r="IH94">
        <v>1.86857</v>
      </c>
      <c r="II94">
        <v>1.85868</v>
      </c>
      <c r="IJ94">
        <v>1.86508</v>
      </c>
      <c r="IK94">
        <v>5</v>
      </c>
      <c r="IL94">
        <v>0</v>
      </c>
      <c r="IM94">
        <v>0</v>
      </c>
      <c r="IN94">
        <v>0</v>
      </c>
      <c r="IO94" t="s">
        <v>441</v>
      </c>
      <c r="IP94" t="s">
        <v>442</v>
      </c>
      <c r="IQ94" t="s">
        <v>443</v>
      </c>
      <c r="IR94" t="s">
        <v>443</v>
      </c>
      <c r="IS94" t="s">
        <v>443</v>
      </c>
      <c r="IT94" t="s">
        <v>443</v>
      </c>
      <c r="IU94">
        <v>0</v>
      </c>
      <c r="IV94">
        <v>100</v>
      </c>
      <c r="IW94">
        <v>100</v>
      </c>
      <c r="IX94">
        <v>7.69</v>
      </c>
      <c r="IY94">
        <v>0.3709</v>
      </c>
      <c r="IZ94">
        <v>4.29428474587108</v>
      </c>
      <c r="JA94">
        <v>0.0044018681294096</v>
      </c>
      <c r="JB94">
        <v>-1.90699597991277e-06</v>
      </c>
      <c r="JC94">
        <v>4.44501569190667e-10</v>
      </c>
      <c r="JD94">
        <v>0.0663976639725661</v>
      </c>
      <c r="JE94">
        <v>0.00774552653971819</v>
      </c>
      <c r="JF94">
        <v>0.000136201457998369</v>
      </c>
      <c r="JG94">
        <v>5.32982615085375e-06</v>
      </c>
      <c r="JH94">
        <v>-0</v>
      </c>
      <c r="JI94">
        <v>1991</v>
      </c>
      <c r="JJ94">
        <v>1</v>
      </c>
      <c r="JK94">
        <v>28</v>
      </c>
      <c r="JL94">
        <v>195635.3</v>
      </c>
      <c r="JM94">
        <v>195635.2</v>
      </c>
      <c r="JN94">
        <v>2.59399</v>
      </c>
      <c r="JO94">
        <v>2.33276</v>
      </c>
      <c r="JP94">
        <v>1.4978</v>
      </c>
      <c r="JQ94">
        <v>2.33276</v>
      </c>
      <c r="JR94">
        <v>1.54419</v>
      </c>
      <c r="JS94">
        <v>2.37183</v>
      </c>
      <c r="JT94">
        <v>35.4523</v>
      </c>
      <c r="JU94">
        <v>24.07</v>
      </c>
      <c r="JV94">
        <v>18</v>
      </c>
      <c r="JW94">
        <v>547.104</v>
      </c>
      <c r="JX94">
        <v>437.438</v>
      </c>
      <c r="JY94">
        <v>25.5038</v>
      </c>
      <c r="JZ94">
        <v>28.7129</v>
      </c>
      <c r="KA94">
        <v>29.9995</v>
      </c>
      <c r="KB94">
        <v>28.6478</v>
      </c>
      <c r="KC94">
        <v>28.6751</v>
      </c>
      <c r="KD94">
        <v>51.9182</v>
      </c>
      <c r="KE94">
        <v>28.5306</v>
      </c>
      <c r="KF94">
        <v>100</v>
      </c>
      <c r="KG94">
        <v>25.4745</v>
      </c>
      <c r="KH94">
        <v>1306.73</v>
      </c>
      <c r="KI94">
        <v>22.3702</v>
      </c>
      <c r="KJ94">
        <v>92.9624</v>
      </c>
      <c r="KK94">
        <v>98.5835</v>
      </c>
    </row>
    <row r="95" spans="1:297">
      <c r="A95">
        <v>79</v>
      </c>
      <c r="B95">
        <v>1758987829</v>
      </c>
      <c r="C95">
        <v>482</v>
      </c>
      <c r="D95" t="s">
        <v>600</v>
      </c>
      <c r="E95" t="s">
        <v>601</v>
      </c>
      <c r="F95">
        <v>5</v>
      </c>
      <c r="G95" t="s">
        <v>435</v>
      </c>
      <c r="H95" t="s">
        <v>436</v>
      </c>
      <c r="I95">
        <v>1758987820.84615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(EA95+(U95+2*0.95*5.67E-8*(((EA95+$B$7)+273)^4-(EA95+273)^4)-44100*J95)/(1.84*29.3*R95+8*0.95*5.67E-8*(EA95+273)^3))</f>
        <v>0</v>
      </c>
      <c r="W95">
        <f>($C$7*EB95+$D$7*EC95+$E$7*V95)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2*0.95*5.67E-8*(((EA95+$B$7)+273)^4-(W95+273)^4)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1323.70738580952</v>
      </c>
      <c r="AK95">
        <v>1303.24975757576</v>
      </c>
      <c r="AL95">
        <v>3.58029891774882</v>
      </c>
      <c r="AM95">
        <v>63.08</v>
      </c>
      <c r="AN95">
        <f>(AP95 - AO95 + DY95*1E3/(8.314*(EA95+273.15)) * AR95/DX95 * AQ95) * DX95/(100*DL95) * 1000/(1000 - AP95)</f>
        <v>0</v>
      </c>
      <c r="AO95">
        <v>22.5368610089286</v>
      </c>
      <c r="AP95">
        <v>22.8960327272727</v>
      </c>
      <c r="AQ95">
        <v>8.52987012983371e-05</v>
      </c>
      <c r="AR95">
        <v>99.94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MAX(0,($B$13+$C$13*EF95)/(1+$D$13*EF95)*DY95/(EA95+273)*$E$13)</f>
        <v>0</v>
      </c>
      <c r="AX95" t="s">
        <v>437</v>
      </c>
      <c r="AY95" t="s">
        <v>437</v>
      </c>
      <c r="AZ95">
        <v>0</v>
      </c>
      <c r="BA95">
        <v>0</v>
      </c>
      <c r="BB95">
        <f>1-AZ95/BA95</f>
        <v>0</v>
      </c>
      <c r="BC95">
        <v>0</v>
      </c>
      <c r="BD95" t="s">
        <v>437</v>
      </c>
      <c r="BE95" t="s">
        <v>437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437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$B$11*EG95+$C$11*EH95+$F$11*ES95*(1-EV95)</f>
        <v>0</v>
      </c>
      <c r="DI95">
        <f>DH95*DJ95</f>
        <v>0</v>
      </c>
      <c r="DJ95">
        <f>($B$11*$D$9+$C$11*$D$9+$F$11*((FF95+EX95)/MAX(FF95+EX95+FG95, 0.1)*$I$9+FG95/MAX(FF95+EX95+FG95, 0.1)*$J$9))/($B$11+$C$11+$F$11)</f>
        <v>0</v>
      </c>
      <c r="DK95">
        <f>($B$11*$K$9+$C$11*$K$9+$F$11*((FF95+EX95)/MAX(FF95+EX95+FG95, 0.1)*$P$9+FG95/MAX(FF95+EX95+FG95, 0.1)*$Q$9))/($B$11+$C$11+$F$11)</f>
        <v>0</v>
      </c>
      <c r="DL95">
        <v>1.65</v>
      </c>
      <c r="DM95">
        <v>0.5</v>
      </c>
      <c r="DN95" t="s">
        <v>438</v>
      </c>
      <c r="DO95">
        <v>2</v>
      </c>
      <c r="DP95" t="b">
        <v>1</v>
      </c>
      <c r="DQ95">
        <v>1758987820.84615</v>
      </c>
      <c r="DR95">
        <v>1249.75</v>
      </c>
      <c r="DS95">
        <v>1277.29230769231</v>
      </c>
      <c r="DT95">
        <v>22.8823923076923</v>
      </c>
      <c r="DU95">
        <v>22.5549769230769</v>
      </c>
      <c r="DV95">
        <v>1242.07923076923</v>
      </c>
      <c r="DW95">
        <v>22.5117692307692</v>
      </c>
      <c r="DX95">
        <v>500.016384615385</v>
      </c>
      <c r="DY95">
        <v>90.4243230769231</v>
      </c>
      <c r="DZ95">
        <v>0.0301004769230769</v>
      </c>
      <c r="EA95">
        <v>29.3741846153846</v>
      </c>
      <c r="EB95">
        <v>29.9910769230769</v>
      </c>
      <c r="EC95">
        <v>999.9</v>
      </c>
      <c r="ED95">
        <v>0</v>
      </c>
      <c r="EE95">
        <v>0</v>
      </c>
      <c r="EF95">
        <v>9996.87307692308</v>
      </c>
      <c r="EG95">
        <v>0</v>
      </c>
      <c r="EH95">
        <v>9.95989</v>
      </c>
      <c r="EI95">
        <v>-27.5401923076923</v>
      </c>
      <c r="EJ95">
        <v>1279.01769230769</v>
      </c>
      <c r="EK95">
        <v>1306.76538461538</v>
      </c>
      <c r="EL95">
        <v>0.327415615384615</v>
      </c>
      <c r="EM95">
        <v>1277.29230769231</v>
      </c>
      <c r="EN95">
        <v>22.5549769230769</v>
      </c>
      <c r="EO95">
        <v>2.06912307692308</v>
      </c>
      <c r="EP95">
        <v>2.03951769230769</v>
      </c>
      <c r="EQ95">
        <v>17.9834538461538</v>
      </c>
      <c r="ER95">
        <v>17.7544923076923</v>
      </c>
      <c r="ES95">
        <v>1999.97615384615</v>
      </c>
      <c r="ET95">
        <v>0.980000384615385</v>
      </c>
      <c r="EU95">
        <v>0.0200000076923077</v>
      </c>
      <c r="EV95">
        <v>0</v>
      </c>
      <c r="EW95">
        <v>245.982153846154</v>
      </c>
      <c r="EX95">
        <v>5.00016</v>
      </c>
      <c r="EY95">
        <v>5283.63769230769</v>
      </c>
      <c r="EZ95">
        <v>18233.9923076923</v>
      </c>
      <c r="FA95">
        <v>49</v>
      </c>
      <c r="FB95">
        <v>49.5</v>
      </c>
      <c r="FC95">
        <v>49.437</v>
      </c>
      <c r="FD95">
        <v>49.187</v>
      </c>
      <c r="FE95">
        <v>50.812</v>
      </c>
      <c r="FF95">
        <v>1955.07615384615</v>
      </c>
      <c r="FG95">
        <v>39.9</v>
      </c>
      <c r="FH95">
        <v>0</v>
      </c>
      <c r="FI95">
        <v>1758987833.7</v>
      </c>
      <c r="FJ95">
        <v>0</v>
      </c>
      <c r="FK95">
        <v>245.9852</v>
      </c>
      <c r="FL95">
        <v>-0.731923084961683</v>
      </c>
      <c r="FM95">
        <v>-10.1907692560656</v>
      </c>
      <c r="FN95">
        <v>5283.3444</v>
      </c>
      <c r="FO95">
        <v>15</v>
      </c>
      <c r="FP95">
        <v>0</v>
      </c>
      <c r="FQ95" t="s">
        <v>439</v>
      </c>
      <c r="FR95">
        <v>1747249705.1</v>
      </c>
      <c r="FS95">
        <v>1747249711.1</v>
      </c>
      <c r="FT95">
        <v>0</v>
      </c>
      <c r="FU95">
        <v>0.871</v>
      </c>
      <c r="FV95">
        <v>0.066</v>
      </c>
      <c r="FW95">
        <v>5.486</v>
      </c>
      <c r="FX95">
        <v>0.145</v>
      </c>
      <c r="FY95">
        <v>420</v>
      </c>
      <c r="FZ95">
        <v>16</v>
      </c>
      <c r="GA95">
        <v>0.27</v>
      </c>
      <c r="GB95">
        <v>0.16</v>
      </c>
      <c r="GC95">
        <v>-27.6370142857143</v>
      </c>
      <c r="GD95">
        <v>-2.63624415584418</v>
      </c>
      <c r="GE95">
        <v>1.01467645525238</v>
      </c>
      <c r="GF95">
        <v>0</v>
      </c>
      <c r="GG95">
        <v>246.096088235294</v>
      </c>
      <c r="GH95">
        <v>-1.99647058874975</v>
      </c>
      <c r="GI95">
        <v>0.28701715132673</v>
      </c>
      <c r="GJ95">
        <v>-1</v>
      </c>
      <c r="GK95">
        <v>0.318372285714286</v>
      </c>
      <c r="GL95">
        <v>0.243296571428571</v>
      </c>
      <c r="GM95">
        <v>0.0268598121206471</v>
      </c>
      <c r="GN95">
        <v>0</v>
      </c>
      <c r="GO95">
        <v>0</v>
      </c>
      <c r="GP95">
        <v>2</v>
      </c>
      <c r="GQ95" t="s">
        <v>457</v>
      </c>
      <c r="GR95">
        <v>3.12554</v>
      </c>
      <c r="GS95">
        <v>2.65579</v>
      </c>
      <c r="GT95">
        <v>0.191676</v>
      </c>
      <c r="GU95">
        <v>0.194592</v>
      </c>
      <c r="GV95">
        <v>0.0979436</v>
      </c>
      <c r="GW95">
        <v>0.0973404</v>
      </c>
      <c r="GX95">
        <v>20793.2</v>
      </c>
      <c r="GY95">
        <v>19619.6</v>
      </c>
      <c r="GZ95">
        <v>23006.7</v>
      </c>
      <c r="HA95">
        <v>23721.4</v>
      </c>
      <c r="HB95">
        <v>35378.9</v>
      </c>
      <c r="HC95">
        <v>35448.9</v>
      </c>
      <c r="HD95">
        <v>41478.6</v>
      </c>
      <c r="HE95">
        <v>42300.3</v>
      </c>
      <c r="HF95">
        <v>1.89702</v>
      </c>
      <c r="HG95">
        <v>1.81615</v>
      </c>
      <c r="HH95">
        <v>0.167646</v>
      </c>
      <c r="HI95">
        <v>0</v>
      </c>
      <c r="HJ95">
        <v>27.2973</v>
      </c>
      <c r="HK95">
        <v>999.9</v>
      </c>
      <c r="HL95">
        <v>58.607</v>
      </c>
      <c r="HM95">
        <v>29.155</v>
      </c>
      <c r="HN95">
        <v>26.301</v>
      </c>
      <c r="HO95">
        <v>53.85</v>
      </c>
      <c r="HP95">
        <v>42.3157</v>
      </c>
      <c r="HQ95">
        <v>1</v>
      </c>
      <c r="HR95">
        <v>0.0853277</v>
      </c>
      <c r="HS95">
        <v>0.82832</v>
      </c>
      <c r="HT95">
        <v>20.2156</v>
      </c>
      <c r="HU95">
        <v>5.23197</v>
      </c>
      <c r="HV95">
        <v>11.992</v>
      </c>
      <c r="HW95">
        <v>4.95555</v>
      </c>
      <c r="HX95">
        <v>3.3039</v>
      </c>
      <c r="HY95">
        <v>20.6</v>
      </c>
      <c r="HZ95">
        <v>9999</v>
      </c>
      <c r="IA95">
        <v>9999</v>
      </c>
      <c r="IB95">
        <v>9999</v>
      </c>
      <c r="IC95">
        <v>1.86849</v>
      </c>
      <c r="ID95">
        <v>1.86419</v>
      </c>
      <c r="IE95">
        <v>1.8718</v>
      </c>
      <c r="IF95">
        <v>1.86265</v>
      </c>
      <c r="IG95">
        <v>1.86205</v>
      </c>
      <c r="IH95">
        <v>1.86857</v>
      </c>
      <c r="II95">
        <v>1.85867</v>
      </c>
      <c r="IJ95">
        <v>1.86508</v>
      </c>
      <c r="IK95">
        <v>5</v>
      </c>
      <c r="IL95">
        <v>0</v>
      </c>
      <c r="IM95">
        <v>0</v>
      </c>
      <c r="IN95">
        <v>0</v>
      </c>
      <c r="IO95" t="s">
        <v>441</v>
      </c>
      <c r="IP95" t="s">
        <v>442</v>
      </c>
      <c r="IQ95" t="s">
        <v>443</v>
      </c>
      <c r="IR95" t="s">
        <v>443</v>
      </c>
      <c r="IS95" t="s">
        <v>443</v>
      </c>
      <c r="IT95" t="s">
        <v>443</v>
      </c>
      <c r="IU95">
        <v>0</v>
      </c>
      <c r="IV95">
        <v>100</v>
      </c>
      <c r="IW95">
        <v>100</v>
      </c>
      <c r="IX95">
        <v>7.72</v>
      </c>
      <c r="IY95">
        <v>0.3707</v>
      </c>
      <c r="IZ95">
        <v>4.29428474587108</v>
      </c>
      <c r="JA95">
        <v>0.0044018681294096</v>
      </c>
      <c r="JB95">
        <v>-1.90699597991277e-06</v>
      </c>
      <c r="JC95">
        <v>4.44501569190667e-10</v>
      </c>
      <c r="JD95">
        <v>0.0663976639725661</v>
      </c>
      <c r="JE95">
        <v>0.00774552653971819</v>
      </c>
      <c r="JF95">
        <v>0.000136201457998369</v>
      </c>
      <c r="JG95">
        <v>5.32982615085375e-06</v>
      </c>
      <c r="JH95">
        <v>-0</v>
      </c>
      <c r="JI95">
        <v>1991</v>
      </c>
      <c r="JJ95">
        <v>1</v>
      </c>
      <c r="JK95">
        <v>28</v>
      </c>
      <c r="JL95">
        <v>195635.4</v>
      </c>
      <c r="JM95">
        <v>195635.3</v>
      </c>
      <c r="JN95">
        <v>2.62085</v>
      </c>
      <c r="JO95">
        <v>2.33765</v>
      </c>
      <c r="JP95">
        <v>1.4978</v>
      </c>
      <c r="JQ95">
        <v>2.33276</v>
      </c>
      <c r="JR95">
        <v>1.54419</v>
      </c>
      <c r="JS95">
        <v>2.37183</v>
      </c>
      <c r="JT95">
        <v>35.4291</v>
      </c>
      <c r="JU95">
        <v>24.0612</v>
      </c>
      <c r="JV95">
        <v>18</v>
      </c>
      <c r="JW95">
        <v>546.927</v>
      </c>
      <c r="JX95">
        <v>437.46</v>
      </c>
      <c r="JY95">
        <v>25.5311</v>
      </c>
      <c r="JZ95">
        <v>28.7098</v>
      </c>
      <c r="KA95">
        <v>29.9999</v>
      </c>
      <c r="KB95">
        <v>28.6441</v>
      </c>
      <c r="KC95">
        <v>28.672</v>
      </c>
      <c r="KD95">
        <v>52.4635</v>
      </c>
      <c r="KE95">
        <v>29.1173</v>
      </c>
      <c r="KF95">
        <v>100</v>
      </c>
      <c r="KG95">
        <v>25.4867</v>
      </c>
      <c r="KH95">
        <v>1326.95</v>
      </c>
      <c r="KI95">
        <v>22.3273</v>
      </c>
      <c r="KJ95">
        <v>92.9632</v>
      </c>
      <c r="KK95">
        <v>98.5852</v>
      </c>
    </row>
    <row r="96" spans="1:297">
      <c r="A96">
        <v>80</v>
      </c>
      <c r="B96">
        <v>1758987834</v>
      </c>
      <c r="C96">
        <v>487</v>
      </c>
      <c r="D96" t="s">
        <v>602</v>
      </c>
      <c r="E96" t="s">
        <v>603</v>
      </c>
      <c r="F96">
        <v>5</v>
      </c>
      <c r="G96" t="s">
        <v>435</v>
      </c>
      <c r="H96" t="s">
        <v>436</v>
      </c>
      <c r="I96">
        <v>1758987825.84615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(EA96+(U96+2*0.95*5.67E-8*(((EA96+$B$7)+273)^4-(EA96+273)^4)-44100*J96)/(1.84*29.3*R96+8*0.95*5.67E-8*(EA96+273)^3))</f>
        <v>0</v>
      </c>
      <c r="W96">
        <f>($C$7*EB96+$D$7*EC96+$E$7*V96)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2*0.95*5.67E-8*(((EA96+$B$7)+273)^4-(W96+273)^4)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1340.01201984524</v>
      </c>
      <c r="AK96">
        <v>1320.226</v>
      </c>
      <c r="AL96">
        <v>3.35079761904735</v>
      </c>
      <c r="AM96">
        <v>63.08</v>
      </c>
      <c r="AN96">
        <f>(AP96 - AO96 + DY96*1E3/(8.314*(EA96+273.15)) * AR96/DX96 * AQ96) * DX96/(100*DL96) * 1000/(1000 - AP96)</f>
        <v>0</v>
      </c>
      <c r="AO96">
        <v>22.4711641815476</v>
      </c>
      <c r="AP96">
        <v>22.8607848484848</v>
      </c>
      <c r="AQ96">
        <v>-0.00691464069264363</v>
      </c>
      <c r="AR96">
        <v>99.94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MAX(0,($B$13+$C$13*EF96)/(1+$D$13*EF96)*DY96/(EA96+273)*$E$13)</f>
        <v>0</v>
      </c>
      <c r="AX96" t="s">
        <v>437</v>
      </c>
      <c r="AY96" t="s">
        <v>437</v>
      </c>
      <c r="AZ96">
        <v>0</v>
      </c>
      <c r="BA96">
        <v>0</v>
      </c>
      <c r="BB96">
        <f>1-AZ96/BA96</f>
        <v>0</v>
      </c>
      <c r="BC96">
        <v>0</v>
      </c>
      <c r="BD96" t="s">
        <v>437</v>
      </c>
      <c r="BE96" t="s">
        <v>437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437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$B$11*EG96+$C$11*EH96+$F$11*ES96*(1-EV96)</f>
        <v>0</v>
      </c>
      <c r="DI96">
        <f>DH96*DJ96</f>
        <v>0</v>
      </c>
      <c r="DJ96">
        <f>($B$11*$D$9+$C$11*$D$9+$F$11*((FF96+EX96)/MAX(FF96+EX96+FG96, 0.1)*$I$9+FG96/MAX(FF96+EX96+FG96, 0.1)*$J$9))/($B$11+$C$11+$F$11)</f>
        <v>0</v>
      </c>
      <c r="DK96">
        <f>($B$11*$K$9+$C$11*$K$9+$F$11*((FF96+EX96)/MAX(FF96+EX96+FG96, 0.1)*$P$9+FG96/MAX(FF96+EX96+FG96, 0.1)*$Q$9))/($B$11+$C$11+$F$11)</f>
        <v>0</v>
      </c>
      <c r="DL96">
        <v>1.65</v>
      </c>
      <c r="DM96">
        <v>0.5</v>
      </c>
      <c r="DN96" t="s">
        <v>438</v>
      </c>
      <c r="DO96">
        <v>2</v>
      </c>
      <c r="DP96" t="b">
        <v>1</v>
      </c>
      <c r="DQ96">
        <v>1758987825.84615</v>
      </c>
      <c r="DR96">
        <v>1266.17230769231</v>
      </c>
      <c r="DS96">
        <v>1293.87615384615</v>
      </c>
      <c r="DT96">
        <v>22.8854923076923</v>
      </c>
      <c r="DU96">
        <v>22.5238230769231</v>
      </c>
      <c r="DV96">
        <v>1258.47384615385</v>
      </c>
      <c r="DW96">
        <v>22.5148076923077</v>
      </c>
      <c r="DX96">
        <v>499.983461538462</v>
      </c>
      <c r="DY96">
        <v>90.4235538461539</v>
      </c>
      <c r="DZ96">
        <v>0.0302421461538462</v>
      </c>
      <c r="EA96">
        <v>29.3707538461538</v>
      </c>
      <c r="EB96">
        <v>30.0100153846154</v>
      </c>
      <c r="EC96">
        <v>999.9</v>
      </c>
      <c r="ED96">
        <v>0</v>
      </c>
      <c r="EE96">
        <v>0</v>
      </c>
      <c r="EF96">
        <v>9995.67307692308</v>
      </c>
      <c r="EG96">
        <v>0</v>
      </c>
      <c r="EH96">
        <v>9.95989</v>
      </c>
      <c r="EI96">
        <v>-27.7021846153846</v>
      </c>
      <c r="EJ96">
        <v>1295.82846153846</v>
      </c>
      <c r="EK96">
        <v>1323.69</v>
      </c>
      <c r="EL96">
        <v>0.361672923076923</v>
      </c>
      <c r="EM96">
        <v>1293.87615384615</v>
      </c>
      <c r="EN96">
        <v>22.5238230769231</v>
      </c>
      <c r="EO96">
        <v>2.06938692307692</v>
      </c>
      <c r="EP96">
        <v>2.03668307692308</v>
      </c>
      <c r="EQ96">
        <v>17.9854846153846</v>
      </c>
      <c r="ER96">
        <v>17.7324076923077</v>
      </c>
      <c r="ES96">
        <v>2000.00384615385</v>
      </c>
      <c r="ET96">
        <v>0.980000615384615</v>
      </c>
      <c r="EU96">
        <v>0.0199997846153846</v>
      </c>
      <c r="EV96">
        <v>0</v>
      </c>
      <c r="EW96">
        <v>246.013769230769</v>
      </c>
      <c r="EX96">
        <v>5.00016</v>
      </c>
      <c r="EY96">
        <v>5284.21692307692</v>
      </c>
      <c r="EZ96">
        <v>18234.2384615385</v>
      </c>
      <c r="FA96">
        <v>49</v>
      </c>
      <c r="FB96">
        <v>49.5</v>
      </c>
      <c r="FC96">
        <v>49.437</v>
      </c>
      <c r="FD96">
        <v>49.187</v>
      </c>
      <c r="FE96">
        <v>50.812</v>
      </c>
      <c r="FF96">
        <v>1955.10384615385</v>
      </c>
      <c r="FG96">
        <v>39.9</v>
      </c>
      <c r="FH96">
        <v>0</v>
      </c>
      <c r="FI96">
        <v>1758987839.1</v>
      </c>
      <c r="FJ96">
        <v>0</v>
      </c>
      <c r="FK96">
        <v>245.994615384615</v>
      </c>
      <c r="FL96">
        <v>0.537367506891843</v>
      </c>
      <c r="FM96">
        <v>17.3569230439264</v>
      </c>
      <c r="FN96">
        <v>5283.97961538462</v>
      </c>
      <c r="FO96">
        <v>15</v>
      </c>
      <c r="FP96">
        <v>0</v>
      </c>
      <c r="FQ96" t="s">
        <v>439</v>
      </c>
      <c r="FR96">
        <v>1747249705.1</v>
      </c>
      <c r="FS96">
        <v>1747249711.1</v>
      </c>
      <c r="FT96">
        <v>0</v>
      </c>
      <c r="FU96">
        <v>0.871</v>
      </c>
      <c r="FV96">
        <v>0.066</v>
      </c>
      <c r="FW96">
        <v>5.486</v>
      </c>
      <c r="FX96">
        <v>0.145</v>
      </c>
      <c r="FY96">
        <v>420</v>
      </c>
      <c r="FZ96">
        <v>16</v>
      </c>
      <c r="GA96">
        <v>0.27</v>
      </c>
      <c r="GB96">
        <v>0.16</v>
      </c>
      <c r="GC96">
        <v>-27.55059</v>
      </c>
      <c r="GD96">
        <v>-5.44844210526316</v>
      </c>
      <c r="GE96">
        <v>1.03748592371174</v>
      </c>
      <c r="GF96">
        <v>0</v>
      </c>
      <c r="GG96">
        <v>246.002882352941</v>
      </c>
      <c r="GH96">
        <v>-0.136348362042677</v>
      </c>
      <c r="GI96">
        <v>0.192484035198322</v>
      </c>
      <c r="GJ96">
        <v>-1</v>
      </c>
      <c r="GK96">
        <v>0.34670255</v>
      </c>
      <c r="GL96">
        <v>0.42257354887218</v>
      </c>
      <c r="GM96">
        <v>0.0411211084656956</v>
      </c>
      <c r="GN96">
        <v>0</v>
      </c>
      <c r="GO96">
        <v>0</v>
      </c>
      <c r="GP96">
        <v>2</v>
      </c>
      <c r="GQ96" t="s">
        <v>457</v>
      </c>
      <c r="GR96">
        <v>3.12554</v>
      </c>
      <c r="GS96">
        <v>2.65598</v>
      </c>
      <c r="GT96">
        <v>0.193217</v>
      </c>
      <c r="GU96">
        <v>0.196199</v>
      </c>
      <c r="GV96">
        <v>0.0978198</v>
      </c>
      <c r="GW96">
        <v>0.0971432</v>
      </c>
      <c r="GX96">
        <v>20753.6</v>
      </c>
      <c r="GY96">
        <v>19580.7</v>
      </c>
      <c r="GZ96">
        <v>23006.8</v>
      </c>
      <c r="HA96">
        <v>23721.8</v>
      </c>
      <c r="HB96">
        <v>35384.3</v>
      </c>
      <c r="HC96">
        <v>35457.1</v>
      </c>
      <c r="HD96">
        <v>41479.1</v>
      </c>
      <c r="HE96">
        <v>42300.7</v>
      </c>
      <c r="HF96">
        <v>1.897</v>
      </c>
      <c r="HG96">
        <v>1.81618</v>
      </c>
      <c r="HH96">
        <v>0.164486</v>
      </c>
      <c r="HI96">
        <v>0</v>
      </c>
      <c r="HJ96">
        <v>27.291</v>
      </c>
      <c r="HK96">
        <v>999.9</v>
      </c>
      <c r="HL96">
        <v>58.607</v>
      </c>
      <c r="HM96">
        <v>29.165</v>
      </c>
      <c r="HN96">
        <v>26.3161</v>
      </c>
      <c r="HO96">
        <v>54.46</v>
      </c>
      <c r="HP96">
        <v>42.1755</v>
      </c>
      <c r="HQ96">
        <v>1</v>
      </c>
      <c r="HR96">
        <v>0.085437</v>
      </c>
      <c r="HS96">
        <v>0.992233</v>
      </c>
      <c r="HT96">
        <v>20.2146</v>
      </c>
      <c r="HU96">
        <v>5.23256</v>
      </c>
      <c r="HV96">
        <v>11.992</v>
      </c>
      <c r="HW96">
        <v>4.95575</v>
      </c>
      <c r="HX96">
        <v>3.304</v>
      </c>
      <c r="HY96">
        <v>20.6</v>
      </c>
      <c r="HZ96">
        <v>9999</v>
      </c>
      <c r="IA96">
        <v>9999</v>
      </c>
      <c r="IB96">
        <v>9999</v>
      </c>
      <c r="IC96">
        <v>1.86853</v>
      </c>
      <c r="ID96">
        <v>1.86418</v>
      </c>
      <c r="IE96">
        <v>1.87181</v>
      </c>
      <c r="IF96">
        <v>1.86267</v>
      </c>
      <c r="IG96">
        <v>1.86205</v>
      </c>
      <c r="IH96">
        <v>1.86857</v>
      </c>
      <c r="II96">
        <v>1.85867</v>
      </c>
      <c r="IJ96">
        <v>1.86508</v>
      </c>
      <c r="IK96">
        <v>5</v>
      </c>
      <c r="IL96">
        <v>0</v>
      </c>
      <c r="IM96">
        <v>0</v>
      </c>
      <c r="IN96">
        <v>0</v>
      </c>
      <c r="IO96" t="s">
        <v>441</v>
      </c>
      <c r="IP96" t="s">
        <v>442</v>
      </c>
      <c r="IQ96" t="s">
        <v>443</v>
      </c>
      <c r="IR96" t="s">
        <v>443</v>
      </c>
      <c r="IS96" t="s">
        <v>443</v>
      </c>
      <c r="IT96" t="s">
        <v>443</v>
      </c>
      <c r="IU96">
        <v>0</v>
      </c>
      <c r="IV96">
        <v>100</v>
      </c>
      <c r="IW96">
        <v>100</v>
      </c>
      <c r="IX96">
        <v>7.74</v>
      </c>
      <c r="IY96">
        <v>0.3699</v>
      </c>
      <c r="IZ96">
        <v>4.29428474587108</v>
      </c>
      <c r="JA96">
        <v>0.0044018681294096</v>
      </c>
      <c r="JB96">
        <v>-1.90699597991277e-06</v>
      </c>
      <c r="JC96">
        <v>4.44501569190667e-10</v>
      </c>
      <c r="JD96">
        <v>0.0663976639725661</v>
      </c>
      <c r="JE96">
        <v>0.00774552653971819</v>
      </c>
      <c r="JF96">
        <v>0.000136201457998369</v>
      </c>
      <c r="JG96">
        <v>5.32982615085375e-06</v>
      </c>
      <c r="JH96">
        <v>-0</v>
      </c>
      <c r="JI96">
        <v>1991</v>
      </c>
      <c r="JJ96">
        <v>1</v>
      </c>
      <c r="JK96">
        <v>28</v>
      </c>
      <c r="JL96">
        <v>195635.5</v>
      </c>
      <c r="JM96">
        <v>195635.4</v>
      </c>
      <c r="JN96">
        <v>2.64648</v>
      </c>
      <c r="JO96">
        <v>2.34985</v>
      </c>
      <c r="JP96">
        <v>1.49902</v>
      </c>
      <c r="JQ96">
        <v>2.33276</v>
      </c>
      <c r="JR96">
        <v>1.54419</v>
      </c>
      <c r="JS96">
        <v>2.24854</v>
      </c>
      <c r="JT96">
        <v>35.4523</v>
      </c>
      <c r="JU96">
        <v>24.0525</v>
      </c>
      <c r="JV96">
        <v>18</v>
      </c>
      <c r="JW96">
        <v>546.88</v>
      </c>
      <c r="JX96">
        <v>437.448</v>
      </c>
      <c r="JY96">
        <v>25.5266</v>
      </c>
      <c r="JZ96">
        <v>28.7061</v>
      </c>
      <c r="KA96">
        <v>30</v>
      </c>
      <c r="KB96">
        <v>28.6405</v>
      </c>
      <c r="KC96">
        <v>28.6683</v>
      </c>
      <c r="KD96">
        <v>52.9723</v>
      </c>
      <c r="KE96">
        <v>29.1173</v>
      </c>
      <c r="KF96">
        <v>100</v>
      </c>
      <c r="KG96">
        <v>25.4758</v>
      </c>
      <c r="KH96">
        <v>1340.5</v>
      </c>
      <c r="KI96">
        <v>22.3239</v>
      </c>
      <c r="KJ96">
        <v>92.9641</v>
      </c>
      <c r="KK96">
        <v>98.5864</v>
      </c>
    </row>
    <row r="97" spans="1:297">
      <c r="A97">
        <v>81</v>
      </c>
      <c r="B97">
        <v>1758987839</v>
      </c>
      <c r="C97">
        <v>492</v>
      </c>
      <c r="D97" t="s">
        <v>604</v>
      </c>
      <c r="E97" t="s">
        <v>605</v>
      </c>
      <c r="F97">
        <v>5</v>
      </c>
      <c r="G97" t="s">
        <v>435</v>
      </c>
      <c r="H97" t="s">
        <v>436</v>
      </c>
      <c r="I97">
        <v>1758987830.84615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(EA97+(U97+2*0.95*5.67E-8*(((EA97+$B$7)+273)^4-(EA97+273)^4)-44100*J97)/(1.84*29.3*R97+8*0.95*5.67E-8*(EA97+273)^3))</f>
        <v>0</v>
      </c>
      <c r="W97">
        <f>($C$7*EB97+$D$7*EC97+$E$7*V97)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2*0.95*5.67E-8*(((EA97+$B$7)+273)^4-(W97+273)^4)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1358.01721097619</v>
      </c>
      <c r="AK97">
        <v>1337.75533333333</v>
      </c>
      <c r="AL97">
        <v>3.5256880952381</v>
      </c>
      <c r="AM97">
        <v>63.08</v>
      </c>
      <c r="AN97">
        <f>(AP97 - AO97 + DY97*1E3/(8.314*(EA97+273.15)) * AR97/DX97 * AQ97) * DX97/(100*DL97) * 1000/(1000 - AP97)</f>
        <v>0</v>
      </c>
      <c r="AO97">
        <v>22.4229393928571</v>
      </c>
      <c r="AP97">
        <v>22.8117290909091</v>
      </c>
      <c r="AQ97">
        <v>-0.00963974891774895</v>
      </c>
      <c r="AR97">
        <v>99.94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MAX(0,($B$13+$C$13*EF97)/(1+$D$13*EF97)*DY97/(EA97+273)*$E$13)</f>
        <v>0</v>
      </c>
      <c r="AX97" t="s">
        <v>437</v>
      </c>
      <c r="AY97" t="s">
        <v>437</v>
      </c>
      <c r="AZ97">
        <v>0</v>
      </c>
      <c r="BA97">
        <v>0</v>
      </c>
      <c r="BB97">
        <f>1-AZ97/BA97</f>
        <v>0</v>
      </c>
      <c r="BC97">
        <v>0</v>
      </c>
      <c r="BD97" t="s">
        <v>437</v>
      </c>
      <c r="BE97" t="s">
        <v>437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437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$B$11*EG97+$C$11*EH97+$F$11*ES97*(1-EV97)</f>
        <v>0</v>
      </c>
      <c r="DI97">
        <f>DH97*DJ97</f>
        <v>0</v>
      </c>
      <c r="DJ97">
        <f>($B$11*$D$9+$C$11*$D$9+$F$11*((FF97+EX97)/MAX(FF97+EX97+FG97, 0.1)*$I$9+FG97/MAX(FF97+EX97+FG97, 0.1)*$J$9))/($B$11+$C$11+$F$11)</f>
        <v>0</v>
      </c>
      <c r="DK97">
        <f>($B$11*$K$9+$C$11*$K$9+$F$11*((FF97+EX97)/MAX(FF97+EX97+FG97, 0.1)*$P$9+FG97/MAX(FF97+EX97+FG97, 0.1)*$Q$9))/($B$11+$C$11+$F$11)</f>
        <v>0</v>
      </c>
      <c r="DL97">
        <v>1.65</v>
      </c>
      <c r="DM97">
        <v>0.5</v>
      </c>
      <c r="DN97" t="s">
        <v>438</v>
      </c>
      <c r="DO97">
        <v>2</v>
      </c>
      <c r="DP97" t="b">
        <v>1</v>
      </c>
      <c r="DQ97">
        <v>1758987830.84615</v>
      </c>
      <c r="DR97">
        <v>1282.87153846154</v>
      </c>
      <c r="DS97">
        <v>1311.23307692308</v>
      </c>
      <c r="DT97">
        <v>22.8678692307692</v>
      </c>
      <c r="DU97">
        <v>22.4799230769231</v>
      </c>
      <c r="DV97">
        <v>1275.14384615385</v>
      </c>
      <c r="DW97">
        <v>22.4975846153846</v>
      </c>
      <c r="DX97">
        <v>499.992846153846</v>
      </c>
      <c r="DY97">
        <v>90.4226538461538</v>
      </c>
      <c r="DZ97">
        <v>0.0301268153846154</v>
      </c>
      <c r="EA97">
        <v>29.3873230769231</v>
      </c>
      <c r="EB97">
        <v>30.0144076923077</v>
      </c>
      <c r="EC97">
        <v>999.9</v>
      </c>
      <c r="ED97">
        <v>0</v>
      </c>
      <c r="EE97">
        <v>0</v>
      </c>
      <c r="EF97">
        <v>10013.2292307692</v>
      </c>
      <c r="EG97">
        <v>0</v>
      </c>
      <c r="EH97">
        <v>9.95989</v>
      </c>
      <c r="EI97">
        <v>-28.3618769230769</v>
      </c>
      <c r="EJ97">
        <v>1312.89384615385</v>
      </c>
      <c r="EK97">
        <v>1341.38769230769</v>
      </c>
      <c r="EL97">
        <v>0.387951230769231</v>
      </c>
      <c r="EM97">
        <v>1311.23307692308</v>
      </c>
      <c r="EN97">
        <v>22.4799230769231</v>
      </c>
      <c r="EO97">
        <v>2.06777307692308</v>
      </c>
      <c r="EP97">
        <v>2.03269384615385</v>
      </c>
      <c r="EQ97">
        <v>17.9730769230769</v>
      </c>
      <c r="ER97">
        <v>17.7012923076923</v>
      </c>
      <c r="ES97">
        <v>2000.02923076923</v>
      </c>
      <c r="ET97">
        <v>0.980000846153846</v>
      </c>
      <c r="EU97">
        <v>0.0199995692307692</v>
      </c>
      <c r="EV97">
        <v>0</v>
      </c>
      <c r="EW97">
        <v>246.052076923077</v>
      </c>
      <c r="EX97">
        <v>5.00016</v>
      </c>
      <c r="EY97">
        <v>5284.36</v>
      </c>
      <c r="EZ97">
        <v>18234.4692307692</v>
      </c>
      <c r="FA97">
        <v>49</v>
      </c>
      <c r="FB97">
        <v>49.5</v>
      </c>
      <c r="FC97">
        <v>49.437</v>
      </c>
      <c r="FD97">
        <v>49.187</v>
      </c>
      <c r="FE97">
        <v>50.812</v>
      </c>
      <c r="FF97">
        <v>1955.12923076923</v>
      </c>
      <c r="FG97">
        <v>39.9</v>
      </c>
      <c r="FH97">
        <v>0</v>
      </c>
      <c r="FI97">
        <v>1758987843.9</v>
      </c>
      <c r="FJ97">
        <v>0</v>
      </c>
      <c r="FK97">
        <v>246.015269230769</v>
      </c>
      <c r="FL97">
        <v>0.870393153831769</v>
      </c>
      <c r="FM97">
        <v>3.99931619933169</v>
      </c>
      <c r="FN97">
        <v>5284.04538461538</v>
      </c>
      <c r="FO97">
        <v>15</v>
      </c>
      <c r="FP97">
        <v>0</v>
      </c>
      <c r="FQ97" t="s">
        <v>439</v>
      </c>
      <c r="FR97">
        <v>1747249705.1</v>
      </c>
      <c r="FS97">
        <v>1747249711.1</v>
      </c>
      <c r="FT97">
        <v>0</v>
      </c>
      <c r="FU97">
        <v>0.871</v>
      </c>
      <c r="FV97">
        <v>0.066</v>
      </c>
      <c r="FW97">
        <v>5.486</v>
      </c>
      <c r="FX97">
        <v>0.145</v>
      </c>
      <c r="FY97">
        <v>420</v>
      </c>
      <c r="FZ97">
        <v>16</v>
      </c>
      <c r="GA97">
        <v>0.27</v>
      </c>
      <c r="GB97">
        <v>0.16</v>
      </c>
      <c r="GC97">
        <v>-27.8987619047619</v>
      </c>
      <c r="GD97">
        <v>-5.75504415584416</v>
      </c>
      <c r="GE97">
        <v>1.06074204371782</v>
      </c>
      <c r="GF97">
        <v>0</v>
      </c>
      <c r="GG97">
        <v>246.026117647059</v>
      </c>
      <c r="GH97">
        <v>0.401925129307427</v>
      </c>
      <c r="GI97">
        <v>0.15870945794603</v>
      </c>
      <c r="GJ97">
        <v>-1</v>
      </c>
      <c r="GK97">
        <v>0.37014519047619</v>
      </c>
      <c r="GL97">
        <v>0.35142335064935</v>
      </c>
      <c r="GM97">
        <v>0.0377696031203464</v>
      </c>
      <c r="GN97">
        <v>0</v>
      </c>
      <c r="GO97">
        <v>0</v>
      </c>
      <c r="GP97">
        <v>2</v>
      </c>
      <c r="GQ97" t="s">
        <v>457</v>
      </c>
      <c r="GR97">
        <v>3.12562</v>
      </c>
      <c r="GS97">
        <v>2.65579</v>
      </c>
      <c r="GT97">
        <v>0.194813</v>
      </c>
      <c r="GU97">
        <v>0.197647</v>
      </c>
      <c r="GV97">
        <v>0.0976856</v>
      </c>
      <c r="GW97">
        <v>0.0970454</v>
      </c>
      <c r="GX97">
        <v>20712.9</v>
      </c>
      <c r="GY97">
        <v>19545.1</v>
      </c>
      <c r="GZ97">
        <v>23007.1</v>
      </c>
      <c r="HA97">
        <v>23721.4</v>
      </c>
      <c r="HB97">
        <v>35390.2</v>
      </c>
      <c r="HC97">
        <v>35460.7</v>
      </c>
      <c r="HD97">
        <v>41479.6</v>
      </c>
      <c r="HE97">
        <v>42300.3</v>
      </c>
      <c r="HF97">
        <v>1.89725</v>
      </c>
      <c r="HG97">
        <v>1.81615</v>
      </c>
      <c r="HH97">
        <v>0.168227</v>
      </c>
      <c r="HI97">
        <v>0</v>
      </c>
      <c r="HJ97">
        <v>27.2874</v>
      </c>
      <c r="HK97">
        <v>999.9</v>
      </c>
      <c r="HL97">
        <v>58.583</v>
      </c>
      <c r="HM97">
        <v>29.155</v>
      </c>
      <c r="HN97">
        <v>26.2918</v>
      </c>
      <c r="HO97">
        <v>54.35</v>
      </c>
      <c r="HP97">
        <v>42.1234</v>
      </c>
      <c r="HQ97">
        <v>1</v>
      </c>
      <c r="HR97">
        <v>0.0850279</v>
      </c>
      <c r="HS97">
        <v>1.07526</v>
      </c>
      <c r="HT97">
        <v>20.214</v>
      </c>
      <c r="HU97">
        <v>5.23062</v>
      </c>
      <c r="HV97">
        <v>11.992</v>
      </c>
      <c r="HW97">
        <v>4.95565</v>
      </c>
      <c r="HX97">
        <v>3.30393</v>
      </c>
      <c r="HY97">
        <v>20.6</v>
      </c>
      <c r="HZ97">
        <v>9999</v>
      </c>
      <c r="IA97">
        <v>9999</v>
      </c>
      <c r="IB97">
        <v>9999</v>
      </c>
      <c r="IC97">
        <v>1.86854</v>
      </c>
      <c r="ID97">
        <v>1.8642</v>
      </c>
      <c r="IE97">
        <v>1.8718</v>
      </c>
      <c r="IF97">
        <v>1.86272</v>
      </c>
      <c r="IG97">
        <v>1.86204</v>
      </c>
      <c r="IH97">
        <v>1.86857</v>
      </c>
      <c r="II97">
        <v>1.85868</v>
      </c>
      <c r="IJ97">
        <v>1.86508</v>
      </c>
      <c r="IK97">
        <v>5</v>
      </c>
      <c r="IL97">
        <v>0</v>
      </c>
      <c r="IM97">
        <v>0</v>
      </c>
      <c r="IN97">
        <v>0</v>
      </c>
      <c r="IO97" t="s">
        <v>441</v>
      </c>
      <c r="IP97" t="s">
        <v>442</v>
      </c>
      <c r="IQ97" t="s">
        <v>443</v>
      </c>
      <c r="IR97" t="s">
        <v>443</v>
      </c>
      <c r="IS97" t="s">
        <v>443</v>
      </c>
      <c r="IT97" t="s">
        <v>443</v>
      </c>
      <c r="IU97">
        <v>0</v>
      </c>
      <c r="IV97">
        <v>100</v>
      </c>
      <c r="IW97">
        <v>100</v>
      </c>
      <c r="IX97">
        <v>7.77</v>
      </c>
      <c r="IY97">
        <v>0.3689</v>
      </c>
      <c r="IZ97">
        <v>4.29428474587108</v>
      </c>
      <c r="JA97">
        <v>0.0044018681294096</v>
      </c>
      <c r="JB97">
        <v>-1.90699597991277e-06</v>
      </c>
      <c r="JC97">
        <v>4.44501569190667e-10</v>
      </c>
      <c r="JD97">
        <v>0.0663976639725661</v>
      </c>
      <c r="JE97">
        <v>0.00774552653971819</v>
      </c>
      <c r="JF97">
        <v>0.000136201457998369</v>
      </c>
      <c r="JG97">
        <v>5.32982615085375e-06</v>
      </c>
      <c r="JH97">
        <v>-0</v>
      </c>
      <c r="JI97">
        <v>1991</v>
      </c>
      <c r="JJ97">
        <v>1</v>
      </c>
      <c r="JK97">
        <v>28</v>
      </c>
      <c r="JL97">
        <v>195635.6</v>
      </c>
      <c r="JM97">
        <v>195635.5</v>
      </c>
      <c r="JN97">
        <v>2.67456</v>
      </c>
      <c r="JO97">
        <v>2.32666</v>
      </c>
      <c r="JP97">
        <v>1.49902</v>
      </c>
      <c r="JQ97">
        <v>2.33276</v>
      </c>
      <c r="JR97">
        <v>1.54419</v>
      </c>
      <c r="JS97">
        <v>2.35596</v>
      </c>
      <c r="JT97">
        <v>35.4523</v>
      </c>
      <c r="JU97">
        <v>24.07</v>
      </c>
      <c r="JV97">
        <v>18</v>
      </c>
      <c r="JW97">
        <v>547.017</v>
      </c>
      <c r="JX97">
        <v>437.406</v>
      </c>
      <c r="JY97">
        <v>25.4998</v>
      </c>
      <c r="JZ97">
        <v>28.7031</v>
      </c>
      <c r="KA97">
        <v>29.9999</v>
      </c>
      <c r="KB97">
        <v>28.6375</v>
      </c>
      <c r="KC97">
        <v>28.6647</v>
      </c>
      <c r="KD97">
        <v>53.5364</v>
      </c>
      <c r="KE97">
        <v>29.402</v>
      </c>
      <c r="KF97">
        <v>100</v>
      </c>
      <c r="KG97">
        <v>25.4749</v>
      </c>
      <c r="KH97">
        <v>1360.72</v>
      </c>
      <c r="KI97">
        <v>22.3239</v>
      </c>
      <c r="KJ97">
        <v>92.9654</v>
      </c>
      <c r="KK97">
        <v>98.5852</v>
      </c>
    </row>
    <row r="98" spans="1:297">
      <c r="A98">
        <v>82</v>
      </c>
      <c r="B98">
        <v>1758987844</v>
      </c>
      <c r="C98">
        <v>497</v>
      </c>
      <c r="D98" t="s">
        <v>606</v>
      </c>
      <c r="E98" t="s">
        <v>607</v>
      </c>
      <c r="F98">
        <v>5</v>
      </c>
      <c r="G98" t="s">
        <v>435</v>
      </c>
      <c r="H98" t="s">
        <v>436</v>
      </c>
      <c r="I98">
        <v>1758987835.84615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(EA98+(U98+2*0.95*5.67E-8*(((EA98+$B$7)+273)^4-(EA98+273)^4)-44100*J98)/(1.84*29.3*R98+8*0.95*5.67E-8*(EA98+273)^3))</f>
        <v>0</v>
      </c>
      <c r="W98">
        <f>($C$7*EB98+$D$7*EC98+$E$7*V98)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2*0.95*5.67E-8*(((EA98+$B$7)+273)^4-(W98+273)^4)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1374.23723285714</v>
      </c>
      <c r="AK98">
        <v>1354.61854545454</v>
      </c>
      <c r="AL98">
        <v>3.35633160173142</v>
      </c>
      <c r="AM98">
        <v>63.08</v>
      </c>
      <c r="AN98">
        <f>(AP98 - AO98 + DY98*1E3/(8.314*(EA98+273.15)) * AR98/DX98 * AQ98) * DX98/(100*DL98) * 1000/(1000 - AP98)</f>
        <v>0</v>
      </c>
      <c r="AO98">
        <v>22.38033625</v>
      </c>
      <c r="AP98">
        <v>22.7683921212121</v>
      </c>
      <c r="AQ98">
        <v>-0.00899074458874531</v>
      </c>
      <c r="AR98">
        <v>99.94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MAX(0,($B$13+$C$13*EF98)/(1+$D$13*EF98)*DY98/(EA98+273)*$E$13)</f>
        <v>0</v>
      </c>
      <c r="AX98" t="s">
        <v>437</v>
      </c>
      <c r="AY98" t="s">
        <v>437</v>
      </c>
      <c r="AZ98">
        <v>0</v>
      </c>
      <c r="BA98">
        <v>0</v>
      </c>
      <c r="BB98">
        <f>1-AZ98/BA98</f>
        <v>0</v>
      </c>
      <c r="BC98">
        <v>0</v>
      </c>
      <c r="BD98" t="s">
        <v>437</v>
      </c>
      <c r="BE98" t="s">
        <v>437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437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$B$11*EG98+$C$11*EH98+$F$11*ES98*(1-EV98)</f>
        <v>0</v>
      </c>
      <c r="DI98">
        <f>DH98*DJ98</f>
        <v>0</v>
      </c>
      <c r="DJ98">
        <f>($B$11*$D$9+$C$11*$D$9+$F$11*((FF98+EX98)/MAX(FF98+EX98+FG98, 0.1)*$I$9+FG98/MAX(FF98+EX98+FG98, 0.1)*$J$9))/($B$11+$C$11+$F$11)</f>
        <v>0</v>
      </c>
      <c r="DK98">
        <f>($B$11*$K$9+$C$11*$K$9+$F$11*((FF98+EX98)/MAX(FF98+EX98+FG98, 0.1)*$P$9+FG98/MAX(FF98+EX98+FG98, 0.1)*$Q$9))/($B$11+$C$11+$F$11)</f>
        <v>0</v>
      </c>
      <c r="DL98">
        <v>1.65</v>
      </c>
      <c r="DM98">
        <v>0.5</v>
      </c>
      <c r="DN98" t="s">
        <v>438</v>
      </c>
      <c r="DO98">
        <v>2</v>
      </c>
      <c r="DP98" t="b">
        <v>1</v>
      </c>
      <c r="DQ98">
        <v>1758987835.84615</v>
      </c>
      <c r="DR98">
        <v>1299.82076923077</v>
      </c>
      <c r="DS98">
        <v>1327.82307692308</v>
      </c>
      <c r="DT98">
        <v>22.8324615384615</v>
      </c>
      <c r="DU98">
        <v>22.4279461538462</v>
      </c>
      <c r="DV98">
        <v>1292.06307692308</v>
      </c>
      <c r="DW98">
        <v>22.4629384615385</v>
      </c>
      <c r="DX98">
        <v>500.010307692308</v>
      </c>
      <c r="DY98">
        <v>90.4217769230769</v>
      </c>
      <c r="DZ98">
        <v>0.0300619769230769</v>
      </c>
      <c r="EA98">
        <v>29.3902153846154</v>
      </c>
      <c r="EB98">
        <v>30.0152615384615</v>
      </c>
      <c r="EC98">
        <v>999.9</v>
      </c>
      <c r="ED98">
        <v>0</v>
      </c>
      <c r="EE98">
        <v>0</v>
      </c>
      <c r="EF98">
        <v>10017.9369230769</v>
      </c>
      <c r="EG98">
        <v>0</v>
      </c>
      <c r="EH98">
        <v>9.95989</v>
      </c>
      <c r="EI98">
        <v>-28.0029307692308</v>
      </c>
      <c r="EJ98">
        <v>1330.19153846154</v>
      </c>
      <c r="EK98">
        <v>1358.28615384615</v>
      </c>
      <c r="EL98">
        <v>0.404522615384615</v>
      </c>
      <c r="EM98">
        <v>1327.82307692308</v>
      </c>
      <c r="EN98">
        <v>22.4279461538462</v>
      </c>
      <c r="EO98">
        <v>2.06455153846154</v>
      </c>
      <c r="EP98">
        <v>2.02797384615385</v>
      </c>
      <c r="EQ98">
        <v>17.9482846153846</v>
      </c>
      <c r="ER98">
        <v>17.6644230769231</v>
      </c>
      <c r="ES98">
        <v>2000.02846153846</v>
      </c>
      <c r="ET98">
        <v>0.980000846153846</v>
      </c>
      <c r="EU98">
        <v>0.0199995692307692</v>
      </c>
      <c r="EV98">
        <v>0</v>
      </c>
      <c r="EW98">
        <v>246.023692307692</v>
      </c>
      <c r="EX98">
        <v>5.00016</v>
      </c>
      <c r="EY98">
        <v>5284.21461538462</v>
      </c>
      <c r="EZ98">
        <v>18234.4538461538</v>
      </c>
      <c r="FA98">
        <v>49</v>
      </c>
      <c r="FB98">
        <v>49.5</v>
      </c>
      <c r="FC98">
        <v>49.437</v>
      </c>
      <c r="FD98">
        <v>49.187</v>
      </c>
      <c r="FE98">
        <v>50.812</v>
      </c>
      <c r="FF98">
        <v>1955.12846153846</v>
      </c>
      <c r="FG98">
        <v>39.9</v>
      </c>
      <c r="FH98">
        <v>0</v>
      </c>
      <c r="FI98">
        <v>1758987848.7</v>
      </c>
      <c r="FJ98">
        <v>0</v>
      </c>
      <c r="FK98">
        <v>246.029923076923</v>
      </c>
      <c r="FL98">
        <v>-0.812512827626152</v>
      </c>
      <c r="FM98">
        <v>-16.576068416053</v>
      </c>
      <c r="FN98">
        <v>5283.90730769231</v>
      </c>
      <c r="FO98">
        <v>15</v>
      </c>
      <c r="FP98">
        <v>0</v>
      </c>
      <c r="FQ98" t="s">
        <v>439</v>
      </c>
      <c r="FR98">
        <v>1747249705.1</v>
      </c>
      <c r="FS98">
        <v>1747249711.1</v>
      </c>
      <c r="FT98">
        <v>0</v>
      </c>
      <c r="FU98">
        <v>0.871</v>
      </c>
      <c r="FV98">
        <v>0.066</v>
      </c>
      <c r="FW98">
        <v>5.486</v>
      </c>
      <c r="FX98">
        <v>0.145</v>
      </c>
      <c r="FY98">
        <v>420</v>
      </c>
      <c r="FZ98">
        <v>16</v>
      </c>
      <c r="GA98">
        <v>0.27</v>
      </c>
      <c r="GB98">
        <v>0.16</v>
      </c>
      <c r="GC98">
        <v>-28.23751</v>
      </c>
      <c r="GD98">
        <v>3.21276992481206</v>
      </c>
      <c r="GE98">
        <v>0.721959336043242</v>
      </c>
      <c r="GF98">
        <v>0</v>
      </c>
      <c r="GG98">
        <v>245.984029411765</v>
      </c>
      <c r="GH98">
        <v>0.139022150637551</v>
      </c>
      <c r="GI98">
        <v>0.169624236145339</v>
      </c>
      <c r="GJ98">
        <v>-1</v>
      </c>
      <c r="GK98">
        <v>0.3942939</v>
      </c>
      <c r="GL98">
        <v>0.167760090225564</v>
      </c>
      <c r="GM98">
        <v>0.0213947780378764</v>
      </c>
      <c r="GN98">
        <v>0</v>
      </c>
      <c r="GO98">
        <v>0</v>
      </c>
      <c r="GP98">
        <v>2</v>
      </c>
      <c r="GQ98" t="s">
        <v>457</v>
      </c>
      <c r="GR98">
        <v>3.12561</v>
      </c>
      <c r="GS98">
        <v>2.65558</v>
      </c>
      <c r="GT98">
        <v>0.196329</v>
      </c>
      <c r="GU98">
        <v>0.199256</v>
      </c>
      <c r="GV98">
        <v>0.0975473</v>
      </c>
      <c r="GW98">
        <v>0.0969085</v>
      </c>
      <c r="GX98">
        <v>20673.7</v>
      </c>
      <c r="GY98">
        <v>19506.1</v>
      </c>
      <c r="GZ98">
        <v>23006.9</v>
      </c>
      <c r="HA98">
        <v>23721.6</v>
      </c>
      <c r="HB98">
        <v>35395.8</v>
      </c>
      <c r="HC98">
        <v>35466.5</v>
      </c>
      <c r="HD98">
        <v>41479.7</v>
      </c>
      <c r="HE98">
        <v>42300.6</v>
      </c>
      <c r="HF98">
        <v>1.89732</v>
      </c>
      <c r="HG98">
        <v>1.81607</v>
      </c>
      <c r="HH98">
        <v>0.167906</v>
      </c>
      <c r="HI98">
        <v>0</v>
      </c>
      <c r="HJ98">
        <v>27.2874</v>
      </c>
      <c r="HK98">
        <v>999.9</v>
      </c>
      <c r="HL98">
        <v>58.583</v>
      </c>
      <c r="HM98">
        <v>29.165</v>
      </c>
      <c r="HN98">
        <v>26.3062</v>
      </c>
      <c r="HO98">
        <v>53.91</v>
      </c>
      <c r="HP98">
        <v>42.2676</v>
      </c>
      <c r="HQ98">
        <v>1</v>
      </c>
      <c r="HR98">
        <v>0.0850229</v>
      </c>
      <c r="HS98">
        <v>1.10133</v>
      </c>
      <c r="HT98">
        <v>20.2139</v>
      </c>
      <c r="HU98">
        <v>5.23017</v>
      </c>
      <c r="HV98">
        <v>11.992</v>
      </c>
      <c r="HW98">
        <v>4.9557</v>
      </c>
      <c r="HX98">
        <v>3.30395</v>
      </c>
      <c r="HY98">
        <v>20.6</v>
      </c>
      <c r="HZ98">
        <v>9999</v>
      </c>
      <c r="IA98">
        <v>9999</v>
      </c>
      <c r="IB98">
        <v>9999</v>
      </c>
      <c r="IC98">
        <v>1.86853</v>
      </c>
      <c r="ID98">
        <v>1.86419</v>
      </c>
      <c r="IE98">
        <v>1.8718</v>
      </c>
      <c r="IF98">
        <v>1.86268</v>
      </c>
      <c r="IG98">
        <v>1.86204</v>
      </c>
      <c r="IH98">
        <v>1.86859</v>
      </c>
      <c r="II98">
        <v>1.85868</v>
      </c>
      <c r="IJ98">
        <v>1.86508</v>
      </c>
      <c r="IK98">
        <v>5</v>
      </c>
      <c r="IL98">
        <v>0</v>
      </c>
      <c r="IM98">
        <v>0</v>
      </c>
      <c r="IN98">
        <v>0</v>
      </c>
      <c r="IO98" t="s">
        <v>441</v>
      </c>
      <c r="IP98" t="s">
        <v>442</v>
      </c>
      <c r="IQ98" t="s">
        <v>443</v>
      </c>
      <c r="IR98" t="s">
        <v>443</v>
      </c>
      <c r="IS98" t="s">
        <v>443</v>
      </c>
      <c r="IT98" t="s">
        <v>443</v>
      </c>
      <c r="IU98">
        <v>0</v>
      </c>
      <c r="IV98">
        <v>100</v>
      </c>
      <c r="IW98">
        <v>100</v>
      </c>
      <c r="IX98">
        <v>7.8</v>
      </c>
      <c r="IY98">
        <v>0.3679</v>
      </c>
      <c r="IZ98">
        <v>4.29428474587108</v>
      </c>
      <c r="JA98">
        <v>0.0044018681294096</v>
      </c>
      <c r="JB98">
        <v>-1.90699597991277e-06</v>
      </c>
      <c r="JC98">
        <v>4.44501569190667e-10</v>
      </c>
      <c r="JD98">
        <v>0.0663976639725661</v>
      </c>
      <c r="JE98">
        <v>0.00774552653971819</v>
      </c>
      <c r="JF98">
        <v>0.000136201457998369</v>
      </c>
      <c r="JG98">
        <v>5.32982615085375e-06</v>
      </c>
      <c r="JH98">
        <v>-0</v>
      </c>
      <c r="JI98">
        <v>1991</v>
      </c>
      <c r="JJ98">
        <v>1</v>
      </c>
      <c r="JK98">
        <v>28</v>
      </c>
      <c r="JL98">
        <v>195635.6</v>
      </c>
      <c r="JM98">
        <v>195635.5</v>
      </c>
      <c r="JN98">
        <v>2.7002</v>
      </c>
      <c r="JO98">
        <v>2.3291</v>
      </c>
      <c r="JP98">
        <v>1.4978</v>
      </c>
      <c r="JQ98">
        <v>2.33276</v>
      </c>
      <c r="JR98">
        <v>1.54419</v>
      </c>
      <c r="JS98">
        <v>2.39014</v>
      </c>
      <c r="JT98">
        <v>35.4523</v>
      </c>
      <c r="JU98">
        <v>24.0612</v>
      </c>
      <c r="JV98">
        <v>18</v>
      </c>
      <c r="JW98">
        <v>547.036</v>
      </c>
      <c r="JX98">
        <v>437.338</v>
      </c>
      <c r="JY98">
        <v>25.4822</v>
      </c>
      <c r="JZ98">
        <v>28.7</v>
      </c>
      <c r="KA98">
        <v>30.0001</v>
      </c>
      <c r="KB98">
        <v>28.6338</v>
      </c>
      <c r="KC98">
        <v>28.6617</v>
      </c>
      <c r="KD98">
        <v>54.0432</v>
      </c>
      <c r="KE98">
        <v>29.402</v>
      </c>
      <c r="KF98">
        <v>100</v>
      </c>
      <c r="KG98">
        <v>25.4468</v>
      </c>
      <c r="KH98">
        <v>1374.2</v>
      </c>
      <c r="KI98">
        <v>22.339</v>
      </c>
      <c r="KJ98">
        <v>92.9652</v>
      </c>
      <c r="KK98">
        <v>98.586</v>
      </c>
    </row>
    <row r="99" spans="1:297">
      <c r="A99">
        <v>83</v>
      </c>
      <c r="B99">
        <v>1758987849</v>
      </c>
      <c r="C99">
        <v>502</v>
      </c>
      <c r="D99" t="s">
        <v>608</v>
      </c>
      <c r="E99" t="s">
        <v>609</v>
      </c>
      <c r="F99">
        <v>5</v>
      </c>
      <c r="G99" t="s">
        <v>435</v>
      </c>
      <c r="H99" t="s">
        <v>436</v>
      </c>
      <c r="I99">
        <v>1758987840.84615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(EA99+(U99+2*0.95*5.67E-8*(((EA99+$B$7)+273)^4-(EA99+273)^4)-44100*J99)/(1.84*29.3*R99+8*0.95*5.67E-8*(EA99+273)^3))</f>
        <v>0</v>
      </c>
      <c r="W99">
        <f>($C$7*EB99+$D$7*EC99+$E$7*V99)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2*0.95*5.67E-8*(((EA99+$B$7)+273)^4-(W99+273)^4)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1392.38553264286</v>
      </c>
      <c r="AK99">
        <v>1372.02496969697</v>
      </c>
      <c r="AL99">
        <v>3.51005432900421</v>
      </c>
      <c r="AM99">
        <v>63.08</v>
      </c>
      <c r="AN99">
        <f>(AP99 - AO99 + DY99*1E3/(8.314*(EA99+273.15)) * AR99/DX99 * AQ99) * DX99/(100*DL99) * 1000/(1000 - AP99)</f>
        <v>0</v>
      </c>
      <c r="AO99">
        <v>22.353782202381</v>
      </c>
      <c r="AP99">
        <v>22.7279775757576</v>
      </c>
      <c r="AQ99">
        <v>-0.00802882251082351</v>
      </c>
      <c r="AR99">
        <v>99.94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MAX(0,($B$13+$C$13*EF99)/(1+$D$13*EF99)*DY99/(EA99+273)*$E$13)</f>
        <v>0</v>
      </c>
      <c r="AX99" t="s">
        <v>437</v>
      </c>
      <c r="AY99" t="s">
        <v>437</v>
      </c>
      <c r="AZ99">
        <v>0</v>
      </c>
      <c r="BA99">
        <v>0</v>
      </c>
      <c r="BB99">
        <f>1-AZ99/BA99</f>
        <v>0</v>
      </c>
      <c r="BC99">
        <v>0</v>
      </c>
      <c r="BD99" t="s">
        <v>437</v>
      </c>
      <c r="BE99" t="s">
        <v>437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437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$B$11*EG99+$C$11*EH99+$F$11*ES99*(1-EV99)</f>
        <v>0</v>
      </c>
      <c r="DI99">
        <f>DH99*DJ99</f>
        <v>0</v>
      </c>
      <c r="DJ99">
        <f>($B$11*$D$9+$C$11*$D$9+$F$11*((FF99+EX99)/MAX(FF99+EX99+FG99, 0.1)*$I$9+FG99/MAX(FF99+EX99+FG99, 0.1)*$J$9))/($B$11+$C$11+$F$11)</f>
        <v>0</v>
      </c>
      <c r="DK99">
        <f>($B$11*$K$9+$C$11*$K$9+$F$11*((FF99+EX99)/MAX(FF99+EX99+FG99, 0.1)*$P$9+FG99/MAX(FF99+EX99+FG99, 0.1)*$Q$9))/($B$11+$C$11+$F$11)</f>
        <v>0</v>
      </c>
      <c r="DL99">
        <v>1.65</v>
      </c>
      <c r="DM99">
        <v>0.5</v>
      </c>
      <c r="DN99" t="s">
        <v>438</v>
      </c>
      <c r="DO99">
        <v>2</v>
      </c>
      <c r="DP99" t="b">
        <v>1</v>
      </c>
      <c r="DQ99">
        <v>1758987840.84615</v>
      </c>
      <c r="DR99">
        <v>1316.63307692308</v>
      </c>
      <c r="DS99">
        <v>1344.91538461538</v>
      </c>
      <c r="DT99">
        <v>22.7886307692308</v>
      </c>
      <c r="DU99">
        <v>22.3888076923077</v>
      </c>
      <c r="DV99">
        <v>1308.84538461538</v>
      </c>
      <c r="DW99">
        <v>22.4200538461538</v>
      </c>
      <c r="DX99">
        <v>500.022384615385</v>
      </c>
      <c r="DY99">
        <v>90.4216769230769</v>
      </c>
      <c r="DZ99">
        <v>0.0300101846153846</v>
      </c>
      <c r="EA99">
        <v>29.3878076923077</v>
      </c>
      <c r="EB99">
        <v>30.0179846153846</v>
      </c>
      <c r="EC99">
        <v>999.9</v>
      </c>
      <c r="ED99">
        <v>0</v>
      </c>
      <c r="EE99">
        <v>0</v>
      </c>
      <c r="EF99">
        <v>10016.4923076923</v>
      </c>
      <c r="EG99">
        <v>0</v>
      </c>
      <c r="EH99">
        <v>9.95989</v>
      </c>
      <c r="EI99">
        <v>-28.2839076923077</v>
      </c>
      <c r="EJ99">
        <v>1347.33538461538</v>
      </c>
      <c r="EK99">
        <v>1375.71692307692</v>
      </c>
      <c r="EL99">
        <v>0.399840538461538</v>
      </c>
      <c r="EM99">
        <v>1344.91538461538</v>
      </c>
      <c r="EN99">
        <v>22.3888076923077</v>
      </c>
      <c r="EO99">
        <v>2.06058538461538</v>
      </c>
      <c r="EP99">
        <v>2.02443230769231</v>
      </c>
      <c r="EQ99">
        <v>17.9177153846154</v>
      </c>
      <c r="ER99">
        <v>17.6367153846154</v>
      </c>
      <c r="ES99">
        <v>2000.04923076923</v>
      </c>
      <c r="ET99">
        <v>0.980001076923077</v>
      </c>
      <c r="EU99">
        <v>0.0199993615384615</v>
      </c>
      <c r="EV99">
        <v>0</v>
      </c>
      <c r="EW99">
        <v>245.919692307692</v>
      </c>
      <c r="EX99">
        <v>5.00016</v>
      </c>
      <c r="EY99">
        <v>5283.07615384615</v>
      </c>
      <c r="EZ99">
        <v>18234.6461538462</v>
      </c>
      <c r="FA99">
        <v>49</v>
      </c>
      <c r="FB99">
        <v>49.5</v>
      </c>
      <c r="FC99">
        <v>49.4322307692308</v>
      </c>
      <c r="FD99">
        <v>49.187</v>
      </c>
      <c r="FE99">
        <v>50.812</v>
      </c>
      <c r="FF99">
        <v>1955.14923076923</v>
      </c>
      <c r="FG99">
        <v>39.9</v>
      </c>
      <c r="FH99">
        <v>0</v>
      </c>
      <c r="FI99">
        <v>1758987854.1</v>
      </c>
      <c r="FJ99">
        <v>0</v>
      </c>
      <c r="FK99">
        <v>245.93744</v>
      </c>
      <c r="FL99">
        <v>-1.15046155326245</v>
      </c>
      <c r="FM99">
        <v>-9.15846151057042</v>
      </c>
      <c r="FN99">
        <v>5282.4444</v>
      </c>
      <c r="FO99">
        <v>15</v>
      </c>
      <c r="FP99">
        <v>0</v>
      </c>
      <c r="FQ99" t="s">
        <v>439</v>
      </c>
      <c r="FR99">
        <v>1747249705.1</v>
      </c>
      <c r="FS99">
        <v>1747249711.1</v>
      </c>
      <c r="FT99">
        <v>0</v>
      </c>
      <c r="FU99">
        <v>0.871</v>
      </c>
      <c r="FV99">
        <v>0.066</v>
      </c>
      <c r="FW99">
        <v>5.486</v>
      </c>
      <c r="FX99">
        <v>0.145</v>
      </c>
      <c r="FY99">
        <v>420</v>
      </c>
      <c r="FZ99">
        <v>16</v>
      </c>
      <c r="GA99">
        <v>0.27</v>
      </c>
      <c r="GB99">
        <v>0.16</v>
      </c>
      <c r="GC99">
        <v>-28.1589095238095</v>
      </c>
      <c r="GD99">
        <v>-1.62219740259743</v>
      </c>
      <c r="GE99">
        <v>0.615280175363233</v>
      </c>
      <c r="GF99">
        <v>0</v>
      </c>
      <c r="GG99">
        <v>245.974882352941</v>
      </c>
      <c r="GH99">
        <v>-1.17048128727736</v>
      </c>
      <c r="GI99">
        <v>0.203990738645869</v>
      </c>
      <c r="GJ99">
        <v>-1</v>
      </c>
      <c r="GK99">
        <v>0.399960333333333</v>
      </c>
      <c r="GL99">
        <v>-0.034435558441559</v>
      </c>
      <c r="GM99">
        <v>0.0115189715576536</v>
      </c>
      <c r="GN99">
        <v>1</v>
      </c>
      <c r="GO99">
        <v>1</v>
      </c>
      <c r="GP99">
        <v>2</v>
      </c>
      <c r="GQ99" t="s">
        <v>446</v>
      </c>
      <c r="GR99">
        <v>3.1255</v>
      </c>
      <c r="GS99">
        <v>2.65588</v>
      </c>
      <c r="GT99">
        <v>0.197898</v>
      </c>
      <c r="GU99">
        <v>0.200683</v>
      </c>
      <c r="GV99">
        <v>0.0974317</v>
      </c>
      <c r="GW99">
        <v>0.0968836</v>
      </c>
      <c r="GX99">
        <v>20633.4</v>
      </c>
      <c r="GY99">
        <v>19471.7</v>
      </c>
      <c r="GZ99">
        <v>23007</v>
      </c>
      <c r="HA99">
        <v>23722.1</v>
      </c>
      <c r="HB99">
        <v>35400.6</v>
      </c>
      <c r="HC99">
        <v>35468.1</v>
      </c>
      <c r="HD99">
        <v>41479.8</v>
      </c>
      <c r="HE99">
        <v>42301.2</v>
      </c>
      <c r="HF99">
        <v>1.89718</v>
      </c>
      <c r="HG99">
        <v>1.81655</v>
      </c>
      <c r="HH99">
        <v>0.167631</v>
      </c>
      <c r="HI99">
        <v>0</v>
      </c>
      <c r="HJ99">
        <v>27.2874</v>
      </c>
      <c r="HK99">
        <v>999.9</v>
      </c>
      <c r="HL99">
        <v>58.583</v>
      </c>
      <c r="HM99">
        <v>29.155</v>
      </c>
      <c r="HN99">
        <v>26.2911</v>
      </c>
      <c r="HO99">
        <v>53.77</v>
      </c>
      <c r="HP99">
        <v>42.2516</v>
      </c>
      <c r="HQ99">
        <v>1</v>
      </c>
      <c r="HR99">
        <v>0.0849949</v>
      </c>
      <c r="HS99">
        <v>1.15713</v>
      </c>
      <c r="HT99">
        <v>20.2133</v>
      </c>
      <c r="HU99">
        <v>5.22972</v>
      </c>
      <c r="HV99">
        <v>11.992</v>
      </c>
      <c r="HW99">
        <v>4.95555</v>
      </c>
      <c r="HX99">
        <v>3.30398</v>
      </c>
      <c r="HY99">
        <v>20.6</v>
      </c>
      <c r="HZ99">
        <v>9999</v>
      </c>
      <c r="IA99">
        <v>9999</v>
      </c>
      <c r="IB99">
        <v>9999</v>
      </c>
      <c r="IC99">
        <v>1.86856</v>
      </c>
      <c r="ID99">
        <v>1.86418</v>
      </c>
      <c r="IE99">
        <v>1.8718</v>
      </c>
      <c r="IF99">
        <v>1.86267</v>
      </c>
      <c r="IG99">
        <v>1.86204</v>
      </c>
      <c r="IH99">
        <v>1.86857</v>
      </c>
      <c r="II99">
        <v>1.85867</v>
      </c>
      <c r="IJ99">
        <v>1.86508</v>
      </c>
      <c r="IK99">
        <v>5</v>
      </c>
      <c r="IL99">
        <v>0</v>
      </c>
      <c r="IM99">
        <v>0</v>
      </c>
      <c r="IN99">
        <v>0</v>
      </c>
      <c r="IO99" t="s">
        <v>441</v>
      </c>
      <c r="IP99" t="s">
        <v>442</v>
      </c>
      <c r="IQ99" t="s">
        <v>443</v>
      </c>
      <c r="IR99" t="s">
        <v>443</v>
      </c>
      <c r="IS99" t="s">
        <v>443</v>
      </c>
      <c r="IT99" t="s">
        <v>443</v>
      </c>
      <c r="IU99">
        <v>0</v>
      </c>
      <c r="IV99">
        <v>100</v>
      </c>
      <c r="IW99">
        <v>100</v>
      </c>
      <c r="IX99">
        <v>7.83</v>
      </c>
      <c r="IY99">
        <v>0.3672</v>
      </c>
      <c r="IZ99">
        <v>4.29428474587108</v>
      </c>
      <c r="JA99">
        <v>0.0044018681294096</v>
      </c>
      <c r="JB99">
        <v>-1.90699597991277e-06</v>
      </c>
      <c r="JC99">
        <v>4.44501569190667e-10</v>
      </c>
      <c r="JD99">
        <v>0.0663976639725661</v>
      </c>
      <c r="JE99">
        <v>0.00774552653971819</v>
      </c>
      <c r="JF99">
        <v>0.000136201457998369</v>
      </c>
      <c r="JG99">
        <v>5.32982615085375e-06</v>
      </c>
      <c r="JH99">
        <v>-0</v>
      </c>
      <c r="JI99">
        <v>1991</v>
      </c>
      <c r="JJ99">
        <v>1</v>
      </c>
      <c r="JK99">
        <v>28</v>
      </c>
      <c r="JL99">
        <v>195635.7</v>
      </c>
      <c r="JM99">
        <v>195635.6</v>
      </c>
      <c r="JN99">
        <v>2.72095</v>
      </c>
      <c r="JO99">
        <v>2.35474</v>
      </c>
      <c r="JP99">
        <v>1.49902</v>
      </c>
      <c r="JQ99">
        <v>2.33276</v>
      </c>
      <c r="JR99">
        <v>1.54419</v>
      </c>
      <c r="JS99">
        <v>2.26196</v>
      </c>
      <c r="JT99">
        <v>35.4523</v>
      </c>
      <c r="JU99">
        <v>24.0525</v>
      </c>
      <c r="JV99">
        <v>18</v>
      </c>
      <c r="JW99">
        <v>546.917</v>
      </c>
      <c r="JX99">
        <v>437.596</v>
      </c>
      <c r="JY99">
        <v>25.4507</v>
      </c>
      <c r="JZ99">
        <v>28.6963</v>
      </c>
      <c r="KA99">
        <v>30.0001</v>
      </c>
      <c r="KB99">
        <v>28.6314</v>
      </c>
      <c r="KC99">
        <v>28.658</v>
      </c>
      <c r="KD99">
        <v>54.5826</v>
      </c>
      <c r="KE99">
        <v>29.402</v>
      </c>
      <c r="KF99">
        <v>100</v>
      </c>
      <c r="KG99">
        <v>25.4192</v>
      </c>
      <c r="KH99">
        <v>1394.48</v>
      </c>
      <c r="KI99">
        <v>22.3524</v>
      </c>
      <c r="KJ99">
        <v>92.9655</v>
      </c>
      <c r="KK99">
        <v>98.5875</v>
      </c>
    </row>
    <row r="100" spans="1:297">
      <c r="A100">
        <v>84</v>
      </c>
      <c r="B100">
        <v>1758987854</v>
      </c>
      <c r="C100">
        <v>507</v>
      </c>
      <c r="D100" t="s">
        <v>610</v>
      </c>
      <c r="E100" t="s">
        <v>611</v>
      </c>
      <c r="F100">
        <v>5</v>
      </c>
      <c r="G100" t="s">
        <v>435</v>
      </c>
      <c r="H100" t="s">
        <v>436</v>
      </c>
      <c r="I100">
        <v>1758987845.84615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(EA100+(U100+2*0.95*5.67E-8*(((EA100+$B$7)+273)^4-(EA100+273)^4)-44100*J100)/(1.84*29.3*R100+8*0.95*5.67E-8*(EA100+273)^3))</f>
        <v>0</v>
      </c>
      <c r="W100">
        <f>($C$7*EB100+$D$7*EC100+$E$7*V100)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2*0.95*5.67E-8*(((EA100+$B$7)+273)^4-(W100+273)^4)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1408.26723533333</v>
      </c>
      <c r="AK100">
        <v>1388.89733333333</v>
      </c>
      <c r="AL100">
        <v>3.34968333333331</v>
      </c>
      <c r="AM100">
        <v>63.08</v>
      </c>
      <c r="AN100">
        <f>(AP100 - AO100 + DY100*1E3/(8.314*(EA100+273.15)) * AR100/DX100 * AQ100) * DX100/(100*DL100) * 1000/(1000 - AP100)</f>
        <v>0</v>
      </c>
      <c r="AO100">
        <v>22.3502809077381</v>
      </c>
      <c r="AP100">
        <v>22.7023224242424</v>
      </c>
      <c r="AQ100">
        <v>-0.00510870129870394</v>
      </c>
      <c r="AR100">
        <v>99.94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MAX(0,($B$13+$C$13*EF100)/(1+$D$13*EF100)*DY100/(EA100+273)*$E$13)</f>
        <v>0</v>
      </c>
      <c r="AX100" t="s">
        <v>437</v>
      </c>
      <c r="AY100" t="s">
        <v>437</v>
      </c>
      <c r="AZ100">
        <v>0</v>
      </c>
      <c r="BA100">
        <v>0</v>
      </c>
      <c r="BB100">
        <f>1-AZ100/BA100</f>
        <v>0</v>
      </c>
      <c r="BC100">
        <v>0</v>
      </c>
      <c r="BD100" t="s">
        <v>437</v>
      </c>
      <c r="BE100" t="s">
        <v>437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437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$B$11*EG100+$C$11*EH100+$F$11*ES100*(1-EV100)</f>
        <v>0</v>
      </c>
      <c r="DI100">
        <f>DH100*DJ100</f>
        <v>0</v>
      </c>
      <c r="DJ100">
        <f>($B$11*$D$9+$C$11*$D$9+$F$11*((FF100+EX100)/MAX(FF100+EX100+FG100, 0.1)*$I$9+FG100/MAX(FF100+EX100+FG100, 0.1)*$J$9))/($B$11+$C$11+$F$11)</f>
        <v>0</v>
      </c>
      <c r="DK100">
        <f>($B$11*$K$9+$C$11*$K$9+$F$11*((FF100+EX100)/MAX(FF100+EX100+FG100, 0.1)*$P$9+FG100/MAX(FF100+EX100+FG100, 0.1)*$Q$9))/($B$11+$C$11+$F$11)</f>
        <v>0</v>
      </c>
      <c r="DL100">
        <v>1.65</v>
      </c>
      <c r="DM100">
        <v>0.5</v>
      </c>
      <c r="DN100" t="s">
        <v>438</v>
      </c>
      <c r="DO100">
        <v>2</v>
      </c>
      <c r="DP100" t="b">
        <v>1</v>
      </c>
      <c r="DQ100">
        <v>1758987845.84615</v>
      </c>
      <c r="DR100">
        <v>1333.48</v>
      </c>
      <c r="DS100">
        <v>1361.33384615385</v>
      </c>
      <c r="DT100">
        <v>22.7487615384615</v>
      </c>
      <c r="DU100">
        <v>22.3642307692308</v>
      </c>
      <c r="DV100">
        <v>1325.66461538462</v>
      </c>
      <c r="DW100">
        <v>22.3810307692308</v>
      </c>
      <c r="DX100">
        <v>500.047923076923</v>
      </c>
      <c r="DY100">
        <v>90.4215615384615</v>
      </c>
      <c r="DZ100">
        <v>0.0300012923076923</v>
      </c>
      <c r="EA100">
        <v>29.3736384615385</v>
      </c>
      <c r="EB100">
        <v>30.0275923076923</v>
      </c>
      <c r="EC100">
        <v>999.9</v>
      </c>
      <c r="ED100">
        <v>0</v>
      </c>
      <c r="EE100">
        <v>0</v>
      </c>
      <c r="EF100">
        <v>10003.6923076923</v>
      </c>
      <c r="EG100">
        <v>0</v>
      </c>
      <c r="EH100">
        <v>9.95989</v>
      </c>
      <c r="EI100">
        <v>-27.8541153846154</v>
      </c>
      <c r="EJ100">
        <v>1364.52</v>
      </c>
      <c r="EK100">
        <v>1392.47461538462</v>
      </c>
      <c r="EL100">
        <v>0.384543846153846</v>
      </c>
      <c r="EM100">
        <v>1361.33384615385</v>
      </c>
      <c r="EN100">
        <v>22.3642307692308</v>
      </c>
      <c r="EO100">
        <v>2.05697846153846</v>
      </c>
      <c r="EP100">
        <v>2.02220769230769</v>
      </c>
      <c r="EQ100">
        <v>17.8898769230769</v>
      </c>
      <c r="ER100">
        <v>17.6192769230769</v>
      </c>
      <c r="ES100">
        <v>2000.04538461538</v>
      </c>
      <c r="ET100">
        <v>0.980001076923077</v>
      </c>
      <c r="EU100">
        <v>0.0199993615384615</v>
      </c>
      <c r="EV100">
        <v>0</v>
      </c>
      <c r="EW100">
        <v>245.838692307692</v>
      </c>
      <c r="EX100">
        <v>5.00016</v>
      </c>
      <c r="EY100">
        <v>5282.02538461538</v>
      </c>
      <c r="EZ100">
        <v>18234.6076923077</v>
      </c>
      <c r="FA100">
        <v>49</v>
      </c>
      <c r="FB100">
        <v>49.5</v>
      </c>
      <c r="FC100">
        <v>49.4274615384615</v>
      </c>
      <c r="FD100">
        <v>49.187</v>
      </c>
      <c r="FE100">
        <v>50.812</v>
      </c>
      <c r="FF100">
        <v>1955.14538461538</v>
      </c>
      <c r="FG100">
        <v>39.9</v>
      </c>
      <c r="FH100">
        <v>0</v>
      </c>
      <c r="FI100">
        <v>1758987858.9</v>
      </c>
      <c r="FJ100">
        <v>0</v>
      </c>
      <c r="FK100">
        <v>245.89724</v>
      </c>
      <c r="FL100">
        <v>0.0965384454164939</v>
      </c>
      <c r="FM100">
        <v>-8.44384610956289</v>
      </c>
      <c r="FN100">
        <v>5281.7152</v>
      </c>
      <c r="FO100">
        <v>15</v>
      </c>
      <c r="FP100">
        <v>0</v>
      </c>
      <c r="FQ100" t="s">
        <v>439</v>
      </c>
      <c r="FR100">
        <v>1747249705.1</v>
      </c>
      <c r="FS100">
        <v>1747249711.1</v>
      </c>
      <c r="FT100">
        <v>0</v>
      </c>
      <c r="FU100">
        <v>0.871</v>
      </c>
      <c r="FV100">
        <v>0.066</v>
      </c>
      <c r="FW100">
        <v>5.486</v>
      </c>
      <c r="FX100">
        <v>0.145</v>
      </c>
      <c r="FY100">
        <v>420</v>
      </c>
      <c r="FZ100">
        <v>16</v>
      </c>
      <c r="GA100">
        <v>0.27</v>
      </c>
      <c r="GB100">
        <v>0.16</v>
      </c>
      <c r="GC100">
        <v>-28.04758</v>
      </c>
      <c r="GD100">
        <v>3.36960000000006</v>
      </c>
      <c r="GE100">
        <v>0.691204455714805</v>
      </c>
      <c r="GF100">
        <v>0</v>
      </c>
      <c r="GG100">
        <v>245.958088235294</v>
      </c>
      <c r="GH100">
        <v>-0.639893054542642</v>
      </c>
      <c r="GI100">
        <v>0.224893617680352</v>
      </c>
      <c r="GJ100">
        <v>-1</v>
      </c>
      <c r="GK100">
        <v>0.39003145</v>
      </c>
      <c r="GL100">
        <v>-0.184693308270677</v>
      </c>
      <c r="GM100">
        <v>0.0195759931969619</v>
      </c>
      <c r="GN100">
        <v>0</v>
      </c>
      <c r="GO100">
        <v>0</v>
      </c>
      <c r="GP100">
        <v>2</v>
      </c>
      <c r="GQ100" t="s">
        <v>457</v>
      </c>
      <c r="GR100">
        <v>3.12557</v>
      </c>
      <c r="GS100">
        <v>2.65533</v>
      </c>
      <c r="GT100">
        <v>0.199394</v>
      </c>
      <c r="GU100">
        <v>0.202235</v>
      </c>
      <c r="GV100">
        <v>0.0973636</v>
      </c>
      <c r="GW100">
        <v>0.0968749</v>
      </c>
      <c r="GX100">
        <v>20595.2</v>
      </c>
      <c r="GY100">
        <v>19433.8</v>
      </c>
      <c r="GZ100">
        <v>23007.3</v>
      </c>
      <c r="HA100">
        <v>23721.9</v>
      </c>
      <c r="HB100">
        <v>35403.8</v>
      </c>
      <c r="HC100">
        <v>35468.4</v>
      </c>
      <c r="HD100">
        <v>41480.2</v>
      </c>
      <c r="HE100">
        <v>42301.1</v>
      </c>
      <c r="HF100">
        <v>1.89758</v>
      </c>
      <c r="HG100">
        <v>1.81655</v>
      </c>
      <c r="HH100">
        <v>0.168823</v>
      </c>
      <c r="HI100">
        <v>0</v>
      </c>
      <c r="HJ100">
        <v>27.2898</v>
      </c>
      <c r="HK100">
        <v>999.9</v>
      </c>
      <c r="HL100">
        <v>58.583</v>
      </c>
      <c r="HM100">
        <v>29.165</v>
      </c>
      <c r="HN100">
        <v>26.306</v>
      </c>
      <c r="HO100">
        <v>54.2</v>
      </c>
      <c r="HP100">
        <v>42.0593</v>
      </c>
      <c r="HQ100">
        <v>1</v>
      </c>
      <c r="HR100">
        <v>0.0849695</v>
      </c>
      <c r="HS100">
        <v>1.18085</v>
      </c>
      <c r="HT100">
        <v>20.2132</v>
      </c>
      <c r="HU100">
        <v>5.23077</v>
      </c>
      <c r="HV100">
        <v>11.992</v>
      </c>
      <c r="HW100">
        <v>4.95565</v>
      </c>
      <c r="HX100">
        <v>3.30398</v>
      </c>
      <c r="HY100">
        <v>20.6</v>
      </c>
      <c r="HZ100">
        <v>9999</v>
      </c>
      <c r="IA100">
        <v>9999</v>
      </c>
      <c r="IB100">
        <v>9999</v>
      </c>
      <c r="IC100">
        <v>1.86853</v>
      </c>
      <c r="ID100">
        <v>1.8642</v>
      </c>
      <c r="IE100">
        <v>1.8718</v>
      </c>
      <c r="IF100">
        <v>1.86268</v>
      </c>
      <c r="IG100">
        <v>1.86205</v>
      </c>
      <c r="IH100">
        <v>1.86857</v>
      </c>
      <c r="II100">
        <v>1.85868</v>
      </c>
      <c r="IJ100">
        <v>1.86508</v>
      </c>
      <c r="IK100">
        <v>5</v>
      </c>
      <c r="IL100">
        <v>0</v>
      </c>
      <c r="IM100">
        <v>0</v>
      </c>
      <c r="IN100">
        <v>0</v>
      </c>
      <c r="IO100" t="s">
        <v>441</v>
      </c>
      <c r="IP100" t="s">
        <v>442</v>
      </c>
      <c r="IQ100" t="s">
        <v>443</v>
      </c>
      <c r="IR100" t="s">
        <v>443</v>
      </c>
      <c r="IS100" t="s">
        <v>443</v>
      </c>
      <c r="IT100" t="s">
        <v>443</v>
      </c>
      <c r="IU100">
        <v>0</v>
      </c>
      <c r="IV100">
        <v>100</v>
      </c>
      <c r="IW100">
        <v>100</v>
      </c>
      <c r="IX100">
        <v>7.86</v>
      </c>
      <c r="IY100">
        <v>0.3667</v>
      </c>
      <c r="IZ100">
        <v>4.29428474587108</v>
      </c>
      <c r="JA100">
        <v>0.0044018681294096</v>
      </c>
      <c r="JB100">
        <v>-1.90699597991277e-06</v>
      </c>
      <c r="JC100">
        <v>4.44501569190667e-10</v>
      </c>
      <c r="JD100">
        <v>0.0663976639725661</v>
      </c>
      <c r="JE100">
        <v>0.00774552653971819</v>
      </c>
      <c r="JF100">
        <v>0.000136201457998369</v>
      </c>
      <c r="JG100">
        <v>5.32982615085375e-06</v>
      </c>
      <c r="JH100">
        <v>-0</v>
      </c>
      <c r="JI100">
        <v>1991</v>
      </c>
      <c r="JJ100">
        <v>1</v>
      </c>
      <c r="JK100">
        <v>28</v>
      </c>
      <c r="JL100">
        <v>195635.8</v>
      </c>
      <c r="JM100">
        <v>195635.7</v>
      </c>
      <c r="JN100">
        <v>2.75391</v>
      </c>
      <c r="JO100">
        <v>2.33154</v>
      </c>
      <c r="JP100">
        <v>1.49902</v>
      </c>
      <c r="JQ100">
        <v>2.33276</v>
      </c>
      <c r="JR100">
        <v>1.54419</v>
      </c>
      <c r="JS100">
        <v>2.33398</v>
      </c>
      <c r="JT100">
        <v>35.4291</v>
      </c>
      <c r="JU100">
        <v>24.07</v>
      </c>
      <c r="JV100">
        <v>18</v>
      </c>
      <c r="JW100">
        <v>547.148</v>
      </c>
      <c r="JX100">
        <v>437.573</v>
      </c>
      <c r="JY100">
        <v>25.4181</v>
      </c>
      <c r="JZ100">
        <v>28.6931</v>
      </c>
      <c r="KA100">
        <v>30.0001</v>
      </c>
      <c r="KB100">
        <v>28.6278</v>
      </c>
      <c r="KC100">
        <v>28.655</v>
      </c>
      <c r="KD100">
        <v>55.1184</v>
      </c>
      <c r="KE100">
        <v>29.402</v>
      </c>
      <c r="KF100">
        <v>100</v>
      </c>
      <c r="KG100">
        <v>25.3931</v>
      </c>
      <c r="KH100">
        <v>1408</v>
      </c>
      <c r="KI100">
        <v>22.3524</v>
      </c>
      <c r="KJ100">
        <v>92.9665</v>
      </c>
      <c r="KK100">
        <v>98.5872</v>
      </c>
    </row>
    <row r="101" spans="1:297">
      <c r="A101">
        <v>85</v>
      </c>
      <c r="B101">
        <v>1758987859</v>
      </c>
      <c r="C101">
        <v>512</v>
      </c>
      <c r="D101" t="s">
        <v>612</v>
      </c>
      <c r="E101" t="s">
        <v>613</v>
      </c>
      <c r="F101">
        <v>5</v>
      </c>
      <c r="G101" t="s">
        <v>435</v>
      </c>
      <c r="H101" t="s">
        <v>436</v>
      </c>
      <c r="I101">
        <v>1758987850.84615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(EA101+(U101+2*0.95*5.67E-8*(((EA101+$B$7)+273)^4-(EA101+273)^4)-44100*J101)/(1.84*29.3*R101+8*0.95*5.67E-8*(EA101+273)^3))</f>
        <v>0</v>
      </c>
      <c r="W101">
        <f>($C$7*EB101+$D$7*EC101+$E$7*V101)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2*0.95*5.67E-8*(((EA101+$B$7)+273)^4-(W101+273)^4)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1426.62159465476</v>
      </c>
      <c r="AK101">
        <v>1406.43454545455</v>
      </c>
      <c r="AL101">
        <v>3.54617207792208</v>
      </c>
      <c r="AM101">
        <v>63.08</v>
      </c>
      <c r="AN101">
        <f>(AP101 - AO101 + DY101*1E3/(8.314*(EA101+273.15)) * AR101/DX101 * AQ101) * DX101/(100*DL101) * 1000/(1000 - AP101)</f>
        <v>0</v>
      </c>
      <c r="AO101">
        <v>22.3478355595238</v>
      </c>
      <c r="AP101">
        <v>22.6826503030303</v>
      </c>
      <c r="AQ101">
        <v>-0.00181593843193842</v>
      </c>
      <c r="AR101">
        <v>99.94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MAX(0,($B$13+$C$13*EF101)/(1+$D$13*EF101)*DY101/(EA101+273)*$E$13)</f>
        <v>0</v>
      </c>
      <c r="AX101" t="s">
        <v>437</v>
      </c>
      <c r="AY101" t="s">
        <v>437</v>
      </c>
      <c r="AZ101">
        <v>0</v>
      </c>
      <c r="BA101">
        <v>0</v>
      </c>
      <c r="BB101">
        <f>1-AZ101/BA101</f>
        <v>0</v>
      </c>
      <c r="BC101">
        <v>0</v>
      </c>
      <c r="BD101" t="s">
        <v>437</v>
      </c>
      <c r="BE101" t="s">
        <v>437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437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$B$11*EG101+$C$11*EH101+$F$11*ES101*(1-EV101)</f>
        <v>0</v>
      </c>
      <c r="DI101">
        <f>DH101*DJ101</f>
        <v>0</v>
      </c>
      <c r="DJ101">
        <f>($B$11*$D$9+$C$11*$D$9+$F$11*((FF101+EX101)/MAX(FF101+EX101+FG101, 0.1)*$I$9+FG101/MAX(FF101+EX101+FG101, 0.1)*$J$9))/($B$11+$C$11+$F$11)</f>
        <v>0</v>
      </c>
      <c r="DK101">
        <f>($B$11*$K$9+$C$11*$K$9+$F$11*((FF101+EX101)/MAX(FF101+EX101+FG101, 0.1)*$P$9+FG101/MAX(FF101+EX101+FG101, 0.1)*$Q$9))/($B$11+$C$11+$F$11)</f>
        <v>0</v>
      </c>
      <c r="DL101">
        <v>1.65</v>
      </c>
      <c r="DM101">
        <v>0.5</v>
      </c>
      <c r="DN101" t="s">
        <v>438</v>
      </c>
      <c r="DO101">
        <v>2</v>
      </c>
      <c r="DP101" t="b">
        <v>1</v>
      </c>
      <c r="DQ101">
        <v>1758987850.84615</v>
      </c>
      <c r="DR101">
        <v>1350.26230769231</v>
      </c>
      <c r="DS101">
        <v>1378.45076923077</v>
      </c>
      <c r="DT101">
        <v>22.7166076923077</v>
      </c>
      <c r="DU101">
        <v>22.3519384615385</v>
      </c>
      <c r="DV101">
        <v>1342.41769230769</v>
      </c>
      <c r="DW101">
        <v>22.3495615384615</v>
      </c>
      <c r="DX101">
        <v>500.014</v>
      </c>
      <c r="DY101">
        <v>90.4218076923077</v>
      </c>
      <c r="DZ101">
        <v>0.0300269538461538</v>
      </c>
      <c r="EA101">
        <v>29.3799230769231</v>
      </c>
      <c r="EB101">
        <v>30.0186538461538</v>
      </c>
      <c r="EC101">
        <v>999.9</v>
      </c>
      <c r="ED101">
        <v>0</v>
      </c>
      <c r="EE101">
        <v>0</v>
      </c>
      <c r="EF101">
        <v>9993.5</v>
      </c>
      <c r="EG101">
        <v>0</v>
      </c>
      <c r="EH101">
        <v>9.95989</v>
      </c>
      <c r="EI101">
        <v>-28.1890692307692</v>
      </c>
      <c r="EJ101">
        <v>1381.64769230769</v>
      </c>
      <c r="EK101">
        <v>1409.96615384615</v>
      </c>
      <c r="EL101">
        <v>0.36468</v>
      </c>
      <c r="EM101">
        <v>1378.45076923077</v>
      </c>
      <c r="EN101">
        <v>22.3519384615385</v>
      </c>
      <c r="EO101">
        <v>2.05407538461538</v>
      </c>
      <c r="EP101">
        <v>2.02110153846154</v>
      </c>
      <c r="EQ101">
        <v>17.8674538461538</v>
      </c>
      <c r="ER101">
        <v>17.6106076923077</v>
      </c>
      <c r="ES101">
        <v>2000.09</v>
      </c>
      <c r="ET101">
        <v>0.980001538461539</v>
      </c>
      <c r="EU101">
        <v>0.0199989307692308</v>
      </c>
      <c r="EV101">
        <v>0</v>
      </c>
      <c r="EW101">
        <v>245.953153846154</v>
      </c>
      <c r="EX101">
        <v>5.00016</v>
      </c>
      <c r="EY101">
        <v>5283.90923076923</v>
      </c>
      <c r="EZ101">
        <v>18235.0153846154</v>
      </c>
      <c r="FA101">
        <v>49</v>
      </c>
      <c r="FB101">
        <v>49.5</v>
      </c>
      <c r="FC101">
        <v>49.4179230769231</v>
      </c>
      <c r="FD101">
        <v>49.187</v>
      </c>
      <c r="FE101">
        <v>50.812</v>
      </c>
      <c r="FF101">
        <v>1955.19</v>
      </c>
      <c r="FG101">
        <v>39.9</v>
      </c>
      <c r="FH101">
        <v>0</v>
      </c>
      <c r="FI101">
        <v>1758987864.3</v>
      </c>
      <c r="FJ101">
        <v>0</v>
      </c>
      <c r="FK101">
        <v>245.999692307692</v>
      </c>
      <c r="FL101">
        <v>2.37032477756596</v>
      </c>
      <c r="FM101">
        <v>39.6263248211899</v>
      </c>
      <c r="FN101">
        <v>5283.97269230769</v>
      </c>
      <c r="FO101">
        <v>15</v>
      </c>
      <c r="FP101">
        <v>0</v>
      </c>
      <c r="FQ101" t="s">
        <v>439</v>
      </c>
      <c r="FR101">
        <v>1747249705.1</v>
      </c>
      <c r="FS101">
        <v>1747249711.1</v>
      </c>
      <c r="FT101">
        <v>0</v>
      </c>
      <c r="FU101">
        <v>0.871</v>
      </c>
      <c r="FV101">
        <v>0.066</v>
      </c>
      <c r="FW101">
        <v>5.486</v>
      </c>
      <c r="FX101">
        <v>0.145</v>
      </c>
      <c r="FY101">
        <v>420</v>
      </c>
      <c r="FZ101">
        <v>16</v>
      </c>
      <c r="GA101">
        <v>0.27</v>
      </c>
      <c r="GB101">
        <v>0.16</v>
      </c>
      <c r="GC101">
        <v>-28.04974</v>
      </c>
      <c r="GD101">
        <v>-1.69817142857143</v>
      </c>
      <c r="GE101">
        <v>0.695412501613251</v>
      </c>
      <c r="GF101">
        <v>0</v>
      </c>
      <c r="GG101">
        <v>245.950088235294</v>
      </c>
      <c r="GH101">
        <v>0.503636358207512</v>
      </c>
      <c r="GI101">
        <v>0.251982418579862</v>
      </c>
      <c r="GJ101">
        <v>-1</v>
      </c>
      <c r="GK101">
        <v>0.37759515</v>
      </c>
      <c r="GL101">
        <v>-0.237679263157895</v>
      </c>
      <c r="GM101">
        <v>0.0237698259338915</v>
      </c>
      <c r="GN101">
        <v>0</v>
      </c>
      <c r="GO101">
        <v>0</v>
      </c>
      <c r="GP101">
        <v>2</v>
      </c>
      <c r="GQ101" t="s">
        <v>457</v>
      </c>
      <c r="GR101">
        <v>3.12558</v>
      </c>
      <c r="GS101">
        <v>2.65576</v>
      </c>
      <c r="GT101">
        <v>0.200965</v>
      </c>
      <c r="GU101">
        <v>0.203712</v>
      </c>
      <c r="GV101">
        <v>0.0973006</v>
      </c>
      <c r="GW101">
        <v>0.0968751</v>
      </c>
      <c r="GX101">
        <v>20555</v>
      </c>
      <c r="GY101">
        <v>19398.1</v>
      </c>
      <c r="GZ101">
        <v>23007.5</v>
      </c>
      <c r="HA101">
        <v>23722.2</v>
      </c>
      <c r="HB101">
        <v>35406.4</v>
      </c>
      <c r="HC101">
        <v>35468.7</v>
      </c>
      <c r="HD101">
        <v>41480.2</v>
      </c>
      <c r="HE101">
        <v>42301.3</v>
      </c>
      <c r="HF101">
        <v>1.8973</v>
      </c>
      <c r="HG101">
        <v>1.81662</v>
      </c>
      <c r="HH101">
        <v>0.161037</v>
      </c>
      <c r="HI101">
        <v>0</v>
      </c>
      <c r="HJ101">
        <v>27.2898</v>
      </c>
      <c r="HK101">
        <v>999.9</v>
      </c>
      <c r="HL101">
        <v>58.583</v>
      </c>
      <c r="HM101">
        <v>29.155</v>
      </c>
      <c r="HN101">
        <v>26.2919</v>
      </c>
      <c r="HO101">
        <v>53.97</v>
      </c>
      <c r="HP101">
        <v>42.1755</v>
      </c>
      <c r="HQ101">
        <v>1</v>
      </c>
      <c r="HR101">
        <v>0.0847713</v>
      </c>
      <c r="HS101">
        <v>1.16386</v>
      </c>
      <c r="HT101">
        <v>20.2132</v>
      </c>
      <c r="HU101">
        <v>5.23032</v>
      </c>
      <c r="HV101">
        <v>11.992</v>
      </c>
      <c r="HW101">
        <v>4.95565</v>
      </c>
      <c r="HX101">
        <v>3.30395</v>
      </c>
      <c r="HY101">
        <v>20.6</v>
      </c>
      <c r="HZ101">
        <v>9999</v>
      </c>
      <c r="IA101">
        <v>9999</v>
      </c>
      <c r="IB101">
        <v>9999</v>
      </c>
      <c r="IC101">
        <v>1.86853</v>
      </c>
      <c r="ID101">
        <v>1.8642</v>
      </c>
      <c r="IE101">
        <v>1.87181</v>
      </c>
      <c r="IF101">
        <v>1.86269</v>
      </c>
      <c r="IG101">
        <v>1.86205</v>
      </c>
      <c r="IH101">
        <v>1.86857</v>
      </c>
      <c r="II101">
        <v>1.85869</v>
      </c>
      <c r="IJ101">
        <v>1.86508</v>
      </c>
      <c r="IK101">
        <v>5</v>
      </c>
      <c r="IL101">
        <v>0</v>
      </c>
      <c r="IM101">
        <v>0</v>
      </c>
      <c r="IN101">
        <v>0</v>
      </c>
      <c r="IO101" t="s">
        <v>441</v>
      </c>
      <c r="IP101" t="s">
        <v>442</v>
      </c>
      <c r="IQ101" t="s">
        <v>443</v>
      </c>
      <c r="IR101" t="s">
        <v>443</v>
      </c>
      <c r="IS101" t="s">
        <v>443</v>
      </c>
      <c r="IT101" t="s">
        <v>443</v>
      </c>
      <c r="IU101">
        <v>0</v>
      </c>
      <c r="IV101">
        <v>100</v>
      </c>
      <c r="IW101">
        <v>100</v>
      </c>
      <c r="IX101">
        <v>7.89</v>
      </c>
      <c r="IY101">
        <v>0.3662</v>
      </c>
      <c r="IZ101">
        <v>4.29428474587108</v>
      </c>
      <c r="JA101">
        <v>0.0044018681294096</v>
      </c>
      <c r="JB101">
        <v>-1.90699597991277e-06</v>
      </c>
      <c r="JC101">
        <v>4.44501569190667e-10</v>
      </c>
      <c r="JD101">
        <v>0.0663976639725661</v>
      </c>
      <c r="JE101">
        <v>0.00774552653971819</v>
      </c>
      <c r="JF101">
        <v>0.000136201457998369</v>
      </c>
      <c r="JG101">
        <v>5.32982615085375e-06</v>
      </c>
      <c r="JH101">
        <v>-0</v>
      </c>
      <c r="JI101">
        <v>1991</v>
      </c>
      <c r="JJ101">
        <v>1</v>
      </c>
      <c r="JK101">
        <v>28</v>
      </c>
      <c r="JL101">
        <v>195635.9</v>
      </c>
      <c r="JM101">
        <v>195635.8</v>
      </c>
      <c r="JN101">
        <v>2.7771</v>
      </c>
      <c r="JO101">
        <v>2.32788</v>
      </c>
      <c r="JP101">
        <v>1.4978</v>
      </c>
      <c r="JQ101">
        <v>2.33276</v>
      </c>
      <c r="JR101">
        <v>1.54419</v>
      </c>
      <c r="JS101">
        <v>2.37183</v>
      </c>
      <c r="JT101">
        <v>35.4523</v>
      </c>
      <c r="JU101">
        <v>24.0787</v>
      </c>
      <c r="JV101">
        <v>18</v>
      </c>
      <c r="JW101">
        <v>546.944</v>
      </c>
      <c r="JX101">
        <v>437.597</v>
      </c>
      <c r="JY101">
        <v>25.3886</v>
      </c>
      <c r="JZ101">
        <v>28.6891</v>
      </c>
      <c r="KA101">
        <v>29.9999</v>
      </c>
      <c r="KB101">
        <v>28.6249</v>
      </c>
      <c r="KC101">
        <v>28.6521</v>
      </c>
      <c r="KD101">
        <v>55.5672</v>
      </c>
      <c r="KE101">
        <v>29.402</v>
      </c>
      <c r="KF101">
        <v>100</v>
      </c>
      <c r="KG101">
        <v>25.3854</v>
      </c>
      <c r="KH101">
        <v>1428.29</v>
      </c>
      <c r="KI101">
        <v>22.3544</v>
      </c>
      <c r="KJ101">
        <v>92.9668</v>
      </c>
      <c r="KK101">
        <v>98.5878</v>
      </c>
    </row>
    <row r="102" spans="1:297">
      <c r="A102">
        <v>86</v>
      </c>
      <c r="B102">
        <v>1758987864</v>
      </c>
      <c r="C102">
        <v>517</v>
      </c>
      <c r="D102" t="s">
        <v>614</v>
      </c>
      <c r="E102" t="s">
        <v>615</v>
      </c>
      <c r="F102">
        <v>5</v>
      </c>
      <c r="G102" t="s">
        <v>435</v>
      </c>
      <c r="H102" t="s">
        <v>436</v>
      </c>
      <c r="I102">
        <v>1758987855.84615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(EA102+(U102+2*0.95*5.67E-8*(((EA102+$B$7)+273)^4-(EA102+273)^4)-44100*J102)/(1.84*29.3*R102+8*0.95*5.67E-8*(EA102+273)^3))</f>
        <v>0</v>
      </c>
      <c r="W102">
        <f>($C$7*EB102+$D$7*EC102+$E$7*V102)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2*0.95*5.67E-8*(((EA102+$B$7)+273)^4-(W102+273)^4)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1443.0607882381</v>
      </c>
      <c r="AK102">
        <v>1423.45884848485</v>
      </c>
      <c r="AL102">
        <v>3.34845497835482</v>
      </c>
      <c r="AM102">
        <v>63.08</v>
      </c>
      <c r="AN102">
        <f>(AP102 - AO102 + DY102*1E3/(8.314*(EA102+273.15)) * AR102/DX102 * AQ102) * DX102/(100*DL102) * 1000/(1000 - AP102)</f>
        <v>0</v>
      </c>
      <c r="AO102">
        <v>22.3475522738095</v>
      </c>
      <c r="AP102">
        <v>22.6627848484848</v>
      </c>
      <c r="AQ102">
        <v>-0.00110478169449669</v>
      </c>
      <c r="AR102">
        <v>99.94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MAX(0,($B$13+$C$13*EF102)/(1+$D$13*EF102)*DY102/(EA102+273)*$E$13)</f>
        <v>0</v>
      </c>
      <c r="AX102" t="s">
        <v>437</v>
      </c>
      <c r="AY102" t="s">
        <v>437</v>
      </c>
      <c r="AZ102">
        <v>0</v>
      </c>
      <c r="BA102">
        <v>0</v>
      </c>
      <c r="BB102">
        <f>1-AZ102/BA102</f>
        <v>0</v>
      </c>
      <c r="BC102">
        <v>0</v>
      </c>
      <c r="BD102" t="s">
        <v>437</v>
      </c>
      <c r="BE102" t="s">
        <v>437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437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$B$11*EG102+$C$11*EH102+$F$11*ES102*(1-EV102)</f>
        <v>0</v>
      </c>
      <c r="DI102">
        <f>DH102*DJ102</f>
        <v>0</v>
      </c>
      <c r="DJ102">
        <f>($B$11*$D$9+$C$11*$D$9+$F$11*((FF102+EX102)/MAX(FF102+EX102+FG102, 0.1)*$I$9+FG102/MAX(FF102+EX102+FG102, 0.1)*$J$9))/($B$11+$C$11+$F$11)</f>
        <v>0</v>
      </c>
      <c r="DK102">
        <f>($B$11*$K$9+$C$11*$K$9+$F$11*((FF102+EX102)/MAX(FF102+EX102+FG102, 0.1)*$P$9+FG102/MAX(FF102+EX102+FG102, 0.1)*$Q$9))/($B$11+$C$11+$F$11)</f>
        <v>0</v>
      </c>
      <c r="DL102">
        <v>1.65</v>
      </c>
      <c r="DM102">
        <v>0.5</v>
      </c>
      <c r="DN102" t="s">
        <v>438</v>
      </c>
      <c r="DO102">
        <v>2</v>
      </c>
      <c r="DP102" t="b">
        <v>1</v>
      </c>
      <c r="DQ102">
        <v>1758987855.84615</v>
      </c>
      <c r="DR102">
        <v>1367.17538461538</v>
      </c>
      <c r="DS102">
        <v>1394.94538461538</v>
      </c>
      <c r="DT102">
        <v>22.6916615384615</v>
      </c>
      <c r="DU102">
        <v>22.3488461538462</v>
      </c>
      <c r="DV102">
        <v>1359.30307692308</v>
      </c>
      <c r="DW102">
        <v>22.3251615384615</v>
      </c>
      <c r="DX102">
        <v>499.992923076923</v>
      </c>
      <c r="DY102">
        <v>90.4213846153846</v>
      </c>
      <c r="DZ102">
        <v>0.0301387230769231</v>
      </c>
      <c r="EA102">
        <v>29.4103230769231</v>
      </c>
      <c r="EB102">
        <v>29.9678692307692</v>
      </c>
      <c r="EC102">
        <v>999.9</v>
      </c>
      <c r="ED102">
        <v>0</v>
      </c>
      <c r="EE102">
        <v>0</v>
      </c>
      <c r="EF102">
        <v>9988.40846153846</v>
      </c>
      <c r="EG102">
        <v>0</v>
      </c>
      <c r="EH102">
        <v>9.95989</v>
      </c>
      <c r="EI102">
        <v>-27.7705153846154</v>
      </c>
      <c r="EJ102">
        <v>1398.91846153846</v>
      </c>
      <c r="EK102">
        <v>1426.83230769231</v>
      </c>
      <c r="EL102">
        <v>0.342823384615385</v>
      </c>
      <c r="EM102">
        <v>1394.94538461538</v>
      </c>
      <c r="EN102">
        <v>22.3488461538462</v>
      </c>
      <c r="EO102">
        <v>2.05181153846154</v>
      </c>
      <c r="EP102">
        <v>2.02081307692308</v>
      </c>
      <c r="EQ102">
        <v>17.8499384615385</v>
      </c>
      <c r="ER102">
        <v>17.6083538461538</v>
      </c>
      <c r="ES102">
        <v>2000.06923076923</v>
      </c>
      <c r="ET102">
        <v>0.980001307692308</v>
      </c>
      <c r="EU102">
        <v>0.0199991461538462</v>
      </c>
      <c r="EV102">
        <v>0</v>
      </c>
      <c r="EW102">
        <v>246.160230769231</v>
      </c>
      <c r="EX102">
        <v>5.00016</v>
      </c>
      <c r="EY102">
        <v>5286.70230769231</v>
      </c>
      <c r="EZ102">
        <v>18234.8307692308</v>
      </c>
      <c r="FA102">
        <v>49</v>
      </c>
      <c r="FB102">
        <v>49.5</v>
      </c>
      <c r="FC102">
        <v>49.4226923076923</v>
      </c>
      <c r="FD102">
        <v>49.187</v>
      </c>
      <c r="FE102">
        <v>50.812</v>
      </c>
      <c r="FF102">
        <v>1955.16923076923</v>
      </c>
      <c r="FG102">
        <v>39.9</v>
      </c>
      <c r="FH102">
        <v>0</v>
      </c>
      <c r="FI102">
        <v>1758987869.1</v>
      </c>
      <c r="FJ102">
        <v>0</v>
      </c>
      <c r="FK102">
        <v>246.230346153846</v>
      </c>
      <c r="FL102">
        <v>2.48331623084225</v>
      </c>
      <c r="FM102">
        <v>56.3767521753969</v>
      </c>
      <c r="FN102">
        <v>5286.81230769231</v>
      </c>
      <c r="FO102">
        <v>15</v>
      </c>
      <c r="FP102">
        <v>0</v>
      </c>
      <c r="FQ102" t="s">
        <v>439</v>
      </c>
      <c r="FR102">
        <v>1747249705.1</v>
      </c>
      <c r="FS102">
        <v>1747249711.1</v>
      </c>
      <c r="FT102">
        <v>0</v>
      </c>
      <c r="FU102">
        <v>0.871</v>
      </c>
      <c r="FV102">
        <v>0.066</v>
      </c>
      <c r="FW102">
        <v>5.486</v>
      </c>
      <c r="FX102">
        <v>0.145</v>
      </c>
      <c r="FY102">
        <v>420</v>
      </c>
      <c r="FZ102">
        <v>16</v>
      </c>
      <c r="GA102">
        <v>0.27</v>
      </c>
      <c r="GB102">
        <v>0.16</v>
      </c>
      <c r="GC102">
        <v>-27.98494</v>
      </c>
      <c r="GD102">
        <v>2.69077894736843</v>
      </c>
      <c r="GE102">
        <v>0.728656514003683</v>
      </c>
      <c r="GF102">
        <v>0</v>
      </c>
      <c r="GG102">
        <v>246.102617647059</v>
      </c>
      <c r="GH102">
        <v>2.34165010993127</v>
      </c>
      <c r="GI102">
        <v>0.33007975994277</v>
      </c>
      <c r="GJ102">
        <v>-1</v>
      </c>
      <c r="GK102">
        <v>0.3534989</v>
      </c>
      <c r="GL102">
        <v>-0.255063338345864</v>
      </c>
      <c r="GM102">
        <v>0.0246473852363694</v>
      </c>
      <c r="GN102">
        <v>0</v>
      </c>
      <c r="GO102">
        <v>0</v>
      </c>
      <c r="GP102">
        <v>2</v>
      </c>
      <c r="GQ102" t="s">
        <v>457</v>
      </c>
      <c r="GR102">
        <v>3.12551</v>
      </c>
      <c r="GS102">
        <v>2.65571</v>
      </c>
      <c r="GT102">
        <v>0.202433</v>
      </c>
      <c r="GU102">
        <v>0.205187</v>
      </c>
      <c r="GV102">
        <v>0.0972468</v>
      </c>
      <c r="GW102">
        <v>0.0968674</v>
      </c>
      <c r="GX102">
        <v>20517.3</v>
      </c>
      <c r="GY102">
        <v>19362.5</v>
      </c>
      <c r="GZ102">
        <v>23007.6</v>
      </c>
      <c r="HA102">
        <v>23722.6</v>
      </c>
      <c r="HB102">
        <v>35408.8</v>
      </c>
      <c r="HC102">
        <v>35469.5</v>
      </c>
      <c r="HD102">
        <v>41480.4</v>
      </c>
      <c r="HE102">
        <v>42301.8</v>
      </c>
      <c r="HF102">
        <v>1.89732</v>
      </c>
      <c r="HG102">
        <v>1.81675</v>
      </c>
      <c r="HH102">
        <v>0.154689</v>
      </c>
      <c r="HI102">
        <v>0</v>
      </c>
      <c r="HJ102">
        <v>27.2933</v>
      </c>
      <c r="HK102">
        <v>999.9</v>
      </c>
      <c r="HL102">
        <v>58.558</v>
      </c>
      <c r="HM102">
        <v>29.155</v>
      </c>
      <c r="HN102">
        <v>26.2809</v>
      </c>
      <c r="HO102">
        <v>53.77</v>
      </c>
      <c r="HP102">
        <v>42.3758</v>
      </c>
      <c r="HQ102">
        <v>1</v>
      </c>
      <c r="HR102">
        <v>0.0844029</v>
      </c>
      <c r="HS102">
        <v>1.05573</v>
      </c>
      <c r="HT102">
        <v>20.2138</v>
      </c>
      <c r="HU102">
        <v>5.23062</v>
      </c>
      <c r="HV102">
        <v>11.992</v>
      </c>
      <c r="HW102">
        <v>4.95555</v>
      </c>
      <c r="HX102">
        <v>3.30382</v>
      </c>
      <c r="HY102">
        <v>20.6</v>
      </c>
      <c r="HZ102">
        <v>9999</v>
      </c>
      <c r="IA102">
        <v>9999</v>
      </c>
      <c r="IB102">
        <v>9999</v>
      </c>
      <c r="IC102">
        <v>1.86849</v>
      </c>
      <c r="ID102">
        <v>1.86421</v>
      </c>
      <c r="IE102">
        <v>1.87181</v>
      </c>
      <c r="IF102">
        <v>1.86268</v>
      </c>
      <c r="IG102">
        <v>1.86205</v>
      </c>
      <c r="IH102">
        <v>1.86856</v>
      </c>
      <c r="II102">
        <v>1.8587</v>
      </c>
      <c r="IJ102">
        <v>1.86508</v>
      </c>
      <c r="IK102">
        <v>5</v>
      </c>
      <c r="IL102">
        <v>0</v>
      </c>
      <c r="IM102">
        <v>0</v>
      </c>
      <c r="IN102">
        <v>0</v>
      </c>
      <c r="IO102" t="s">
        <v>441</v>
      </c>
      <c r="IP102" t="s">
        <v>442</v>
      </c>
      <c r="IQ102" t="s">
        <v>443</v>
      </c>
      <c r="IR102" t="s">
        <v>443</v>
      </c>
      <c r="IS102" t="s">
        <v>443</v>
      </c>
      <c r="IT102" t="s">
        <v>443</v>
      </c>
      <c r="IU102">
        <v>0</v>
      </c>
      <c r="IV102">
        <v>100</v>
      </c>
      <c r="IW102">
        <v>100</v>
      </c>
      <c r="IX102">
        <v>7.91</v>
      </c>
      <c r="IY102">
        <v>0.3658</v>
      </c>
      <c r="IZ102">
        <v>4.29428474587108</v>
      </c>
      <c r="JA102">
        <v>0.0044018681294096</v>
      </c>
      <c r="JB102">
        <v>-1.90699597991277e-06</v>
      </c>
      <c r="JC102">
        <v>4.44501569190667e-10</v>
      </c>
      <c r="JD102">
        <v>0.0663976639725661</v>
      </c>
      <c r="JE102">
        <v>0.00774552653971819</v>
      </c>
      <c r="JF102">
        <v>0.000136201457998369</v>
      </c>
      <c r="JG102">
        <v>5.32982615085375e-06</v>
      </c>
      <c r="JH102">
        <v>-0</v>
      </c>
      <c r="JI102">
        <v>1991</v>
      </c>
      <c r="JJ102">
        <v>1</v>
      </c>
      <c r="JK102">
        <v>28</v>
      </c>
      <c r="JL102">
        <v>195636</v>
      </c>
      <c r="JM102">
        <v>195635.9</v>
      </c>
      <c r="JN102">
        <v>2.80518</v>
      </c>
      <c r="JO102">
        <v>2.34985</v>
      </c>
      <c r="JP102">
        <v>1.49902</v>
      </c>
      <c r="JQ102">
        <v>2.33276</v>
      </c>
      <c r="JR102">
        <v>1.54419</v>
      </c>
      <c r="JS102">
        <v>2.25098</v>
      </c>
      <c r="JT102">
        <v>35.4291</v>
      </c>
      <c r="JU102">
        <v>24.07</v>
      </c>
      <c r="JV102">
        <v>18</v>
      </c>
      <c r="JW102">
        <v>546.928</v>
      </c>
      <c r="JX102">
        <v>437.644</v>
      </c>
      <c r="JY102">
        <v>25.3753</v>
      </c>
      <c r="JZ102">
        <v>28.6858</v>
      </c>
      <c r="KA102">
        <v>29.9997</v>
      </c>
      <c r="KB102">
        <v>28.6211</v>
      </c>
      <c r="KC102">
        <v>28.6483</v>
      </c>
      <c r="KD102">
        <v>56.1472</v>
      </c>
      <c r="KE102">
        <v>29.402</v>
      </c>
      <c r="KF102">
        <v>100</v>
      </c>
      <c r="KG102">
        <v>25.4317</v>
      </c>
      <c r="KH102">
        <v>1441.8</v>
      </c>
      <c r="KI102">
        <v>22.4821</v>
      </c>
      <c r="KJ102">
        <v>92.9671</v>
      </c>
      <c r="KK102">
        <v>98.5891</v>
      </c>
    </row>
    <row r="103" spans="1:297">
      <c r="A103">
        <v>87</v>
      </c>
      <c r="B103">
        <v>1758987869</v>
      </c>
      <c r="C103">
        <v>522</v>
      </c>
      <c r="D103" t="s">
        <v>616</v>
      </c>
      <c r="E103" t="s">
        <v>617</v>
      </c>
      <c r="F103">
        <v>5</v>
      </c>
      <c r="G103" t="s">
        <v>435</v>
      </c>
      <c r="H103" t="s">
        <v>436</v>
      </c>
      <c r="I103">
        <v>1758987860.84615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(EA103+(U103+2*0.95*5.67E-8*(((EA103+$B$7)+273)^4-(EA103+273)^4)-44100*J103)/(1.84*29.3*R103+8*0.95*5.67E-8*(EA103+273)^3))</f>
        <v>0</v>
      </c>
      <c r="W103">
        <f>($C$7*EB103+$D$7*EC103+$E$7*V103)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2*0.95*5.67E-8*(((EA103+$B$7)+273)^4-(W103+273)^4)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1460.51417264286</v>
      </c>
      <c r="AK103">
        <v>1440.63212121212</v>
      </c>
      <c r="AL103">
        <v>3.44236839826831</v>
      </c>
      <c r="AM103">
        <v>63.08</v>
      </c>
      <c r="AN103">
        <f>(AP103 - AO103 + DY103*1E3/(8.314*(EA103+273.15)) * AR103/DX103 * AQ103) * DX103/(100*DL103) * 1000/(1000 - AP103)</f>
        <v>0</v>
      </c>
      <c r="AO103">
        <v>22.3450652738095</v>
      </c>
      <c r="AP103">
        <v>22.6524963636364</v>
      </c>
      <c r="AQ103">
        <v>-0.000490555479608559</v>
      </c>
      <c r="AR103">
        <v>99.94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MAX(0,($B$13+$C$13*EF103)/(1+$D$13*EF103)*DY103/(EA103+273)*$E$13)</f>
        <v>0</v>
      </c>
      <c r="AX103" t="s">
        <v>437</v>
      </c>
      <c r="AY103" t="s">
        <v>437</v>
      </c>
      <c r="AZ103">
        <v>0</v>
      </c>
      <c r="BA103">
        <v>0</v>
      </c>
      <c r="BB103">
        <f>1-AZ103/BA103</f>
        <v>0</v>
      </c>
      <c r="BC103">
        <v>0</v>
      </c>
      <c r="BD103" t="s">
        <v>437</v>
      </c>
      <c r="BE103" t="s">
        <v>437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437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$B$11*EG103+$C$11*EH103+$F$11*ES103*(1-EV103)</f>
        <v>0</v>
      </c>
      <c r="DI103">
        <f>DH103*DJ103</f>
        <v>0</v>
      </c>
      <c r="DJ103">
        <f>($B$11*$D$9+$C$11*$D$9+$F$11*((FF103+EX103)/MAX(FF103+EX103+FG103, 0.1)*$I$9+FG103/MAX(FF103+EX103+FG103, 0.1)*$J$9))/($B$11+$C$11+$F$11)</f>
        <v>0</v>
      </c>
      <c r="DK103">
        <f>($B$11*$K$9+$C$11*$K$9+$F$11*((FF103+EX103)/MAX(FF103+EX103+FG103, 0.1)*$P$9+FG103/MAX(FF103+EX103+FG103, 0.1)*$Q$9))/($B$11+$C$11+$F$11)</f>
        <v>0</v>
      </c>
      <c r="DL103">
        <v>1.65</v>
      </c>
      <c r="DM103">
        <v>0.5</v>
      </c>
      <c r="DN103" t="s">
        <v>438</v>
      </c>
      <c r="DO103">
        <v>2</v>
      </c>
      <c r="DP103" t="b">
        <v>1</v>
      </c>
      <c r="DQ103">
        <v>1758987860.84615</v>
      </c>
      <c r="DR103">
        <v>1383.96615384615</v>
      </c>
      <c r="DS103">
        <v>1411.96615384615</v>
      </c>
      <c r="DT103">
        <v>22.6734307692308</v>
      </c>
      <c r="DU103">
        <v>22.3468769230769</v>
      </c>
      <c r="DV103">
        <v>1376.06538461538</v>
      </c>
      <c r="DW103">
        <v>22.3073153846154</v>
      </c>
      <c r="DX103">
        <v>499.996384615385</v>
      </c>
      <c r="DY103">
        <v>90.4210769230769</v>
      </c>
      <c r="DZ103">
        <v>0.0302014615384615</v>
      </c>
      <c r="EA103">
        <v>29.4428153846154</v>
      </c>
      <c r="EB103">
        <v>29.8971615384615</v>
      </c>
      <c r="EC103">
        <v>999.9</v>
      </c>
      <c r="ED103">
        <v>0</v>
      </c>
      <c r="EE103">
        <v>0</v>
      </c>
      <c r="EF103">
        <v>9983.75461538462</v>
      </c>
      <c r="EG103">
        <v>0</v>
      </c>
      <c r="EH103">
        <v>9.95989</v>
      </c>
      <c r="EI103">
        <v>-28.0009307692308</v>
      </c>
      <c r="EJ103">
        <v>1416.07230769231</v>
      </c>
      <c r="EK103">
        <v>1444.23923076923</v>
      </c>
      <c r="EL103">
        <v>0.326552615384615</v>
      </c>
      <c r="EM103">
        <v>1411.96615384615</v>
      </c>
      <c r="EN103">
        <v>22.3468769230769</v>
      </c>
      <c r="EO103">
        <v>2.05015615384615</v>
      </c>
      <c r="EP103">
        <v>2.02062846153846</v>
      </c>
      <c r="EQ103">
        <v>17.8371076923077</v>
      </c>
      <c r="ER103">
        <v>17.6069230769231</v>
      </c>
      <c r="ES103">
        <v>2000.04769230769</v>
      </c>
      <c r="ET103">
        <v>0.980001076923077</v>
      </c>
      <c r="EU103">
        <v>0.0199993615384615</v>
      </c>
      <c r="EV103">
        <v>0</v>
      </c>
      <c r="EW103">
        <v>246.382230769231</v>
      </c>
      <c r="EX103">
        <v>5.00016</v>
      </c>
      <c r="EY103">
        <v>5289.52692307692</v>
      </c>
      <c r="EZ103">
        <v>18234.6307692308</v>
      </c>
      <c r="FA103">
        <v>49</v>
      </c>
      <c r="FB103">
        <v>49.5</v>
      </c>
      <c r="FC103">
        <v>49.4274615384615</v>
      </c>
      <c r="FD103">
        <v>49.187</v>
      </c>
      <c r="FE103">
        <v>50.812</v>
      </c>
      <c r="FF103">
        <v>1955.14769230769</v>
      </c>
      <c r="FG103">
        <v>39.9</v>
      </c>
      <c r="FH103">
        <v>0</v>
      </c>
      <c r="FI103">
        <v>1758987873.9</v>
      </c>
      <c r="FJ103">
        <v>0</v>
      </c>
      <c r="FK103">
        <v>246.368538461538</v>
      </c>
      <c r="FL103">
        <v>1.67986323819603</v>
      </c>
      <c r="FM103">
        <v>21.9767521034194</v>
      </c>
      <c r="FN103">
        <v>5289.77076923077</v>
      </c>
      <c r="FO103">
        <v>15</v>
      </c>
      <c r="FP103">
        <v>0</v>
      </c>
      <c r="FQ103" t="s">
        <v>439</v>
      </c>
      <c r="FR103">
        <v>1747249705.1</v>
      </c>
      <c r="FS103">
        <v>1747249711.1</v>
      </c>
      <c r="FT103">
        <v>0</v>
      </c>
      <c r="FU103">
        <v>0.871</v>
      </c>
      <c r="FV103">
        <v>0.066</v>
      </c>
      <c r="FW103">
        <v>5.486</v>
      </c>
      <c r="FX103">
        <v>0.145</v>
      </c>
      <c r="FY103">
        <v>420</v>
      </c>
      <c r="FZ103">
        <v>16</v>
      </c>
      <c r="GA103">
        <v>0.27</v>
      </c>
      <c r="GB103">
        <v>0.16</v>
      </c>
      <c r="GC103">
        <v>-27.8422476190476</v>
      </c>
      <c r="GD103">
        <v>-0.707384415584419</v>
      </c>
      <c r="GE103">
        <v>0.611311461897053</v>
      </c>
      <c r="GF103">
        <v>0</v>
      </c>
      <c r="GG103">
        <v>246.233558823529</v>
      </c>
      <c r="GH103">
        <v>2.35433154466669</v>
      </c>
      <c r="GI103">
        <v>0.329302935016347</v>
      </c>
      <c r="GJ103">
        <v>-1</v>
      </c>
      <c r="GK103">
        <v>0.336581714285714</v>
      </c>
      <c r="GL103">
        <v>-0.205590623376623</v>
      </c>
      <c r="GM103">
        <v>0.0209431292498402</v>
      </c>
      <c r="GN103">
        <v>0</v>
      </c>
      <c r="GO103">
        <v>0</v>
      </c>
      <c r="GP103">
        <v>2</v>
      </c>
      <c r="GQ103" t="s">
        <v>457</v>
      </c>
      <c r="GR103">
        <v>3.12549</v>
      </c>
      <c r="GS103">
        <v>2.6557</v>
      </c>
      <c r="GT103">
        <v>0.203927</v>
      </c>
      <c r="GU103">
        <v>0.206606</v>
      </c>
      <c r="GV103">
        <v>0.0972089</v>
      </c>
      <c r="GW103">
        <v>0.0968801</v>
      </c>
      <c r="GX103">
        <v>20479</v>
      </c>
      <c r="GY103">
        <v>19328.6</v>
      </c>
      <c r="GZ103">
        <v>23007.7</v>
      </c>
      <c r="HA103">
        <v>23723.5</v>
      </c>
      <c r="HB103">
        <v>35410.7</v>
      </c>
      <c r="HC103">
        <v>35470.2</v>
      </c>
      <c r="HD103">
        <v>41480.8</v>
      </c>
      <c r="HE103">
        <v>42303.1</v>
      </c>
      <c r="HF103">
        <v>1.89725</v>
      </c>
      <c r="HG103">
        <v>1.8171</v>
      </c>
      <c r="HH103">
        <v>0.15239</v>
      </c>
      <c r="HI103">
        <v>0</v>
      </c>
      <c r="HJ103">
        <v>27.2974</v>
      </c>
      <c r="HK103">
        <v>999.9</v>
      </c>
      <c r="HL103">
        <v>58.558</v>
      </c>
      <c r="HM103">
        <v>29.155</v>
      </c>
      <c r="HN103">
        <v>26.2797</v>
      </c>
      <c r="HO103">
        <v>54.02</v>
      </c>
      <c r="HP103">
        <v>42.2516</v>
      </c>
      <c r="HQ103">
        <v>1</v>
      </c>
      <c r="HR103">
        <v>0.0840142</v>
      </c>
      <c r="HS103">
        <v>0.73622</v>
      </c>
      <c r="HT103">
        <v>20.2155</v>
      </c>
      <c r="HU103">
        <v>5.23032</v>
      </c>
      <c r="HV103">
        <v>11.992</v>
      </c>
      <c r="HW103">
        <v>4.9555</v>
      </c>
      <c r="HX103">
        <v>3.30393</v>
      </c>
      <c r="HY103">
        <v>20.6</v>
      </c>
      <c r="HZ103">
        <v>9999</v>
      </c>
      <c r="IA103">
        <v>9999</v>
      </c>
      <c r="IB103">
        <v>9999</v>
      </c>
      <c r="IC103">
        <v>1.86849</v>
      </c>
      <c r="ID103">
        <v>1.86421</v>
      </c>
      <c r="IE103">
        <v>1.8718</v>
      </c>
      <c r="IF103">
        <v>1.86267</v>
      </c>
      <c r="IG103">
        <v>1.86204</v>
      </c>
      <c r="IH103">
        <v>1.86858</v>
      </c>
      <c r="II103">
        <v>1.8587</v>
      </c>
      <c r="IJ103">
        <v>1.86508</v>
      </c>
      <c r="IK103">
        <v>5</v>
      </c>
      <c r="IL103">
        <v>0</v>
      </c>
      <c r="IM103">
        <v>0</v>
      </c>
      <c r="IN103">
        <v>0</v>
      </c>
      <c r="IO103" t="s">
        <v>441</v>
      </c>
      <c r="IP103" t="s">
        <v>442</v>
      </c>
      <c r="IQ103" t="s">
        <v>443</v>
      </c>
      <c r="IR103" t="s">
        <v>443</v>
      </c>
      <c r="IS103" t="s">
        <v>443</v>
      </c>
      <c r="IT103" t="s">
        <v>443</v>
      </c>
      <c r="IU103">
        <v>0</v>
      </c>
      <c r="IV103">
        <v>100</v>
      </c>
      <c r="IW103">
        <v>100</v>
      </c>
      <c r="IX103">
        <v>7.94</v>
      </c>
      <c r="IY103">
        <v>0.3656</v>
      </c>
      <c r="IZ103">
        <v>4.29428474587108</v>
      </c>
      <c r="JA103">
        <v>0.0044018681294096</v>
      </c>
      <c r="JB103">
        <v>-1.90699597991277e-06</v>
      </c>
      <c r="JC103">
        <v>4.44501569190667e-10</v>
      </c>
      <c r="JD103">
        <v>0.0663976639725661</v>
      </c>
      <c r="JE103">
        <v>0.00774552653971819</v>
      </c>
      <c r="JF103">
        <v>0.000136201457998369</v>
      </c>
      <c r="JG103">
        <v>5.32982615085375e-06</v>
      </c>
      <c r="JH103">
        <v>-0</v>
      </c>
      <c r="JI103">
        <v>1991</v>
      </c>
      <c r="JJ103">
        <v>1</v>
      </c>
      <c r="JK103">
        <v>28</v>
      </c>
      <c r="JL103">
        <v>195636.1</v>
      </c>
      <c r="JM103">
        <v>195636</v>
      </c>
      <c r="JN103">
        <v>2.82959</v>
      </c>
      <c r="JO103">
        <v>2.33887</v>
      </c>
      <c r="JP103">
        <v>1.49902</v>
      </c>
      <c r="JQ103">
        <v>2.33276</v>
      </c>
      <c r="JR103">
        <v>1.54419</v>
      </c>
      <c r="JS103">
        <v>2.30103</v>
      </c>
      <c r="JT103">
        <v>35.4523</v>
      </c>
      <c r="JU103">
        <v>24.0787</v>
      </c>
      <c r="JV103">
        <v>18</v>
      </c>
      <c r="JW103">
        <v>546.853</v>
      </c>
      <c r="JX103">
        <v>437.831</v>
      </c>
      <c r="JY103">
        <v>25.409</v>
      </c>
      <c r="JZ103">
        <v>28.6822</v>
      </c>
      <c r="KA103">
        <v>29.9998</v>
      </c>
      <c r="KB103">
        <v>28.618</v>
      </c>
      <c r="KC103">
        <v>28.6452</v>
      </c>
      <c r="KD103">
        <v>56.6242</v>
      </c>
      <c r="KE103">
        <v>28.8262</v>
      </c>
      <c r="KF103">
        <v>100</v>
      </c>
      <c r="KG103">
        <v>25.5719</v>
      </c>
      <c r="KH103">
        <v>1462.04</v>
      </c>
      <c r="KI103">
        <v>22.5509</v>
      </c>
      <c r="KJ103">
        <v>92.9679</v>
      </c>
      <c r="KK103">
        <v>98.5925</v>
      </c>
    </row>
    <row r="104" spans="1:297">
      <c r="A104">
        <v>88</v>
      </c>
      <c r="B104">
        <v>1758987874</v>
      </c>
      <c r="C104">
        <v>527</v>
      </c>
      <c r="D104" t="s">
        <v>618</v>
      </c>
      <c r="E104" t="s">
        <v>619</v>
      </c>
      <c r="F104">
        <v>5</v>
      </c>
      <c r="G104" t="s">
        <v>435</v>
      </c>
      <c r="H104" t="s">
        <v>436</v>
      </c>
      <c r="I104">
        <v>1758987865.84615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(EA104+(U104+2*0.95*5.67E-8*(((EA104+$B$7)+273)^4-(EA104+273)^4)-44100*J104)/(1.84*29.3*R104+8*0.95*5.67E-8*(EA104+273)^3))</f>
        <v>0</v>
      </c>
      <c r="W104">
        <f>($C$7*EB104+$D$7*EC104+$E$7*V104)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2*0.95*5.67E-8*(((EA104+$B$7)+273)^4-(W104+273)^4)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1477.08693929762</v>
      </c>
      <c r="AK104">
        <v>1457.49581818182</v>
      </c>
      <c r="AL104">
        <v>3.36834502164487</v>
      </c>
      <c r="AM104">
        <v>63.08</v>
      </c>
      <c r="AN104">
        <f>(AP104 - AO104 + DY104*1E3/(8.314*(EA104+273.15)) * AR104/DX104 * AQ104) * DX104/(100*DL104) * 1000/(1000 - AP104)</f>
        <v>0</v>
      </c>
      <c r="AO104">
        <v>22.3735630744048</v>
      </c>
      <c r="AP104">
        <v>22.6537351515151</v>
      </c>
      <c r="AQ104">
        <v>0.000115202020201772</v>
      </c>
      <c r="AR104">
        <v>99.94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MAX(0,($B$13+$C$13*EF104)/(1+$D$13*EF104)*DY104/(EA104+273)*$E$13)</f>
        <v>0</v>
      </c>
      <c r="AX104" t="s">
        <v>437</v>
      </c>
      <c r="AY104" t="s">
        <v>437</v>
      </c>
      <c r="AZ104">
        <v>0</v>
      </c>
      <c r="BA104">
        <v>0</v>
      </c>
      <c r="BB104">
        <f>1-AZ104/BA104</f>
        <v>0</v>
      </c>
      <c r="BC104">
        <v>0</v>
      </c>
      <c r="BD104" t="s">
        <v>437</v>
      </c>
      <c r="BE104" t="s">
        <v>437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437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$B$11*EG104+$C$11*EH104+$F$11*ES104*(1-EV104)</f>
        <v>0</v>
      </c>
      <c r="DI104">
        <f>DH104*DJ104</f>
        <v>0</v>
      </c>
      <c r="DJ104">
        <f>($B$11*$D$9+$C$11*$D$9+$F$11*((FF104+EX104)/MAX(FF104+EX104+FG104, 0.1)*$I$9+FG104/MAX(FF104+EX104+FG104, 0.1)*$J$9))/($B$11+$C$11+$F$11)</f>
        <v>0</v>
      </c>
      <c r="DK104">
        <f>($B$11*$K$9+$C$11*$K$9+$F$11*((FF104+EX104)/MAX(FF104+EX104+FG104, 0.1)*$P$9+FG104/MAX(FF104+EX104+FG104, 0.1)*$Q$9))/($B$11+$C$11+$F$11)</f>
        <v>0</v>
      </c>
      <c r="DL104">
        <v>1.65</v>
      </c>
      <c r="DM104">
        <v>0.5</v>
      </c>
      <c r="DN104" t="s">
        <v>438</v>
      </c>
      <c r="DO104">
        <v>2</v>
      </c>
      <c r="DP104" t="b">
        <v>1</v>
      </c>
      <c r="DQ104">
        <v>1758987865.84615</v>
      </c>
      <c r="DR104">
        <v>1400.76384615385</v>
      </c>
      <c r="DS104">
        <v>1428.43384615385</v>
      </c>
      <c r="DT104">
        <v>22.6600846153846</v>
      </c>
      <c r="DU104">
        <v>22.3568153846154</v>
      </c>
      <c r="DV104">
        <v>1392.83384615385</v>
      </c>
      <c r="DW104">
        <v>22.2942615384615</v>
      </c>
      <c r="DX104">
        <v>500.017923076923</v>
      </c>
      <c r="DY104">
        <v>90.4208</v>
      </c>
      <c r="DZ104">
        <v>0.0301391692307692</v>
      </c>
      <c r="EA104">
        <v>29.4682384615385</v>
      </c>
      <c r="EB104">
        <v>29.8233769230769</v>
      </c>
      <c r="EC104">
        <v>999.9</v>
      </c>
      <c r="ED104">
        <v>0</v>
      </c>
      <c r="EE104">
        <v>0</v>
      </c>
      <c r="EF104">
        <v>9992.65230769231</v>
      </c>
      <c r="EG104">
        <v>0</v>
      </c>
      <c r="EH104">
        <v>9.95989</v>
      </c>
      <c r="EI104">
        <v>-27.6723769230769</v>
      </c>
      <c r="EJ104">
        <v>1433.23923076923</v>
      </c>
      <c r="EK104">
        <v>1461.09923076923</v>
      </c>
      <c r="EL104">
        <v>0.303251846153846</v>
      </c>
      <c r="EM104">
        <v>1428.43384615385</v>
      </c>
      <c r="EN104">
        <v>22.3568153846154</v>
      </c>
      <c r="EO104">
        <v>2.04894307692308</v>
      </c>
      <c r="EP104">
        <v>2.02152153846154</v>
      </c>
      <c r="EQ104">
        <v>17.8277076923077</v>
      </c>
      <c r="ER104">
        <v>17.6139384615385</v>
      </c>
      <c r="ES104">
        <v>2000.00692307692</v>
      </c>
      <c r="ET104">
        <v>0.980000615384615</v>
      </c>
      <c r="EU104">
        <v>0.0199997923076923</v>
      </c>
      <c r="EV104">
        <v>0</v>
      </c>
      <c r="EW104">
        <v>246.423307692308</v>
      </c>
      <c r="EX104">
        <v>5.00016</v>
      </c>
      <c r="EY104">
        <v>5290.50692307692</v>
      </c>
      <c r="EZ104">
        <v>18234.2461538462</v>
      </c>
      <c r="FA104">
        <v>49</v>
      </c>
      <c r="FB104">
        <v>49.5</v>
      </c>
      <c r="FC104">
        <v>49.4226923076923</v>
      </c>
      <c r="FD104">
        <v>49.187</v>
      </c>
      <c r="FE104">
        <v>50.812</v>
      </c>
      <c r="FF104">
        <v>1955.10692307692</v>
      </c>
      <c r="FG104">
        <v>39.9</v>
      </c>
      <c r="FH104">
        <v>0</v>
      </c>
      <c r="FI104">
        <v>1758987878.7</v>
      </c>
      <c r="FJ104">
        <v>0</v>
      </c>
      <c r="FK104">
        <v>246.417692307692</v>
      </c>
      <c r="FL104">
        <v>-0.251623944207006</v>
      </c>
      <c r="FM104">
        <v>-12.3911110971245</v>
      </c>
      <c r="FN104">
        <v>5290.43923076923</v>
      </c>
      <c r="FO104">
        <v>15</v>
      </c>
      <c r="FP104">
        <v>0</v>
      </c>
      <c r="FQ104" t="s">
        <v>439</v>
      </c>
      <c r="FR104">
        <v>1747249705.1</v>
      </c>
      <c r="FS104">
        <v>1747249711.1</v>
      </c>
      <c r="FT104">
        <v>0</v>
      </c>
      <c r="FU104">
        <v>0.871</v>
      </c>
      <c r="FV104">
        <v>0.066</v>
      </c>
      <c r="FW104">
        <v>5.486</v>
      </c>
      <c r="FX104">
        <v>0.145</v>
      </c>
      <c r="FY104">
        <v>420</v>
      </c>
      <c r="FZ104">
        <v>16</v>
      </c>
      <c r="GA104">
        <v>0.27</v>
      </c>
      <c r="GB104">
        <v>0.16</v>
      </c>
      <c r="GC104">
        <v>-27.893165</v>
      </c>
      <c r="GD104">
        <v>2.94807067669171</v>
      </c>
      <c r="GE104">
        <v>0.564386575207986</v>
      </c>
      <c r="GF104">
        <v>0</v>
      </c>
      <c r="GG104">
        <v>246.345147058824</v>
      </c>
      <c r="GH104">
        <v>0.928571425268631</v>
      </c>
      <c r="GI104">
        <v>0.241133735453383</v>
      </c>
      <c r="GJ104">
        <v>-1</v>
      </c>
      <c r="GK104">
        <v>0.31340815</v>
      </c>
      <c r="GL104">
        <v>-0.259396375939849</v>
      </c>
      <c r="GM104">
        <v>0.0262076640742265</v>
      </c>
      <c r="GN104">
        <v>0</v>
      </c>
      <c r="GO104">
        <v>0</v>
      </c>
      <c r="GP104">
        <v>2</v>
      </c>
      <c r="GQ104" t="s">
        <v>457</v>
      </c>
      <c r="GR104">
        <v>3.12563</v>
      </c>
      <c r="GS104">
        <v>2.65533</v>
      </c>
      <c r="GT104">
        <v>0.205396</v>
      </c>
      <c r="GU104">
        <v>0.208114</v>
      </c>
      <c r="GV104">
        <v>0.0972449</v>
      </c>
      <c r="GW104">
        <v>0.0971065</v>
      </c>
      <c r="GX104">
        <v>20441.5</v>
      </c>
      <c r="GY104">
        <v>19291.9</v>
      </c>
      <c r="GZ104">
        <v>23008</v>
      </c>
      <c r="HA104">
        <v>23723.5</v>
      </c>
      <c r="HB104">
        <v>35409.6</v>
      </c>
      <c r="HC104">
        <v>35461.4</v>
      </c>
      <c r="HD104">
        <v>41481</v>
      </c>
      <c r="HE104">
        <v>42303</v>
      </c>
      <c r="HF104">
        <v>1.89762</v>
      </c>
      <c r="HG104">
        <v>1.81688</v>
      </c>
      <c r="HH104">
        <v>0.152517</v>
      </c>
      <c r="HI104">
        <v>0</v>
      </c>
      <c r="HJ104">
        <v>27.3011</v>
      </c>
      <c r="HK104">
        <v>999.9</v>
      </c>
      <c r="HL104">
        <v>58.558</v>
      </c>
      <c r="HM104">
        <v>29.155</v>
      </c>
      <c r="HN104">
        <v>26.2788</v>
      </c>
      <c r="HO104">
        <v>53.85</v>
      </c>
      <c r="HP104">
        <v>42.1194</v>
      </c>
      <c r="HQ104">
        <v>1</v>
      </c>
      <c r="HR104">
        <v>0.0829802</v>
      </c>
      <c r="HS104">
        <v>0.354325</v>
      </c>
      <c r="HT104">
        <v>20.2166</v>
      </c>
      <c r="HU104">
        <v>5.23032</v>
      </c>
      <c r="HV104">
        <v>11.992</v>
      </c>
      <c r="HW104">
        <v>4.9551</v>
      </c>
      <c r="HX104">
        <v>3.30363</v>
      </c>
      <c r="HY104">
        <v>20.6</v>
      </c>
      <c r="HZ104">
        <v>9999</v>
      </c>
      <c r="IA104">
        <v>9999</v>
      </c>
      <c r="IB104">
        <v>9999</v>
      </c>
      <c r="IC104">
        <v>1.86849</v>
      </c>
      <c r="ID104">
        <v>1.86418</v>
      </c>
      <c r="IE104">
        <v>1.8718</v>
      </c>
      <c r="IF104">
        <v>1.86267</v>
      </c>
      <c r="IG104">
        <v>1.86203</v>
      </c>
      <c r="IH104">
        <v>1.86857</v>
      </c>
      <c r="II104">
        <v>1.85868</v>
      </c>
      <c r="IJ104">
        <v>1.86508</v>
      </c>
      <c r="IK104">
        <v>5</v>
      </c>
      <c r="IL104">
        <v>0</v>
      </c>
      <c r="IM104">
        <v>0</v>
      </c>
      <c r="IN104">
        <v>0</v>
      </c>
      <c r="IO104" t="s">
        <v>441</v>
      </c>
      <c r="IP104" t="s">
        <v>442</v>
      </c>
      <c r="IQ104" t="s">
        <v>443</v>
      </c>
      <c r="IR104" t="s">
        <v>443</v>
      </c>
      <c r="IS104" t="s">
        <v>443</v>
      </c>
      <c r="IT104" t="s">
        <v>443</v>
      </c>
      <c r="IU104">
        <v>0</v>
      </c>
      <c r="IV104">
        <v>100</v>
      </c>
      <c r="IW104">
        <v>100</v>
      </c>
      <c r="IX104">
        <v>7.97</v>
      </c>
      <c r="IY104">
        <v>0.3659</v>
      </c>
      <c r="IZ104">
        <v>4.29428474587108</v>
      </c>
      <c r="JA104">
        <v>0.0044018681294096</v>
      </c>
      <c r="JB104">
        <v>-1.90699597991277e-06</v>
      </c>
      <c r="JC104">
        <v>4.44501569190667e-10</v>
      </c>
      <c r="JD104">
        <v>0.0663976639725661</v>
      </c>
      <c r="JE104">
        <v>0.00774552653971819</v>
      </c>
      <c r="JF104">
        <v>0.000136201457998369</v>
      </c>
      <c r="JG104">
        <v>5.32982615085375e-06</v>
      </c>
      <c r="JH104">
        <v>-0</v>
      </c>
      <c r="JI104">
        <v>1991</v>
      </c>
      <c r="JJ104">
        <v>1</v>
      </c>
      <c r="JK104">
        <v>28</v>
      </c>
      <c r="JL104">
        <v>195636.1</v>
      </c>
      <c r="JM104">
        <v>195636</v>
      </c>
      <c r="JN104">
        <v>2.85889</v>
      </c>
      <c r="JO104">
        <v>2.323</v>
      </c>
      <c r="JP104">
        <v>1.4978</v>
      </c>
      <c r="JQ104">
        <v>2.33276</v>
      </c>
      <c r="JR104">
        <v>1.54419</v>
      </c>
      <c r="JS104">
        <v>2.35596</v>
      </c>
      <c r="JT104">
        <v>35.4523</v>
      </c>
      <c r="JU104">
        <v>24.0787</v>
      </c>
      <c r="JV104">
        <v>18</v>
      </c>
      <c r="JW104">
        <v>547.07</v>
      </c>
      <c r="JX104">
        <v>437.67</v>
      </c>
      <c r="JY104">
        <v>25.5426</v>
      </c>
      <c r="JZ104">
        <v>28.6786</v>
      </c>
      <c r="KA104">
        <v>29.9993</v>
      </c>
      <c r="KB104">
        <v>28.6147</v>
      </c>
      <c r="KC104">
        <v>28.6418</v>
      </c>
      <c r="KD104">
        <v>57.2214</v>
      </c>
      <c r="KE104">
        <v>28.5121</v>
      </c>
      <c r="KF104">
        <v>100</v>
      </c>
      <c r="KG104">
        <v>25.7246</v>
      </c>
      <c r="KH104">
        <v>1475.55</v>
      </c>
      <c r="KI104">
        <v>22.5866</v>
      </c>
      <c r="KJ104">
        <v>92.9686</v>
      </c>
      <c r="KK104">
        <v>98.5924</v>
      </c>
    </row>
    <row r="105" spans="1:297">
      <c r="A105">
        <v>89</v>
      </c>
      <c r="B105">
        <v>1758987879</v>
      </c>
      <c r="C105">
        <v>532</v>
      </c>
      <c r="D105" t="s">
        <v>620</v>
      </c>
      <c r="E105" t="s">
        <v>621</v>
      </c>
      <c r="F105">
        <v>5</v>
      </c>
      <c r="G105" t="s">
        <v>435</v>
      </c>
      <c r="H105" t="s">
        <v>436</v>
      </c>
      <c r="I105">
        <v>1758987870.84615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(EA105+(U105+2*0.95*5.67E-8*(((EA105+$B$7)+273)^4-(EA105+273)^4)-44100*J105)/(1.84*29.3*R105+8*0.95*5.67E-8*(EA105+273)^3))</f>
        <v>0</v>
      </c>
      <c r="W105">
        <f>($C$7*EB105+$D$7*EC105+$E$7*V105)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2*0.95*5.67E-8*(((EA105+$B$7)+273)^4-(W105+273)^4)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1495.07925346429</v>
      </c>
      <c r="AK105">
        <v>1474.9543030303</v>
      </c>
      <c r="AL105">
        <v>3.49628290043285</v>
      </c>
      <c r="AM105">
        <v>63.08</v>
      </c>
      <c r="AN105">
        <f>(AP105 - AO105 + DY105*1E3/(8.314*(EA105+273.15)) * AR105/DX105 * AQ105) * DX105/(100*DL105) * 1000/(1000 - AP105)</f>
        <v>0</v>
      </c>
      <c r="AO105">
        <v>22.4560257797619</v>
      </c>
      <c r="AP105">
        <v>22.6918503030303</v>
      </c>
      <c r="AQ105">
        <v>0.00758680519480309</v>
      </c>
      <c r="AR105">
        <v>99.94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MAX(0,($B$13+$C$13*EF105)/(1+$D$13*EF105)*DY105/(EA105+273)*$E$13)</f>
        <v>0</v>
      </c>
      <c r="AX105" t="s">
        <v>437</v>
      </c>
      <c r="AY105" t="s">
        <v>437</v>
      </c>
      <c r="AZ105">
        <v>0</v>
      </c>
      <c r="BA105">
        <v>0</v>
      </c>
      <c r="BB105">
        <f>1-AZ105/BA105</f>
        <v>0</v>
      </c>
      <c r="BC105">
        <v>0</v>
      </c>
      <c r="BD105" t="s">
        <v>437</v>
      </c>
      <c r="BE105" t="s">
        <v>437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437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$B$11*EG105+$C$11*EH105+$F$11*ES105*(1-EV105)</f>
        <v>0</v>
      </c>
      <c r="DI105">
        <f>DH105*DJ105</f>
        <v>0</v>
      </c>
      <c r="DJ105">
        <f>($B$11*$D$9+$C$11*$D$9+$F$11*((FF105+EX105)/MAX(FF105+EX105+FG105, 0.1)*$I$9+FG105/MAX(FF105+EX105+FG105, 0.1)*$J$9))/($B$11+$C$11+$F$11)</f>
        <v>0</v>
      </c>
      <c r="DK105">
        <f>($B$11*$K$9+$C$11*$K$9+$F$11*((FF105+EX105)/MAX(FF105+EX105+FG105, 0.1)*$P$9+FG105/MAX(FF105+EX105+FG105, 0.1)*$Q$9))/($B$11+$C$11+$F$11)</f>
        <v>0</v>
      </c>
      <c r="DL105">
        <v>1.65</v>
      </c>
      <c r="DM105">
        <v>0.5</v>
      </c>
      <c r="DN105" t="s">
        <v>438</v>
      </c>
      <c r="DO105">
        <v>2</v>
      </c>
      <c r="DP105" t="b">
        <v>1</v>
      </c>
      <c r="DQ105">
        <v>1758987870.84615</v>
      </c>
      <c r="DR105">
        <v>1417.42846153846</v>
      </c>
      <c r="DS105">
        <v>1445.35153846154</v>
      </c>
      <c r="DT105">
        <v>22.6616153846154</v>
      </c>
      <c r="DU105">
        <v>22.3918461538462</v>
      </c>
      <c r="DV105">
        <v>1409.47230769231</v>
      </c>
      <c r="DW105">
        <v>22.2957384615385</v>
      </c>
      <c r="DX105">
        <v>500.026230769231</v>
      </c>
      <c r="DY105">
        <v>90.4206538461539</v>
      </c>
      <c r="DZ105">
        <v>0.0300020846153846</v>
      </c>
      <c r="EA105">
        <v>29.4686384615385</v>
      </c>
      <c r="EB105">
        <v>29.7964</v>
      </c>
      <c r="EC105">
        <v>999.9</v>
      </c>
      <c r="ED105">
        <v>0</v>
      </c>
      <c r="EE105">
        <v>0</v>
      </c>
      <c r="EF105">
        <v>9997.17307692308</v>
      </c>
      <c r="EG105">
        <v>0</v>
      </c>
      <c r="EH105">
        <v>9.95989</v>
      </c>
      <c r="EI105">
        <v>-27.9243692307692</v>
      </c>
      <c r="EJ105">
        <v>1450.29384615385</v>
      </c>
      <c r="EK105">
        <v>1478.45769230769</v>
      </c>
      <c r="EL105">
        <v>0.269751923076923</v>
      </c>
      <c r="EM105">
        <v>1445.35153846154</v>
      </c>
      <c r="EN105">
        <v>22.3918461538462</v>
      </c>
      <c r="EO105">
        <v>2.04907769230769</v>
      </c>
      <c r="EP105">
        <v>2.02468538461539</v>
      </c>
      <c r="EQ105">
        <v>17.8287461538461</v>
      </c>
      <c r="ER105">
        <v>17.6387</v>
      </c>
      <c r="ES105">
        <v>1999.98538461538</v>
      </c>
      <c r="ET105">
        <v>0.980000384615385</v>
      </c>
      <c r="EU105">
        <v>0.0200000076923077</v>
      </c>
      <c r="EV105">
        <v>0</v>
      </c>
      <c r="EW105">
        <v>246.338692307692</v>
      </c>
      <c r="EX105">
        <v>5.00016</v>
      </c>
      <c r="EY105">
        <v>5289.31461538462</v>
      </c>
      <c r="EZ105">
        <v>18234.0461538462</v>
      </c>
      <c r="FA105">
        <v>49</v>
      </c>
      <c r="FB105">
        <v>49.5</v>
      </c>
      <c r="FC105">
        <v>49.4131538461538</v>
      </c>
      <c r="FD105">
        <v>49.187</v>
      </c>
      <c r="FE105">
        <v>50.812</v>
      </c>
      <c r="FF105">
        <v>1955.08538461538</v>
      </c>
      <c r="FG105">
        <v>39.9</v>
      </c>
      <c r="FH105">
        <v>0</v>
      </c>
      <c r="FI105">
        <v>1758987884.1</v>
      </c>
      <c r="FJ105">
        <v>0</v>
      </c>
      <c r="FK105">
        <v>246.3328</v>
      </c>
      <c r="FL105">
        <v>-1.65046155410084</v>
      </c>
      <c r="FM105">
        <v>-17.9123077386976</v>
      </c>
      <c r="FN105">
        <v>5289.104</v>
      </c>
      <c r="FO105">
        <v>15</v>
      </c>
      <c r="FP105">
        <v>0</v>
      </c>
      <c r="FQ105" t="s">
        <v>439</v>
      </c>
      <c r="FR105">
        <v>1747249705.1</v>
      </c>
      <c r="FS105">
        <v>1747249711.1</v>
      </c>
      <c r="FT105">
        <v>0</v>
      </c>
      <c r="FU105">
        <v>0.871</v>
      </c>
      <c r="FV105">
        <v>0.066</v>
      </c>
      <c r="FW105">
        <v>5.486</v>
      </c>
      <c r="FX105">
        <v>0.145</v>
      </c>
      <c r="FY105">
        <v>420</v>
      </c>
      <c r="FZ105">
        <v>16</v>
      </c>
      <c r="GA105">
        <v>0.27</v>
      </c>
      <c r="GB105">
        <v>0.16</v>
      </c>
      <c r="GC105">
        <v>-27.8116047619048</v>
      </c>
      <c r="GD105">
        <v>-1.82535584415586</v>
      </c>
      <c r="GE105">
        <v>0.426610581294653</v>
      </c>
      <c r="GF105">
        <v>0</v>
      </c>
      <c r="GG105">
        <v>246.373176470588</v>
      </c>
      <c r="GH105">
        <v>-0.668693665427873</v>
      </c>
      <c r="GI105">
        <v>0.175663861928237</v>
      </c>
      <c r="GJ105">
        <v>-1</v>
      </c>
      <c r="GK105">
        <v>0.285179857142857</v>
      </c>
      <c r="GL105">
        <v>-0.392686987012987</v>
      </c>
      <c r="GM105">
        <v>0.041709382016732</v>
      </c>
      <c r="GN105">
        <v>0</v>
      </c>
      <c r="GO105">
        <v>0</v>
      </c>
      <c r="GP105">
        <v>2</v>
      </c>
      <c r="GQ105" t="s">
        <v>457</v>
      </c>
      <c r="GR105">
        <v>3.12566</v>
      </c>
      <c r="GS105">
        <v>2.65545</v>
      </c>
      <c r="GT105">
        <v>0.206892</v>
      </c>
      <c r="GU105">
        <v>0.209581</v>
      </c>
      <c r="GV105">
        <v>0.0973783</v>
      </c>
      <c r="GW105">
        <v>0.0973079</v>
      </c>
      <c r="GX105">
        <v>20403.2</v>
      </c>
      <c r="GY105">
        <v>19256.4</v>
      </c>
      <c r="GZ105">
        <v>23008.2</v>
      </c>
      <c r="HA105">
        <v>23723.8</v>
      </c>
      <c r="HB105">
        <v>35405</v>
      </c>
      <c r="HC105">
        <v>35454.3</v>
      </c>
      <c r="HD105">
        <v>41481.6</v>
      </c>
      <c r="HE105">
        <v>42303.8</v>
      </c>
      <c r="HF105">
        <v>1.89785</v>
      </c>
      <c r="HG105">
        <v>1.81708</v>
      </c>
      <c r="HH105">
        <v>0.153407</v>
      </c>
      <c r="HI105">
        <v>0</v>
      </c>
      <c r="HJ105">
        <v>27.3054</v>
      </c>
      <c r="HK105">
        <v>999.9</v>
      </c>
      <c r="HL105">
        <v>58.558</v>
      </c>
      <c r="HM105">
        <v>29.155</v>
      </c>
      <c r="HN105">
        <v>26.2822</v>
      </c>
      <c r="HO105">
        <v>54.16</v>
      </c>
      <c r="HP105">
        <v>42.2636</v>
      </c>
      <c r="HQ105">
        <v>1</v>
      </c>
      <c r="HR105">
        <v>0.0819284</v>
      </c>
      <c r="HS105">
        <v>0.0760349</v>
      </c>
      <c r="HT105">
        <v>20.2174</v>
      </c>
      <c r="HU105">
        <v>5.23226</v>
      </c>
      <c r="HV105">
        <v>11.992</v>
      </c>
      <c r="HW105">
        <v>4.9556</v>
      </c>
      <c r="HX105">
        <v>3.30398</v>
      </c>
      <c r="HY105">
        <v>20.6</v>
      </c>
      <c r="HZ105">
        <v>9999</v>
      </c>
      <c r="IA105">
        <v>9999</v>
      </c>
      <c r="IB105">
        <v>9999</v>
      </c>
      <c r="IC105">
        <v>1.86847</v>
      </c>
      <c r="ID105">
        <v>1.8642</v>
      </c>
      <c r="IE105">
        <v>1.87181</v>
      </c>
      <c r="IF105">
        <v>1.86269</v>
      </c>
      <c r="IG105">
        <v>1.86204</v>
      </c>
      <c r="IH105">
        <v>1.86857</v>
      </c>
      <c r="II105">
        <v>1.85868</v>
      </c>
      <c r="IJ105">
        <v>1.86508</v>
      </c>
      <c r="IK105">
        <v>5</v>
      </c>
      <c r="IL105">
        <v>0</v>
      </c>
      <c r="IM105">
        <v>0</v>
      </c>
      <c r="IN105">
        <v>0</v>
      </c>
      <c r="IO105" t="s">
        <v>441</v>
      </c>
      <c r="IP105" t="s">
        <v>442</v>
      </c>
      <c r="IQ105" t="s">
        <v>443</v>
      </c>
      <c r="IR105" t="s">
        <v>443</v>
      </c>
      <c r="IS105" t="s">
        <v>443</v>
      </c>
      <c r="IT105" t="s">
        <v>443</v>
      </c>
      <c r="IU105">
        <v>0</v>
      </c>
      <c r="IV105">
        <v>100</v>
      </c>
      <c r="IW105">
        <v>100</v>
      </c>
      <c r="IX105">
        <v>8</v>
      </c>
      <c r="IY105">
        <v>0.3668</v>
      </c>
      <c r="IZ105">
        <v>4.29428474587108</v>
      </c>
      <c r="JA105">
        <v>0.0044018681294096</v>
      </c>
      <c r="JB105">
        <v>-1.90699597991277e-06</v>
      </c>
      <c r="JC105">
        <v>4.44501569190667e-10</v>
      </c>
      <c r="JD105">
        <v>0.0663976639725661</v>
      </c>
      <c r="JE105">
        <v>0.00774552653971819</v>
      </c>
      <c r="JF105">
        <v>0.000136201457998369</v>
      </c>
      <c r="JG105">
        <v>5.32982615085375e-06</v>
      </c>
      <c r="JH105">
        <v>-0</v>
      </c>
      <c r="JI105">
        <v>1991</v>
      </c>
      <c r="JJ105">
        <v>1</v>
      </c>
      <c r="JK105">
        <v>28</v>
      </c>
      <c r="JL105">
        <v>195636.2</v>
      </c>
      <c r="JM105">
        <v>195636.1</v>
      </c>
      <c r="JN105">
        <v>2.88208</v>
      </c>
      <c r="JO105">
        <v>2.34741</v>
      </c>
      <c r="JP105">
        <v>1.4978</v>
      </c>
      <c r="JQ105">
        <v>2.33276</v>
      </c>
      <c r="JR105">
        <v>1.54419</v>
      </c>
      <c r="JS105">
        <v>2.25952</v>
      </c>
      <c r="JT105">
        <v>35.4523</v>
      </c>
      <c r="JU105">
        <v>24.07</v>
      </c>
      <c r="JV105">
        <v>18</v>
      </c>
      <c r="JW105">
        <v>547.19</v>
      </c>
      <c r="JX105">
        <v>437.765</v>
      </c>
      <c r="JY105">
        <v>25.7094</v>
      </c>
      <c r="JZ105">
        <v>28.6743</v>
      </c>
      <c r="KA105">
        <v>29.9993</v>
      </c>
      <c r="KB105">
        <v>28.6116</v>
      </c>
      <c r="KC105">
        <v>28.6383</v>
      </c>
      <c r="KD105">
        <v>57.6802</v>
      </c>
      <c r="KE105">
        <v>28.2411</v>
      </c>
      <c r="KF105">
        <v>100</v>
      </c>
      <c r="KG105">
        <v>25.8649</v>
      </c>
      <c r="KH105">
        <v>1489.18</v>
      </c>
      <c r="KI105">
        <v>22.5998</v>
      </c>
      <c r="KJ105">
        <v>92.9699</v>
      </c>
      <c r="KK105">
        <v>98.594</v>
      </c>
    </row>
    <row r="106" spans="1:297">
      <c r="A106">
        <v>90</v>
      </c>
      <c r="B106">
        <v>1758987884</v>
      </c>
      <c r="C106">
        <v>537</v>
      </c>
      <c r="D106" t="s">
        <v>622</v>
      </c>
      <c r="E106" t="s">
        <v>623</v>
      </c>
      <c r="F106">
        <v>5</v>
      </c>
      <c r="G106" t="s">
        <v>435</v>
      </c>
      <c r="H106" t="s">
        <v>436</v>
      </c>
      <c r="I106">
        <v>1758987875.84615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(EA106+(U106+2*0.95*5.67E-8*(((EA106+$B$7)+273)^4-(EA106+273)^4)-44100*J106)/(1.84*29.3*R106+8*0.95*5.67E-8*(EA106+273)^3))</f>
        <v>0</v>
      </c>
      <c r="W106">
        <f>($C$7*EB106+$D$7*EC106+$E$7*V106)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2*0.95*5.67E-8*(((EA106+$B$7)+273)^4-(W106+273)^4)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1512.10776969048</v>
      </c>
      <c r="AK106">
        <v>1492.25054545455</v>
      </c>
      <c r="AL106">
        <v>3.43876969696951</v>
      </c>
      <c r="AM106">
        <v>63.08</v>
      </c>
      <c r="AN106">
        <f>(AP106 - AO106 + DY106*1E3/(8.314*(EA106+273.15)) * AR106/DX106 * AQ106) * DX106/(100*DL106) * 1000/(1000 - AP106)</f>
        <v>0</v>
      </c>
      <c r="AO106">
        <v>22.5050562083333</v>
      </c>
      <c r="AP106">
        <v>22.7433660606061</v>
      </c>
      <c r="AQ106">
        <v>0.0101446753246733</v>
      </c>
      <c r="AR106">
        <v>99.94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MAX(0,($B$13+$C$13*EF106)/(1+$D$13*EF106)*DY106/(EA106+273)*$E$13)</f>
        <v>0</v>
      </c>
      <c r="AX106" t="s">
        <v>437</v>
      </c>
      <c r="AY106" t="s">
        <v>437</v>
      </c>
      <c r="AZ106">
        <v>0</v>
      </c>
      <c r="BA106">
        <v>0</v>
      </c>
      <c r="BB106">
        <f>1-AZ106/BA106</f>
        <v>0</v>
      </c>
      <c r="BC106">
        <v>0</v>
      </c>
      <c r="BD106" t="s">
        <v>437</v>
      </c>
      <c r="BE106" t="s">
        <v>437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437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$B$11*EG106+$C$11*EH106+$F$11*ES106*(1-EV106)</f>
        <v>0</v>
      </c>
      <c r="DI106">
        <f>DH106*DJ106</f>
        <v>0</v>
      </c>
      <c r="DJ106">
        <f>($B$11*$D$9+$C$11*$D$9+$F$11*((FF106+EX106)/MAX(FF106+EX106+FG106, 0.1)*$I$9+FG106/MAX(FF106+EX106+FG106, 0.1)*$J$9))/($B$11+$C$11+$F$11)</f>
        <v>0</v>
      </c>
      <c r="DK106">
        <f>($B$11*$K$9+$C$11*$K$9+$F$11*((FF106+EX106)/MAX(FF106+EX106+FG106, 0.1)*$P$9+FG106/MAX(FF106+EX106+FG106, 0.1)*$Q$9))/($B$11+$C$11+$F$11)</f>
        <v>0</v>
      </c>
      <c r="DL106">
        <v>1.65</v>
      </c>
      <c r="DM106">
        <v>0.5</v>
      </c>
      <c r="DN106" t="s">
        <v>438</v>
      </c>
      <c r="DO106">
        <v>2</v>
      </c>
      <c r="DP106" t="b">
        <v>1</v>
      </c>
      <c r="DQ106">
        <v>1758987875.84615</v>
      </c>
      <c r="DR106">
        <v>1434.22384615385</v>
      </c>
      <c r="DS106">
        <v>1462.03692307692</v>
      </c>
      <c r="DT106">
        <v>22.6828769230769</v>
      </c>
      <c r="DU106">
        <v>22.4414</v>
      </c>
      <c r="DV106">
        <v>1426.23923076923</v>
      </c>
      <c r="DW106">
        <v>22.3165461538462</v>
      </c>
      <c r="DX106">
        <v>500.029846153846</v>
      </c>
      <c r="DY106">
        <v>90.4211846153846</v>
      </c>
      <c r="DZ106">
        <v>0.0299102615384615</v>
      </c>
      <c r="EA106">
        <v>29.4675769230769</v>
      </c>
      <c r="EB106">
        <v>29.7957307692308</v>
      </c>
      <c r="EC106">
        <v>999.9</v>
      </c>
      <c r="ED106">
        <v>0</v>
      </c>
      <c r="EE106">
        <v>0</v>
      </c>
      <c r="EF106">
        <v>10000.5292307692</v>
      </c>
      <c r="EG106">
        <v>0</v>
      </c>
      <c r="EH106">
        <v>9.95989</v>
      </c>
      <c r="EI106">
        <v>-27.8141461538462</v>
      </c>
      <c r="EJ106">
        <v>1467.51153846154</v>
      </c>
      <c r="EK106">
        <v>1495.60153846154</v>
      </c>
      <c r="EL106">
        <v>0.241471230769231</v>
      </c>
      <c r="EM106">
        <v>1462.03692307692</v>
      </c>
      <c r="EN106">
        <v>22.4414</v>
      </c>
      <c r="EO106">
        <v>2.05101230769231</v>
      </c>
      <c r="EP106">
        <v>2.02917769230769</v>
      </c>
      <c r="EQ106">
        <v>17.8437307692308</v>
      </c>
      <c r="ER106">
        <v>17.6738384615385</v>
      </c>
      <c r="ES106">
        <v>2000.01076923077</v>
      </c>
      <c r="ET106">
        <v>0.980000615384615</v>
      </c>
      <c r="EU106">
        <v>0.0199997846153846</v>
      </c>
      <c r="EV106">
        <v>0</v>
      </c>
      <c r="EW106">
        <v>246.201461538462</v>
      </c>
      <c r="EX106">
        <v>5.00016</v>
      </c>
      <c r="EY106">
        <v>5287.94846153846</v>
      </c>
      <c r="EZ106">
        <v>18234.2923076923</v>
      </c>
      <c r="FA106">
        <v>49</v>
      </c>
      <c r="FB106">
        <v>49.4951538461538</v>
      </c>
      <c r="FC106">
        <v>49.3988461538462</v>
      </c>
      <c r="FD106">
        <v>49.187</v>
      </c>
      <c r="FE106">
        <v>50.812</v>
      </c>
      <c r="FF106">
        <v>1955.11076923077</v>
      </c>
      <c r="FG106">
        <v>39.9</v>
      </c>
      <c r="FH106">
        <v>0</v>
      </c>
      <c r="FI106">
        <v>1758987888.9</v>
      </c>
      <c r="FJ106">
        <v>0</v>
      </c>
      <c r="FK106">
        <v>246.25256</v>
      </c>
      <c r="FL106">
        <v>-0.83076924461935</v>
      </c>
      <c r="FM106">
        <v>-18.5484615216819</v>
      </c>
      <c r="FN106">
        <v>5287.5844</v>
      </c>
      <c r="FO106">
        <v>15</v>
      </c>
      <c r="FP106">
        <v>0</v>
      </c>
      <c r="FQ106" t="s">
        <v>439</v>
      </c>
      <c r="FR106">
        <v>1747249705.1</v>
      </c>
      <c r="FS106">
        <v>1747249711.1</v>
      </c>
      <c r="FT106">
        <v>0</v>
      </c>
      <c r="FU106">
        <v>0.871</v>
      </c>
      <c r="FV106">
        <v>0.066</v>
      </c>
      <c r="FW106">
        <v>5.486</v>
      </c>
      <c r="FX106">
        <v>0.145</v>
      </c>
      <c r="FY106">
        <v>420</v>
      </c>
      <c r="FZ106">
        <v>16</v>
      </c>
      <c r="GA106">
        <v>0.27</v>
      </c>
      <c r="GB106">
        <v>0.16</v>
      </c>
      <c r="GC106">
        <v>-27.8392</v>
      </c>
      <c r="GD106">
        <v>-0.345194805194805</v>
      </c>
      <c r="GE106">
        <v>0.362312222629415</v>
      </c>
      <c r="GF106">
        <v>1</v>
      </c>
      <c r="GG106">
        <v>246.334911764706</v>
      </c>
      <c r="GH106">
        <v>-1.37700535922713</v>
      </c>
      <c r="GI106">
        <v>0.219441050324393</v>
      </c>
      <c r="GJ106">
        <v>-1</v>
      </c>
      <c r="GK106">
        <v>0.264238904761905</v>
      </c>
      <c r="GL106">
        <v>-0.401742311688312</v>
      </c>
      <c r="GM106">
        <v>0.0425635472988048</v>
      </c>
      <c r="GN106">
        <v>0</v>
      </c>
      <c r="GO106">
        <v>1</v>
      </c>
      <c r="GP106">
        <v>2</v>
      </c>
      <c r="GQ106" t="s">
        <v>446</v>
      </c>
      <c r="GR106">
        <v>3.1257</v>
      </c>
      <c r="GS106">
        <v>2.65562</v>
      </c>
      <c r="GT106">
        <v>0.208361</v>
      </c>
      <c r="GU106">
        <v>0.211025</v>
      </c>
      <c r="GV106">
        <v>0.0975286</v>
      </c>
      <c r="GW106">
        <v>0.0973884</v>
      </c>
      <c r="GX106">
        <v>20365.8</v>
      </c>
      <c r="GY106">
        <v>19221.2</v>
      </c>
      <c r="GZ106">
        <v>23008.7</v>
      </c>
      <c r="HA106">
        <v>23723.6</v>
      </c>
      <c r="HB106">
        <v>35399.7</v>
      </c>
      <c r="HC106">
        <v>35451.2</v>
      </c>
      <c r="HD106">
        <v>41482.2</v>
      </c>
      <c r="HE106">
        <v>42303.8</v>
      </c>
      <c r="HF106">
        <v>1.8977</v>
      </c>
      <c r="HG106">
        <v>1.8172</v>
      </c>
      <c r="HH106">
        <v>0.153828</v>
      </c>
      <c r="HI106">
        <v>0</v>
      </c>
      <c r="HJ106">
        <v>27.3088</v>
      </c>
      <c r="HK106">
        <v>999.9</v>
      </c>
      <c r="HL106">
        <v>58.534</v>
      </c>
      <c r="HM106">
        <v>29.165</v>
      </c>
      <c r="HN106">
        <v>26.2829</v>
      </c>
      <c r="HO106">
        <v>54.35</v>
      </c>
      <c r="HP106">
        <v>42.1474</v>
      </c>
      <c r="HQ106">
        <v>1</v>
      </c>
      <c r="HR106">
        <v>0.0816006</v>
      </c>
      <c r="HS106">
        <v>0.00785403</v>
      </c>
      <c r="HT106">
        <v>20.2175</v>
      </c>
      <c r="HU106">
        <v>5.23152</v>
      </c>
      <c r="HV106">
        <v>11.992</v>
      </c>
      <c r="HW106">
        <v>4.95535</v>
      </c>
      <c r="HX106">
        <v>3.30385</v>
      </c>
      <c r="HY106">
        <v>20.6</v>
      </c>
      <c r="HZ106">
        <v>9999</v>
      </c>
      <c r="IA106">
        <v>9999</v>
      </c>
      <c r="IB106">
        <v>9999</v>
      </c>
      <c r="IC106">
        <v>1.86847</v>
      </c>
      <c r="ID106">
        <v>1.86422</v>
      </c>
      <c r="IE106">
        <v>1.87181</v>
      </c>
      <c r="IF106">
        <v>1.86268</v>
      </c>
      <c r="IG106">
        <v>1.86204</v>
      </c>
      <c r="IH106">
        <v>1.86856</v>
      </c>
      <c r="II106">
        <v>1.85868</v>
      </c>
      <c r="IJ106">
        <v>1.86508</v>
      </c>
      <c r="IK106">
        <v>5</v>
      </c>
      <c r="IL106">
        <v>0</v>
      </c>
      <c r="IM106">
        <v>0</v>
      </c>
      <c r="IN106">
        <v>0</v>
      </c>
      <c r="IO106" t="s">
        <v>441</v>
      </c>
      <c r="IP106" t="s">
        <v>442</v>
      </c>
      <c r="IQ106" t="s">
        <v>443</v>
      </c>
      <c r="IR106" t="s">
        <v>443</v>
      </c>
      <c r="IS106" t="s">
        <v>443</v>
      </c>
      <c r="IT106" t="s">
        <v>443</v>
      </c>
      <c r="IU106">
        <v>0</v>
      </c>
      <c r="IV106">
        <v>100</v>
      </c>
      <c r="IW106">
        <v>100</v>
      </c>
      <c r="IX106">
        <v>8.03</v>
      </c>
      <c r="IY106">
        <v>0.3678</v>
      </c>
      <c r="IZ106">
        <v>4.29428474587108</v>
      </c>
      <c r="JA106">
        <v>0.0044018681294096</v>
      </c>
      <c r="JB106">
        <v>-1.90699597991277e-06</v>
      </c>
      <c r="JC106">
        <v>4.44501569190667e-10</v>
      </c>
      <c r="JD106">
        <v>0.0663976639725661</v>
      </c>
      <c r="JE106">
        <v>0.00774552653971819</v>
      </c>
      <c r="JF106">
        <v>0.000136201457998369</v>
      </c>
      <c r="JG106">
        <v>5.32982615085375e-06</v>
      </c>
      <c r="JH106">
        <v>-0</v>
      </c>
      <c r="JI106">
        <v>1991</v>
      </c>
      <c r="JJ106">
        <v>1</v>
      </c>
      <c r="JK106">
        <v>28</v>
      </c>
      <c r="JL106">
        <v>195636.3</v>
      </c>
      <c r="JM106">
        <v>195636.2</v>
      </c>
      <c r="JN106">
        <v>2.91016</v>
      </c>
      <c r="JO106">
        <v>2.33154</v>
      </c>
      <c r="JP106">
        <v>1.49902</v>
      </c>
      <c r="JQ106">
        <v>2.33276</v>
      </c>
      <c r="JR106">
        <v>1.54419</v>
      </c>
      <c r="JS106">
        <v>2.30469</v>
      </c>
      <c r="JT106">
        <v>35.4523</v>
      </c>
      <c r="JU106">
        <v>24.0525</v>
      </c>
      <c r="JV106">
        <v>18</v>
      </c>
      <c r="JW106">
        <v>547.062</v>
      </c>
      <c r="JX106">
        <v>437.816</v>
      </c>
      <c r="JY106">
        <v>25.8771</v>
      </c>
      <c r="JZ106">
        <v>28.6712</v>
      </c>
      <c r="KA106">
        <v>29.9995</v>
      </c>
      <c r="KB106">
        <v>28.608</v>
      </c>
      <c r="KC106">
        <v>28.6351</v>
      </c>
      <c r="KD106">
        <v>58.2222</v>
      </c>
      <c r="KE106">
        <v>28.2411</v>
      </c>
      <c r="KF106">
        <v>100</v>
      </c>
      <c r="KG106">
        <v>26.0007</v>
      </c>
      <c r="KH106">
        <v>1509.37</v>
      </c>
      <c r="KI106">
        <v>22.5908</v>
      </c>
      <c r="KJ106">
        <v>92.9714</v>
      </c>
      <c r="KK106">
        <v>98.5937</v>
      </c>
    </row>
    <row r="107" spans="1:297">
      <c r="A107">
        <v>91</v>
      </c>
      <c r="B107">
        <v>1758987889</v>
      </c>
      <c r="C107">
        <v>542</v>
      </c>
      <c r="D107" t="s">
        <v>624</v>
      </c>
      <c r="E107" t="s">
        <v>625</v>
      </c>
      <c r="F107">
        <v>5</v>
      </c>
      <c r="G107" t="s">
        <v>435</v>
      </c>
      <c r="H107" t="s">
        <v>436</v>
      </c>
      <c r="I107">
        <v>1758987880.84615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(EA107+(U107+2*0.95*5.67E-8*(((EA107+$B$7)+273)^4-(EA107+273)^4)-44100*J107)/(1.84*29.3*R107+8*0.95*5.67E-8*(EA107+273)^3))</f>
        <v>0</v>
      </c>
      <c r="W107">
        <f>($C$7*EB107+$D$7*EC107+$E$7*V107)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2*0.95*5.67E-8*(((EA107+$B$7)+273)^4-(W107+273)^4)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1529.38516592857</v>
      </c>
      <c r="AK107">
        <v>1509.68296969697</v>
      </c>
      <c r="AL107">
        <v>3.484247186147</v>
      </c>
      <c r="AM107">
        <v>63.08</v>
      </c>
      <c r="AN107">
        <f>(AP107 - AO107 + DY107*1E3/(8.314*(EA107+273.15)) * AR107/DX107 * AQ107) * DX107/(100*DL107) * 1000/(1000 - AP107)</f>
        <v>0</v>
      </c>
      <c r="AO107">
        <v>22.5167889285714</v>
      </c>
      <c r="AP107">
        <v>22.7760787878788</v>
      </c>
      <c r="AQ107">
        <v>0.00647106493506423</v>
      </c>
      <c r="AR107">
        <v>99.94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MAX(0,($B$13+$C$13*EF107)/(1+$D$13*EF107)*DY107/(EA107+273)*$E$13)</f>
        <v>0</v>
      </c>
      <c r="AX107" t="s">
        <v>437</v>
      </c>
      <c r="AY107" t="s">
        <v>437</v>
      </c>
      <c r="AZ107">
        <v>0</v>
      </c>
      <c r="BA107">
        <v>0</v>
      </c>
      <c r="BB107">
        <f>1-AZ107/BA107</f>
        <v>0</v>
      </c>
      <c r="BC107">
        <v>0</v>
      </c>
      <c r="BD107" t="s">
        <v>437</v>
      </c>
      <c r="BE107" t="s">
        <v>437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437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$B$11*EG107+$C$11*EH107+$F$11*ES107*(1-EV107)</f>
        <v>0</v>
      </c>
      <c r="DI107">
        <f>DH107*DJ107</f>
        <v>0</v>
      </c>
      <c r="DJ107">
        <f>($B$11*$D$9+$C$11*$D$9+$F$11*((FF107+EX107)/MAX(FF107+EX107+FG107, 0.1)*$I$9+FG107/MAX(FF107+EX107+FG107, 0.1)*$J$9))/($B$11+$C$11+$F$11)</f>
        <v>0</v>
      </c>
      <c r="DK107">
        <f>($B$11*$K$9+$C$11*$K$9+$F$11*((FF107+EX107)/MAX(FF107+EX107+FG107, 0.1)*$P$9+FG107/MAX(FF107+EX107+FG107, 0.1)*$Q$9))/($B$11+$C$11+$F$11)</f>
        <v>0</v>
      </c>
      <c r="DL107">
        <v>1.65</v>
      </c>
      <c r="DM107">
        <v>0.5</v>
      </c>
      <c r="DN107" t="s">
        <v>438</v>
      </c>
      <c r="DO107">
        <v>2</v>
      </c>
      <c r="DP107" t="b">
        <v>1</v>
      </c>
      <c r="DQ107">
        <v>1758987880.84615</v>
      </c>
      <c r="DR107">
        <v>1451.08461538462</v>
      </c>
      <c r="DS107">
        <v>1478.96384615385</v>
      </c>
      <c r="DT107">
        <v>22.7193615384615</v>
      </c>
      <c r="DU107">
        <v>22.4876461538462</v>
      </c>
      <c r="DV107">
        <v>1443.07307692308</v>
      </c>
      <c r="DW107">
        <v>22.3522615384615</v>
      </c>
      <c r="DX107">
        <v>500.023</v>
      </c>
      <c r="DY107">
        <v>90.4212538461538</v>
      </c>
      <c r="DZ107">
        <v>0.0298480307692308</v>
      </c>
      <c r="EA107">
        <v>29.4720461538462</v>
      </c>
      <c r="EB107">
        <v>29.8083153846154</v>
      </c>
      <c r="EC107">
        <v>999.9</v>
      </c>
      <c r="ED107">
        <v>0</v>
      </c>
      <c r="EE107">
        <v>0</v>
      </c>
      <c r="EF107">
        <v>10000.3846153846</v>
      </c>
      <c r="EG107">
        <v>0</v>
      </c>
      <c r="EH107">
        <v>9.95989</v>
      </c>
      <c r="EI107">
        <v>-27.8792076923077</v>
      </c>
      <c r="EJ107">
        <v>1484.82</v>
      </c>
      <c r="EK107">
        <v>1512.98769230769</v>
      </c>
      <c r="EL107">
        <v>0.231743384615385</v>
      </c>
      <c r="EM107">
        <v>1478.96384615385</v>
      </c>
      <c r="EN107">
        <v>22.4876461538462</v>
      </c>
      <c r="EO107">
        <v>2.05431384615385</v>
      </c>
      <c r="EP107">
        <v>2.03336</v>
      </c>
      <c r="EQ107">
        <v>17.8692769230769</v>
      </c>
      <c r="ER107">
        <v>17.7065307692308</v>
      </c>
      <c r="ES107">
        <v>2000.03769230769</v>
      </c>
      <c r="ET107">
        <v>0.980000846153846</v>
      </c>
      <c r="EU107">
        <v>0.0199995692307692</v>
      </c>
      <c r="EV107">
        <v>0</v>
      </c>
      <c r="EW107">
        <v>246.084153846154</v>
      </c>
      <c r="EX107">
        <v>5.00016</v>
      </c>
      <c r="EY107">
        <v>5286.30923076923</v>
      </c>
      <c r="EZ107">
        <v>18234.5384615385</v>
      </c>
      <c r="FA107">
        <v>48.9951538461538</v>
      </c>
      <c r="FB107">
        <v>49.4854615384615</v>
      </c>
      <c r="FC107">
        <v>49.3845384615385</v>
      </c>
      <c r="FD107">
        <v>49.187</v>
      </c>
      <c r="FE107">
        <v>50.812</v>
      </c>
      <c r="FF107">
        <v>1955.13769230769</v>
      </c>
      <c r="FG107">
        <v>39.9</v>
      </c>
      <c r="FH107">
        <v>0</v>
      </c>
      <c r="FI107">
        <v>1758987893.7</v>
      </c>
      <c r="FJ107">
        <v>0</v>
      </c>
      <c r="FK107">
        <v>246.137</v>
      </c>
      <c r="FL107">
        <v>-1.09069232683958</v>
      </c>
      <c r="FM107">
        <v>-21.1238461323111</v>
      </c>
      <c r="FN107">
        <v>5285.9684</v>
      </c>
      <c r="FO107">
        <v>15</v>
      </c>
      <c r="FP107">
        <v>0</v>
      </c>
      <c r="FQ107" t="s">
        <v>439</v>
      </c>
      <c r="FR107">
        <v>1747249705.1</v>
      </c>
      <c r="FS107">
        <v>1747249711.1</v>
      </c>
      <c r="FT107">
        <v>0</v>
      </c>
      <c r="FU107">
        <v>0.871</v>
      </c>
      <c r="FV107">
        <v>0.066</v>
      </c>
      <c r="FW107">
        <v>5.486</v>
      </c>
      <c r="FX107">
        <v>0.145</v>
      </c>
      <c r="FY107">
        <v>420</v>
      </c>
      <c r="FZ107">
        <v>16</v>
      </c>
      <c r="GA107">
        <v>0.27</v>
      </c>
      <c r="GB107">
        <v>0.16</v>
      </c>
      <c r="GC107">
        <v>-27.8139857142857</v>
      </c>
      <c r="GD107">
        <v>-0.219194805194814</v>
      </c>
      <c r="GE107">
        <v>0.35866584964376</v>
      </c>
      <c r="GF107">
        <v>1</v>
      </c>
      <c r="GG107">
        <v>246.212882352941</v>
      </c>
      <c r="GH107">
        <v>-1.20794500627603</v>
      </c>
      <c r="GI107">
        <v>0.225733805321779</v>
      </c>
      <c r="GJ107">
        <v>-1</v>
      </c>
      <c r="GK107">
        <v>0.244643857142857</v>
      </c>
      <c r="GL107">
        <v>-0.134620831168831</v>
      </c>
      <c r="GM107">
        <v>0.028459483663766</v>
      </c>
      <c r="GN107">
        <v>0</v>
      </c>
      <c r="GO107">
        <v>1</v>
      </c>
      <c r="GP107">
        <v>2</v>
      </c>
      <c r="GQ107" t="s">
        <v>446</v>
      </c>
      <c r="GR107">
        <v>3.1255</v>
      </c>
      <c r="GS107">
        <v>2.65533</v>
      </c>
      <c r="GT107">
        <v>0.209816</v>
      </c>
      <c r="GU107">
        <v>0.212368</v>
      </c>
      <c r="GV107">
        <v>0.0976135</v>
      </c>
      <c r="GW107">
        <v>0.0973934</v>
      </c>
      <c r="GX107">
        <v>20328.3</v>
      </c>
      <c r="GY107">
        <v>19188.6</v>
      </c>
      <c r="GZ107">
        <v>23008.6</v>
      </c>
      <c r="HA107">
        <v>23723.8</v>
      </c>
      <c r="HB107">
        <v>35396.5</v>
      </c>
      <c r="HC107">
        <v>35451.2</v>
      </c>
      <c r="HD107">
        <v>41482.2</v>
      </c>
      <c r="HE107">
        <v>42303.9</v>
      </c>
      <c r="HF107">
        <v>1.89775</v>
      </c>
      <c r="HG107">
        <v>1.81745</v>
      </c>
      <c r="HH107">
        <v>0.154626</v>
      </c>
      <c r="HI107">
        <v>0</v>
      </c>
      <c r="HJ107">
        <v>27.3129</v>
      </c>
      <c r="HK107">
        <v>999.9</v>
      </c>
      <c r="HL107">
        <v>58.534</v>
      </c>
      <c r="HM107">
        <v>29.165</v>
      </c>
      <c r="HN107">
        <v>26.2872</v>
      </c>
      <c r="HO107">
        <v>54.3</v>
      </c>
      <c r="HP107">
        <v>42.1034</v>
      </c>
      <c r="HQ107">
        <v>1</v>
      </c>
      <c r="HR107">
        <v>0.0812449</v>
      </c>
      <c r="HS107">
        <v>-0.0277206</v>
      </c>
      <c r="HT107">
        <v>20.2174</v>
      </c>
      <c r="HU107">
        <v>5.23212</v>
      </c>
      <c r="HV107">
        <v>11.992</v>
      </c>
      <c r="HW107">
        <v>4.9556</v>
      </c>
      <c r="HX107">
        <v>3.304</v>
      </c>
      <c r="HY107">
        <v>20.6</v>
      </c>
      <c r="HZ107">
        <v>9999</v>
      </c>
      <c r="IA107">
        <v>9999</v>
      </c>
      <c r="IB107">
        <v>9999</v>
      </c>
      <c r="IC107">
        <v>1.8685</v>
      </c>
      <c r="ID107">
        <v>1.86422</v>
      </c>
      <c r="IE107">
        <v>1.87183</v>
      </c>
      <c r="IF107">
        <v>1.8627</v>
      </c>
      <c r="IG107">
        <v>1.86208</v>
      </c>
      <c r="IH107">
        <v>1.86859</v>
      </c>
      <c r="II107">
        <v>1.85869</v>
      </c>
      <c r="IJ107">
        <v>1.86508</v>
      </c>
      <c r="IK107">
        <v>5</v>
      </c>
      <c r="IL107">
        <v>0</v>
      </c>
      <c r="IM107">
        <v>0</v>
      </c>
      <c r="IN107">
        <v>0</v>
      </c>
      <c r="IO107" t="s">
        <v>441</v>
      </c>
      <c r="IP107" t="s">
        <v>442</v>
      </c>
      <c r="IQ107" t="s">
        <v>443</v>
      </c>
      <c r="IR107" t="s">
        <v>443</v>
      </c>
      <c r="IS107" t="s">
        <v>443</v>
      </c>
      <c r="IT107" t="s">
        <v>443</v>
      </c>
      <c r="IU107">
        <v>0</v>
      </c>
      <c r="IV107">
        <v>100</v>
      </c>
      <c r="IW107">
        <v>100</v>
      </c>
      <c r="IX107">
        <v>8.06</v>
      </c>
      <c r="IY107">
        <v>0.3684</v>
      </c>
      <c r="IZ107">
        <v>4.29428474587108</v>
      </c>
      <c r="JA107">
        <v>0.0044018681294096</v>
      </c>
      <c r="JB107">
        <v>-1.90699597991277e-06</v>
      </c>
      <c r="JC107">
        <v>4.44501569190667e-10</v>
      </c>
      <c r="JD107">
        <v>0.0663976639725661</v>
      </c>
      <c r="JE107">
        <v>0.00774552653971819</v>
      </c>
      <c r="JF107">
        <v>0.000136201457998369</v>
      </c>
      <c r="JG107">
        <v>5.32982615085375e-06</v>
      </c>
      <c r="JH107">
        <v>-0</v>
      </c>
      <c r="JI107">
        <v>1991</v>
      </c>
      <c r="JJ107">
        <v>1</v>
      </c>
      <c r="JK107">
        <v>28</v>
      </c>
      <c r="JL107">
        <v>195636.4</v>
      </c>
      <c r="JM107">
        <v>195636.3</v>
      </c>
      <c r="JN107">
        <v>2.93335</v>
      </c>
      <c r="JO107">
        <v>2.33154</v>
      </c>
      <c r="JP107">
        <v>1.49902</v>
      </c>
      <c r="JQ107">
        <v>2.33276</v>
      </c>
      <c r="JR107">
        <v>1.54419</v>
      </c>
      <c r="JS107">
        <v>2.29858</v>
      </c>
      <c r="JT107">
        <v>35.4523</v>
      </c>
      <c r="JU107">
        <v>24.0525</v>
      </c>
      <c r="JV107">
        <v>18</v>
      </c>
      <c r="JW107">
        <v>547.059</v>
      </c>
      <c r="JX107">
        <v>437.943</v>
      </c>
      <c r="JY107">
        <v>26.0252</v>
      </c>
      <c r="JZ107">
        <v>28.667</v>
      </c>
      <c r="KA107">
        <v>29.9996</v>
      </c>
      <c r="KB107">
        <v>28.6038</v>
      </c>
      <c r="KC107">
        <v>28.6321</v>
      </c>
      <c r="KD107">
        <v>58.7041</v>
      </c>
      <c r="KE107">
        <v>27.9694</v>
      </c>
      <c r="KF107">
        <v>100</v>
      </c>
      <c r="KG107">
        <v>26.1249</v>
      </c>
      <c r="KH107">
        <v>1522.95</v>
      </c>
      <c r="KI107">
        <v>22.5881</v>
      </c>
      <c r="KJ107">
        <v>92.9712</v>
      </c>
      <c r="KK107">
        <v>98.5941</v>
      </c>
    </row>
    <row r="108" spans="1:297">
      <c r="A108">
        <v>92</v>
      </c>
      <c r="B108">
        <v>1758987894</v>
      </c>
      <c r="C108">
        <v>547</v>
      </c>
      <c r="D108" t="s">
        <v>626</v>
      </c>
      <c r="E108" t="s">
        <v>627</v>
      </c>
      <c r="F108">
        <v>5</v>
      </c>
      <c r="G108" t="s">
        <v>435</v>
      </c>
      <c r="H108" t="s">
        <v>436</v>
      </c>
      <c r="I108">
        <v>1758987885.84615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(EA108+(U108+2*0.95*5.67E-8*(((EA108+$B$7)+273)^4-(EA108+273)^4)-44100*J108)/(1.84*29.3*R108+8*0.95*5.67E-8*(EA108+273)^3))</f>
        <v>0</v>
      </c>
      <c r="W108">
        <f>($C$7*EB108+$D$7*EC108+$E$7*V108)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2*0.95*5.67E-8*(((EA108+$B$7)+273)^4-(W108+273)^4)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1545.3816349881</v>
      </c>
      <c r="AK108">
        <v>1526.33957575758</v>
      </c>
      <c r="AL108">
        <v>3.32495584415576</v>
      </c>
      <c r="AM108">
        <v>63.08</v>
      </c>
      <c r="AN108">
        <f>(AP108 - AO108 + DY108*1E3/(8.314*(EA108+273.15)) * AR108/DX108 * AQ108) * DX108/(100*DL108) * 1000/(1000 - AP108)</f>
        <v>0</v>
      </c>
      <c r="AO108">
        <v>22.5254431488095</v>
      </c>
      <c r="AP108">
        <v>22.7930509090909</v>
      </c>
      <c r="AQ108">
        <v>0.0017065411255404</v>
      </c>
      <c r="AR108">
        <v>99.94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MAX(0,($B$13+$C$13*EF108)/(1+$D$13*EF108)*DY108/(EA108+273)*$E$13)</f>
        <v>0</v>
      </c>
      <c r="AX108" t="s">
        <v>437</v>
      </c>
      <c r="AY108" t="s">
        <v>437</v>
      </c>
      <c r="AZ108">
        <v>0</v>
      </c>
      <c r="BA108">
        <v>0</v>
      </c>
      <c r="BB108">
        <f>1-AZ108/BA108</f>
        <v>0</v>
      </c>
      <c r="BC108">
        <v>0</v>
      </c>
      <c r="BD108" t="s">
        <v>437</v>
      </c>
      <c r="BE108" t="s">
        <v>437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437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$B$11*EG108+$C$11*EH108+$F$11*ES108*(1-EV108)</f>
        <v>0</v>
      </c>
      <c r="DI108">
        <f>DH108*DJ108</f>
        <v>0</v>
      </c>
      <c r="DJ108">
        <f>($B$11*$D$9+$C$11*$D$9+$F$11*((FF108+EX108)/MAX(FF108+EX108+FG108, 0.1)*$I$9+FG108/MAX(FF108+EX108+FG108, 0.1)*$J$9))/($B$11+$C$11+$F$11)</f>
        <v>0</v>
      </c>
      <c r="DK108">
        <f>($B$11*$K$9+$C$11*$K$9+$F$11*((FF108+EX108)/MAX(FF108+EX108+FG108, 0.1)*$P$9+FG108/MAX(FF108+EX108+FG108, 0.1)*$Q$9))/($B$11+$C$11+$F$11)</f>
        <v>0</v>
      </c>
      <c r="DL108">
        <v>1.65</v>
      </c>
      <c r="DM108">
        <v>0.5</v>
      </c>
      <c r="DN108" t="s">
        <v>438</v>
      </c>
      <c r="DO108">
        <v>2</v>
      </c>
      <c r="DP108" t="b">
        <v>1</v>
      </c>
      <c r="DQ108">
        <v>1758987885.84615</v>
      </c>
      <c r="DR108">
        <v>1467.88076923077</v>
      </c>
      <c r="DS108">
        <v>1495.29615384615</v>
      </c>
      <c r="DT108">
        <v>22.7562153846154</v>
      </c>
      <c r="DU108">
        <v>22.5137307692308</v>
      </c>
      <c r="DV108">
        <v>1459.84076923077</v>
      </c>
      <c r="DW108">
        <v>22.3883307692308</v>
      </c>
      <c r="DX108">
        <v>500.014076923077</v>
      </c>
      <c r="DY108">
        <v>90.4214692307692</v>
      </c>
      <c r="DZ108">
        <v>0.0298333538461538</v>
      </c>
      <c r="EA108">
        <v>29.4841230769231</v>
      </c>
      <c r="EB108">
        <v>29.8218769230769</v>
      </c>
      <c r="EC108">
        <v>999.9</v>
      </c>
      <c r="ED108">
        <v>0</v>
      </c>
      <c r="EE108">
        <v>0</v>
      </c>
      <c r="EF108">
        <v>10006.9715384615</v>
      </c>
      <c r="EG108">
        <v>0</v>
      </c>
      <c r="EH108">
        <v>9.95989</v>
      </c>
      <c r="EI108">
        <v>-27.4153461538461</v>
      </c>
      <c r="EJ108">
        <v>1502.06230769231</v>
      </c>
      <c r="EK108">
        <v>1529.73538461538</v>
      </c>
      <c r="EL108">
        <v>0.242502230769231</v>
      </c>
      <c r="EM108">
        <v>1495.29615384615</v>
      </c>
      <c r="EN108">
        <v>22.5137307692308</v>
      </c>
      <c r="EO108">
        <v>2.05765076923077</v>
      </c>
      <c r="EP108">
        <v>2.03572384615385</v>
      </c>
      <c r="EQ108">
        <v>17.8950692307692</v>
      </c>
      <c r="ER108">
        <v>17.7249769230769</v>
      </c>
      <c r="ES108">
        <v>2000.01769230769</v>
      </c>
      <c r="ET108">
        <v>0.980000615384615</v>
      </c>
      <c r="EU108">
        <v>0.0199997846153846</v>
      </c>
      <c r="EV108">
        <v>0</v>
      </c>
      <c r="EW108">
        <v>246.043615384615</v>
      </c>
      <c r="EX108">
        <v>5.00016</v>
      </c>
      <c r="EY108">
        <v>5284.28230769231</v>
      </c>
      <c r="EZ108">
        <v>18234.3538461538</v>
      </c>
      <c r="FA108">
        <v>48.9903076923077</v>
      </c>
      <c r="FB108">
        <v>49.4660769230769</v>
      </c>
      <c r="FC108">
        <v>49.3797692307692</v>
      </c>
      <c r="FD108">
        <v>49.1822307692308</v>
      </c>
      <c r="FE108">
        <v>50.8072307692308</v>
      </c>
      <c r="FF108">
        <v>1955.11769230769</v>
      </c>
      <c r="FG108">
        <v>39.9</v>
      </c>
      <c r="FH108">
        <v>0</v>
      </c>
      <c r="FI108">
        <v>1758987899.1</v>
      </c>
      <c r="FJ108">
        <v>0</v>
      </c>
      <c r="FK108">
        <v>246.077538461538</v>
      </c>
      <c r="FL108">
        <v>-1.10092308322645</v>
      </c>
      <c r="FM108">
        <v>-26.3685469775971</v>
      </c>
      <c r="FN108">
        <v>5283.87461538462</v>
      </c>
      <c r="FO108">
        <v>15</v>
      </c>
      <c r="FP108">
        <v>0</v>
      </c>
      <c r="FQ108" t="s">
        <v>439</v>
      </c>
      <c r="FR108">
        <v>1747249705.1</v>
      </c>
      <c r="FS108">
        <v>1747249711.1</v>
      </c>
      <c r="FT108">
        <v>0</v>
      </c>
      <c r="FU108">
        <v>0.871</v>
      </c>
      <c r="FV108">
        <v>0.066</v>
      </c>
      <c r="FW108">
        <v>5.486</v>
      </c>
      <c r="FX108">
        <v>0.145</v>
      </c>
      <c r="FY108">
        <v>420</v>
      </c>
      <c r="FZ108">
        <v>16</v>
      </c>
      <c r="GA108">
        <v>0.27</v>
      </c>
      <c r="GB108">
        <v>0.16</v>
      </c>
      <c r="GC108">
        <v>-27.6982714285714</v>
      </c>
      <c r="GD108">
        <v>3.99480779220772</v>
      </c>
      <c r="GE108">
        <v>0.521132755358443</v>
      </c>
      <c r="GF108">
        <v>0</v>
      </c>
      <c r="GG108">
        <v>246.157941176471</v>
      </c>
      <c r="GH108">
        <v>-0.873644008868846</v>
      </c>
      <c r="GI108">
        <v>0.209105087734045</v>
      </c>
      <c r="GJ108">
        <v>-1</v>
      </c>
      <c r="GK108">
        <v>0.238950904761905</v>
      </c>
      <c r="GL108">
        <v>0.104791480519481</v>
      </c>
      <c r="GM108">
        <v>0.019396629454145</v>
      </c>
      <c r="GN108">
        <v>0</v>
      </c>
      <c r="GO108">
        <v>0</v>
      </c>
      <c r="GP108">
        <v>2</v>
      </c>
      <c r="GQ108" t="s">
        <v>457</v>
      </c>
      <c r="GR108">
        <v>3.12566</v>
      </c>
      <c r="GS108">
        <v>2.65552</v>
      </c>
      <c r="GT108">
        <v>0.211218</v>
      </c>
      <c r="GU108">
        <v>0.213682</v>
      </c>
      <c r="GV108">
        <v>0.097673</v>
      </c>
      <c r="GW108">
        <v>0.0974768</v>
      </c>
      <c r="GX108">
        <v>20292.5</v>
      </c>
      <c r="GY108">
        <v>19157.1</v>
      </c>
      <c r="GZ108">
        <v>23008.9</v>
      </c>
      <c r="HA108">
        <v>23724.5</v>
      </c>
      <c r="HB108">
        <v>35394.7</v>
      </c>
      <c r="HC108">
        <v>35448.9</v>
      </c>
      <c r="HD108">
        <v>41482.7</v>
      </c>
      <c r="HE108">
        <v>42304.9</v>
      </c>
      <c r="HF108">
        <v>1.8981</v>
      </c>
      <c r="HG108">
        <v>1.8174</v>
      </c>
      <c r="HH108">
        <v>0.154581</v>
      </c>
      <c r="HI108">
        <v>0</v>
      </c>
      <c r="HJ108">
        <v>27.3198</v>
      </c>
      <c r="HK108">
        <v>999.9</v>
      </c>
      <c r="HL108">
        <v>58.534</v>
      </c>
      <c r="HM108">
        <v>29.155</v>
      </c>
      <c r="HN108">
        <v>26.272</v>
      </c>
      <c r="HO108">
        <v>53.62</v>
      </c>
      <c r="HP108">
        <v>42.2436</v>
      </c>
      <c r="HQ108">
        <v>1</v>
      </c>
      <c r="HR108">
        <v>0.0809477</v>
      </c>
      <c r="HS108">
        <v>-0.0320616</v>
      </c>
      <c r="HT108">
        <v>20.2174</v>
      </c>
      <c r="HU108">
        <v>5.23047</v>
      </c>
      <c r="HV108">
        <v>11.992</v>
      </c>
      <c r="HW108">
        <v>4.9557</v>
      </c>
      <c r="HX108">
        <v>3.30398</v>
      </c>
      <c r="HY108">
        <v>20.6</v>
      </c>
      <c r="HZ108">
        <v>9999</v>
      </c>
      <c r="IA108">
        <v>9999</v>
      </c>
      <c r="IB108">
        <v>9999</v>
      </c>
      <c r="IC108">
        <v>1.86849</v>
      </c>
      <c r="ID108">
        <v>1.86423</v>
      </c>
      <c r="IE108">
        <v>1.87181</v>
      </c>
      <c r="IF108">
        <v>1.86269</v>
      </c>
      <c r="IG108">
        <v>1.86203</v>
      </c>
      <c r="IH108">
        <v>1.86857</v>
      </c>
      <c r="II108">
        <v>1.85869</v>
      </c>
      <c r="IJ108">
        <v>1.86508</v>
      </c>
      <c r="IK108">
        <v>5</v>
      </c>
      <c r="IL108">
        <v>0</v>
      </c>
      <c r="IM108">
        <v>0</v>
      </c>
      <c r="IN108">
        <v>0</v>
      </c>
      <c r="IO108" t="s">
        <v>441</v>
      </c>
      <c r="IP108" t="s">
        <v>442</v>
      </c>
      <c r="IQ108" t="s">
        <v>443</v>
      </c>
      <c r="IR108" t="s">
        <v>443</v>
      </c>
      <c r="IS108" t="s">
        <v>443</v>
      </c>
      <c r="IT108" t="s">
        <v>443</v>
      </c>
      <c r="IU108">
        <v>0</v>
      </c>
      <c r="IV108">
        <v>100</v>
      </c>
      <c r="IW108">
        <v>100</v>
      </c>
      <c r="IX108">
        <v>8.08</v>
      </c>
      <c r="IY108">
        <v>0.3688</v>
      </c>
      <c r="IZ108">
        <v>4.29428474587108</v>
      </c>
      <c r="JA108">
        <v>0.0044018681294096</v>
      </c>
      <c r="JB108">
        <v>-1.90699597991277e-06</v>
      </c>
      <c r="JC108">
        <v>4.44501569190667e-10</v>
      </c>
      <c r="JD108">
        <v>0.0663976639725661</v>
      </c>
      <c r="JE108">
        <v>0.00774552653971819</v>
      </c>
      <c r="JF108">
        <v>0.000136201457998369</v>
      </c>
      <c r="JG108">
        <v>5.32982615085375e-06</v>
      </c>
      <c r="JH108">
        <v>-0</v>
      </c>
      <c r="JI108">
        <v>1991</v>
      </c>
      <c r="JJ108">
        <v>1</v>
      </c>
      <c r="JK108">
        <v>28</v>
      </c>
      <c r="JL108">
        <v>195636.5</v>
      </c>
      <c r="JM108">
        <v>195636.4</v>
      </c>
      <c r="JN108">
        <v>2.96021</v>
      </c>
      <c r="JO108">
        <v>2.31934</v>
      </c>
      <c r="JP108">
        <v>1.4978</v>
      </c>
      <c r="JQ108">
        <v>2.33276</v>
      </c>
      <c r="JR108">
        <v>1.54419</v>
      </c>
      <c r="JS108">
        <v>2.2937</v>
      </c>
      <c r="JT108">
        <v>35.4523</v>
      </c>
      <c r="JU108">
        <v>24.0612</v>
      </c>
      <c r="JV108">
        <v>18</v>
      </c>
      <c r="JW108">
        <v>547.262</v>
      </c>
      <c r="JX108">
        <v>437.882</v>
      </c>
      <c r="JY108">
        <v>26.1553</v>
      </c>
      <c r="JZ108">
        <v>28.6627</v>
      </c>
      <c r="KA108">
        <v>29.9998</v>
      </c>
      <c r="KB108">
        <v>28.6008</v>
      </c>
      <c r="KC108">
        <v>28.6278</v>
      </c>
      <c r="KD108">
        <v>59.2487</v>
      </c>
      <c r="KE108">
        <v>27.9694</v>
      </c>
      <c r="KF108">
        <v>100</v>
      </c>
      <c r="KG108">
        <v>26.2372</v>
      </c>
      <c r="KH108">
        <v>1543.26</v>
      </c>
      <c r="KI108">
        <v>22.5811</v>
      </c>
      <c r="KJ108">
        <v>92.9724</v>
      </c>
      <c r="KK108">
        <v>98.5966</v>
      </c>
    </row>
    <row r="109" spans="1:297">
      <c r="A109">
        <v>93</v>
      </c>
      <c r="B109">
        <v>1758987899</v>
      </c>
      <c r="C109">
        <v>552</v>
      </c>
      <c r="D109" t="s">
        <v>628</v>
      </c>
      <c r="E109" t="s">
        <v>629</v>
      </c>
      <c r="F109">
        <v>5</v>
      </c>
      <c r="G109" t="s">
        <v>435</v>
      </c>
      <c r="H109" t="s">
        <v>436</v>
      </c>
      <c r="I109">
        <v>1758987890.84615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(EA109+(U109+2*0.95*5.67E-8*(((EA109+$B$7)+273)^4-(EA109+273)^4)-44100*J109)/(1.84*29.3*R109+8*0.95*5.67E-8*(EA109+273)^3))</f>
        <v>0</v>
      </c>
      <c r="W109">
        <f>($C$7*EB109+$D$7*EC109+$E$7*V109)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2*0.95*5.67E-8*(((EA109+$B$7)+273)^4-(W109+273)^4)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1561.50202636905</v>
      </c>
      <c r="AK109">
        <v>1542.58606060606</v>
      </c>
      <c r="AL109">
        <v>3.23223419913418</v>
      </c>
      <c r="AM109">
        <v>63.08</v>
      </c>
      <c r="AN109">
        <f>(AP109 - AO109 + DY109*1E3/(8.314*(EA109+273.15)) * AR109/DX109 * AQ109) * DX109/(100*DL109) * 1000/(1000 - AP109)</f>
        <v>0</v>
      </c>
      <c r="AO109">
        <v>22.5466283333333</v>
      </c>
      <c r="AP109">
        <v>22.814263030303</v>
      </c>
      <c r="AQ109">
        <v>0.00120080719280624</v>
      </c>
      <c r="AR109">
        <v>99.94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MAX(0,($B$13+$C$13*EF109)/(1+$D$13*EF109)*DY109/(EA109+273)*$E$13)</f>
        <v>0</v>
      </c>
      <c r="AX109" t="s">
        <v>437</v>
      </c>
      <c r="AY109" t="s">
        <v>437</v>
      </c>
      <c r="AZ109">
        <v>0</v>
      </c>
      <c r="BA109">
        <v>0</v>
      </c>
      <c r="BB109">
        <f>1-AZ109/BA109</f>
        <v>0</v>
      </c>
      <c r="BC109">
        <v>0</v>
      </c>
      <c r="BD109" t="s">
        <v>437</v>
      </c>
      <c r="BE109" t="s">
        <v>437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437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$B$11*EG109+$C$11*EH109+$F$11*ES109*(1-EV109)</f>
        <v>0</v>
      </c>
      <c r="DI109">
        <f>DH109*DJ109</f>
        <v>0</v>
      </c>
      <c r="DJ109">
        <f>($B$11*$D$9+$C$11*$D$9+$F$11*((FF109+EX109)/MAX(FF109+EX109+FG109, 0.1)*$I$9+FG109/MAX(FF109+EX109+FG109, 0.1)*$J$9))/($B$11+$C$11+$F$11)</f>
        <v>0</v>
      </c>
      <c r="DK109">
        <f>($B$11*$K$9+$C$11*$K$9+$F$11*((FF109+EX109)/MAX(FF109+EX109+FG109, 0.1)*$P$9+FG109/MAX(FF109+EX109+FG109, 0.1)*$Q$9))/($B$11+$C$11+$F$11)</f>
        <v>0</v>
      </c>
      <c r="DL109">
        <v>1.65</v>
      </c>
      <c r="DM109">
        <v>0.5</v>
      </c>
      <c r="DN109" t="s">
        <v>438</v>
      </c>
      <c r="DO109">
        <v>2</v>
      </c>
      <c r="DP109" t="b">
        <v>1</v>
      </c>
      <c r="DQ109">
        <v>1758987890.84615</v>
      </c>
      <c r="DR109">
        <v>1484.36307692308</v>
      </c>
      <c r="DS109">
        <v>1511.47230769231</v>
      </c>
      <c r="DT109">
        <v>22.7849769230769</v>
      </c>
      <c r="DU109">
        <v>22.5286076923077</v>
      </c>
      <c r="DV109">
        <v>1476.29461538462</v>
      </c>
      <c r="DW109">
        <v>22.4164846153846</v>
      </c>
      <c r="DX109">
        <v>499.972</v>
      </c>
      <c r="DY109">
        <v>90.4211615384615</v>
      </c>
      <c r="DZ109">
        <v>0.0299579615384615</v>
      </c>
      <c r="EA109">
        <v>29.4993538461538</v>
      </c>
      <c r="EB109">
        <v>29.8382307692308</v>
      </c>
      <c r="EC109">
        <v>999.9</v>
      </c>
      <c r="ED109">
        <v>0</v>
      </c>
      <c r="EE109">
        <v>0</v>
      </c>
      <c r="EF109">
        <v>9999.05</v>
      </c>
      <c r="EG109">
        <v>0</v>
      </c>
      <c r="EH109">
        <v>9.95989</v>
      </c>
      <c r="EI109">
        <v>-27.1100307692308</v>
      </c>
      <c r="EJ109">
        <v>1518.97153846154</v>
      </c>
      <c r="EK109">
        <v>1546.30692307692</v>
      </c>
      <c r="EL109">
        <v>0.256406461538462</v>
      </c>
      <c r="EM109">
        <v>1511.47230769231</v>
      </c>
      <c r="EN109">
        <v>22.5286076923077</v>
      </c>
      <c r="EO109">
        <v>2.06024538461538</v>
      </c>
      <c r="EP109">
        <v>2.03706153846154</v>
      </c>
      <c r="EQ109">
        <v>17.9150923076923</v>
      </c>
      <c r="ER109">
        <v>17.7353846153846</v>
      </c>
      <c r="ES109">
        <v>2000.01846153846</v>
      </c>
      <c r="ET109">
        <v>0.980000615384615</v>
      </c>
      <c r="EU109">
        <v>0.0199997923076923</v>
      </c>
      <c r="EV109">
        <v>0</v>
      </c>
      <c r="EW109">
        <v>245.959153846154</v>
      </c>
      <c r="EX109">
        <v>5.00016</v>
      </c>
      <c r="EY109">
        <v>5282.01923076923</v>
      </c>
      <c r="EZ109">
        <v>18234.3538461538</v>
      </c>
      <c r="FA109">
        <v>48.9903076923077</v>
      </c>
      <c r="FB109">
        <v>49.4563846153846</v>
      </c>
      <c r="FC109">
        <v>49.375</v>
      </c>
      <c r="FD109">
        <v>49.1822307692308</v>
      </c>
      <c r="FE109">
        <v>50.7976923076923</v>
      </c>
      <c r="FF109">
        <v>1955.11846153846</v>
      </c>
      <c r="FG109">
        <v>39.9</v>
      </c>
      <c r="FH109">
        <v>0</v>
      </c>
      <c r="FI109">
        <v>1758987903.9</v>
      </c>
      <c r="FJ109">
        <v>0</v>
      </c>
      <c r="FK109">
        <v>245.957307692308</v>
      </c>
      <c r="FL109">
        <v>-1.73579486974395</v>
      </c>
      <c r="FM109">
        <v>-29.3723076470082</v>
      </c>
      <c r="FN109">
        <v>5281.66692307692</v>
      </c>
      <c r="FO109">
        <v>15</v>
      </c>
      <c r="FP109">
        <v>0</v>
      </c>
      <c r="FQ109" t="s">
        <v>439</v>
      </c>
      <c r="FR109">
        <v>1747249705.1</v>
      </c>
      <c r="FS109">
        <v>1747249711.1</v>
      </c>
      <c r="FT109">
        <v>0</v>
      </c>
      <c r="FU109">
        <v>0.871</v>
      </c>
      <c r="FV109">
        <v>0.066</v>
      </c>
      <c r="FW109">
        <v>5.486</v>
      </c>
      <c r="FX109">
        <v>0.145</v>
      </c>
      <c r="FY109">
        <v>420</v>
      </c>
      <c r="FZ109">
        <v>16</v>
      </c>
      <c r="GA109">
        <v>0.27</v>
      </c>
      <c r="GB109">
        <v>0.16</v>
      </c>
      <c r="GC109">
        <v>-27.2800047619048</v>
      </c>
      <c r="GD109">
        <v>4.95973246753248</v>
      </c>
      <c r="GE109">
        <v>0.686324661808022</v>
      </c>
      <c r="GF109">
        <v>0</v>
      </c>
      <c r="GG109">
        <v>246.033882352941</v>
      </c>
      <c r="GH109">
        <v>-1.20779221249969</v>
      </c>
      <c r="GI109">
        <v>0.235028629633508</v>
      </c>
      <c r="GJ109">
        <v>-1</v>
      </c>
      <c r="GK109">
        <v>0.246492714285714</v>
      </c>
      <c r="GL109">
        <v>0.165922909090909</v>
      </c>
      <c r="GM109">
        <v>0.0187175739477582</v>
      </c>
      <c r="GN109">
        <v>0</v>
      </c>
      <c r="GO109">
        <v>0</v>
      </c>
      <c r="GP109">
        <v>2</v>
      </c>
      <c r="GQ109" t="s">
        <v>457</v>
      </c>
      <c r="GR109">
        <v>3.12568</v>
      </c>
      <c r="GS109">
        <v>2.6553</v>
      </c>
      <c r="GT109">
        <v>0.212589</v>
      </c>
      <c r="GU109">
        <v>0.215195</v>
      </c>
      <c r="GV109">
        <v>0.0977305</v>
      </c>
      <c r="GW109">
        <v>0.0974931</v>
      </c>
      <c r="GX109">
        <v>20257.7</v>
      </c>
      <c r="GY109">
        <v>19120.1</v>
      </c>
      <c r="GZ109">
        <v>23009.4</v>
      </c>
      <c r="HA109">
        <v>23724.3</v>
      </c>
      <c r="HB109">
        <v>35393</v>
      </c>
      <c r="HC109">
        <v>35448.3</v>
      </c>
      <c r="HD109">
        <v>41483.3</v>
      </c>
      <c r="HE109">
        <v>42304.8</v>
      </c>
      <c r="HF109">
        <v>1.89813</v>
      </c>
      <c r="HG109">
        <v>1.81737</v>
      </c>
      <c r="HH109">
        <v>0.156242</v>
      </c>
      <c r="HI109">
        <v>0</v>
      </c>
      <c r="HJ109">
        <v>27.3274</v>
      </c>
      <c r="HK109">
        <v>999.9</v>
      </c>
      <c r="HL109">
        <v>58.509</v>
      </c>
      <c r="HM109">
        <v>29.155</v>
      </c>
      <c r="HN109">
        <v>26.2583</v>
      </c>
      <c r="HO109">
        <v>53.9</v>
      </c>
      <c r="HP109">
        <v>42.2035</v>
      </c>
      <c r="HQ109">
        <v>1</v>
      </c>
      <c r="HR109">
        <v>0.0805971</v>
      </c>
      <c r="HS109">
        <v>-0.0366994</v>
      </c>
      <c r="HT109">
        <v>20.2175</v>
      </c>
      <c r="HU109">
        <v>5.23017</v>
      </c>
      <c r="HV109">
        <v>11.992</v>
      </c>
      <c r="HW109">
        <v>4.95555</v>
      </c>
      <c r="HX109">
        <v>3.30395</v>
      </c>
      <c r="HY109">
        <v>20.6</v>
      </c>
      <c r="HZ109">
        <v>9999</v>
      </c>
      <c r="IA109">
        <v>9999</v>
      </c>
      <c r="IB109">
        <v>9999</v>
      </c>
      <c r="IC109">
        <v>1.86848</v>
      </c>
      <c r="ID109">
        <v>1.86425</v>
      </c>
      <c r="IE109">
        <v>1.8718</v>
      </c>
      <c r="IF109">
        <v>1.86267</v>
      </c>
      <c r="IG109">
        <v>1.86204</v>
      </c>
      <c r="IH109">
        <v>1.86858</v>
      </c>
      <c r="II109">
        <v>1.85867</v>
      </c>
      <c r="IJ109">
        <v>1.86508</v>
      </c>
      <c r="IK109">
        <v>5</v>
      </c>
      <c r="IL109">
        <v>0</v>
      </c>
      <c r="IM109">
        <v>0</v>
      </c>
      <c r="IN109">
        <v>0</v>
      </c>
      <c r="IO109" t="s">
        <v>441</v>
      </c>
      <c r="IP109" t="s">
        <v>442</v>
      </c>
      <c r="IQ109" t="s">
        <v>443</v>
      </c>
      <c r="IR109" t="s">
        <v>443</v>
      </c>
      <c r="IS109" t="s">
        <v>443</v>
      </c>
      <c r="IT109" t="s">
        <v>443</v>
      </c>
      <c r="IU109">
        <v>0</v>
      </c>
      <c r="IV109">
        <v>100</v>
      </c>
      <c r="IW109">
        <v>100</v>
      </c>
      <c r="IX109">
        <v>8.11</v>
      </c>
      <c r="IY109">
        <v>0.3693</v>
      </c>
      <c r="IZ109">
        <v>4.29428474587108</v>
      </c>
      <c r="JA109">
        <v>0.0044018681294096</v>
      </c>
      <c r="JB109">
        <v>-1.90699597991277e-06</v>
      </c>
      <c r="JC109">
        <v>4.44501569190667e-10</v>
      </c>
      <c r="JD109">
        <v>0.0663976639725661</v>
      </c>
      <c r="JE109">
        <v>0.00774552653971819</v>
      </c>
      <c r="JF109">
        <v>0.000136201457998369</v>
      </c>
      <c r="JG109">
        <v>5.32982615085375e-06</v>
      </c>
      <c r="JH109">
        <v>-0</v>
      </c>
      <c r="JI109">
        <v>1991</v>
      </c>
      <c r="JJ109">
        <v>1</v>
      </c>
      <c r="JK109">
        <v>28</v>
      </c>
      <c r="JL109">
        <v>195636.6</v>
      </c>
      <c r="JM109">
        <v>195636.5</v>
      </c>
      <c r="JN109">
        <v>2.98584</v>
      </c>
      <c r="JO109">
        <v>2.33521</v>
      </c>
      <c r="JP109">
        <v>1.49902</v>
      </c>
      <c r="JQ109">
        <v>2.33276</v>
      </c>
      <c r="JR109">
        <v>1.54419</v>
      </c>
      <c r="JS109">
        <v>2.30347</v>
      </c>
      <c r="JT109">
        <v>35.4754</v>
      </c>
      <c r="JU109">
        <v>24.07</v>
      </c>
      <c r="JV109">
        <v>18</v>
      </c>
      <c r="JW109">
        <v>547.242</v>
      </c>
      <c r="JX109">
        <v>437.844</v>
      </c>
      <c r="JY109">
        <v>26.2679</v>
      </c>
      <c r="JZ109">
        <v>28.6589</v>
      </c>
      <c r="KA109">
        <v>29.9996</v>
      </c>
      <c r="KB109">
        <v>28.5965</v>
      </c>
      <c r="KC109">
        <v>28.6248</v>
      </c>
      <c r="KD109">
        <v>59.7421</v>
      </c>
      <c r="KE109">
        <v>27.9694</v>
      </c>
      <c r="KF109">
        <v>100</v>
      </c>
      <c r="KG109">
        <v>26.3394</v>
      </c>
      <c r="KH109">
        <v>1556.76</v>
      </c>
      <c r="KI109">
        <v>22.5764</v>
      </c>
      <c r="KJ109">
        <v>92.9739</v>
      </c>
      <c r="KK109">
        <v>98.5962</v>
      </c>
    </row>
    <row r="110" spans="1:297">
      <c r="A110">
        <v>94</v>
      </c>
      <c r="B110">
        <v>1758987904</v>
      </c>
      <c r="C110">
        <v>557</v>
      </c>
      <c r="D110" t="s">
        <v>630</v>
      </c>
      <c r="E110" t="s">
        <v>631</v>
      </c>
      <c r="F110">
        <v>5</v>
      </c>
      <c r="G110" t="s">
        <v>435</v>
      </c>
      <c r="H110" t="s">
        <v>436</v>
      </c>
      <c r="I110">
        <v>1758987895.84615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(EA110+(U110+2*0.95*5.67E-8*(((EA110+$B$7)+273)^4-(EA110+273)^4)-44100*J110)/(1.84*29.3*R110+8*0.95*5.67E-8*(EA110+273)^3))</f>
        <v>0</v>
      </c>
      <c r="W110">
        <f>($C$7*EB110+$D$7*EC110+$E$7*V110)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2*0.95*5.67E-8*(((EA110+$B$7)+273)^4-(W110+273)^4)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1580.00974754762</v>
      </c>
      <c r="AK110">
        <v>1560.18884848485</v>
      </c>
      <c r="AL110">
        <v>3.53755974025987</v>
      </c>
      <c r="AM110">
        <v>63.08</v>
      </c>
      <c r="AN110">
        <f>(AP110 - AO110 + DY110*1E3/(8.314*(EA110+273.15)) * AR110/DX110 * AQ110) * DX110/(100*DL110) * 1000/(1000 - AP110)</f>
        <v>0</v>
      </c>
      <c r="AO110">
        <v>22.5474999970238</v>
      </c>
      <c r="AP110">
        <v>22.8252478787879</v>
      </c>
      <c r="AQ110">
        <v>0.000489223665223359</v>
      </c>
      <c r="AR110">
        <v>99.94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MAX(0,($B$13+$C$13*EF110)/(1+$D$13*EF110)*DY110/(EA110+273)*$E$13)</f>
        <v>0</v>
      </c>
      <c r="AX110" t="s">
        <v>437</v>
      </c>
      <c r="AY110" t="s">
        <v>437</v>
      </c>
      <c r="AZ110">
        <v>0</v>
      </c>
      <c r="BA110">
        <v>0</v>
      </c>
      <c r="BB110">
        <f>1-AZ110/BA110</f>
        <v>0</v>
      </c>
      <c r="BC110">
        <v>0</v>
      </c>
      <c r="BD110" t="s">
        <v>437</v>
      </c>
      <c r="BE110" t="s">
        <v>437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437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$B$11*EG110+$C$11*EH110+$F$11*ES110*(1-EV110)</f>
        <v>0</v>
      </c>
      <c r="DI110">
        <f>DH110*DJ110</f>
        <v>0</v>
      </c>
      <c r="DJ110">
        <f>($B$11*$D$9+$C$11*$D$9+$F$11*((FF110+EX110)/MAX(FF110+EX110+FG110, 0.1)*$I$9+FG110/MAX(FF110+EX110+FG110, 0.1)*$J$9))/($B$11+$C$11+$F$11)</f>
        <v>0</v>
      </c>
      <c r="DK110">
        <f>($B$11*$K$9+$C$11*$K$9+$F$11*((FF110+EX110)/MAX(FF110+EX110+FG110, 0.1)*$P$9+FG110/MAX(FF110+EX110+FG110, 0.1)*$Q$9))/($B$11+$C$11+$F$11)</f>
        <v>0</v>
      </c>
      <c r="DL110">
        <v>1.65</v>
      </c>
      <c r="DM110">
        <v>0.5</v>
      </c>
      <c r="DN110" t="s">
        <v>438</v>
      </c>
      <c r="DO110">
        <v>2</v>
      </c>
      <c r="DP110" t="b">
        <v>1</v>
      </c>
      <c r="DQ110">
        <v>1758987895.84615</v>
      </c>
      <c r="DR110">
        <v>1500.79076923077</v>
      </c>
      <c r="DS110">
        <v>1527.94615384615</v>
      </c>
      <c r="DT110">
        <v>22.8042230769231</v>
      </c>
      <c r="DU110">
        <v>22.5385538461538</v>
      </c>
      <c r="DV110">
        <v>1492.69538461538</v>
      </c>
      <c r="DW110">
        <v>22.4353153846154</v>
      </c>
      <c r="DX110">
        <v>499.976538461538</v>
      </c>
      <c r="DY110">
        <v>90.4208692307692</v>
      </c>
      <c r="DZ110">
        <v>0.0300212461538462</v>
      </c>
      <c r="EA110">
        <v>29.5179923076923</v>
      </c>
      <c r="EB110">
        <v>29.8558538461538</v>
      </c>
      <c r="EC110">
        <v>999.9</v>
      </c>
      <c r="ED110">
        <v>0</v>
      </c>
      <c r="EE110">
        <v>0</v>
      </c>
      <c r="EF110">
        <v>9986.44461538461</v>
      </c>
      <c r="EG110">
        <v>0</v>
      </c>
      <c r="EH110">
        <v>9.95989</v>
      </c>
      <c r="EI110">
        <v>-27.1554153846154</v>
      </c>
      <c r="EJ110">
        <v>1535.81230769231</v>
      </c>
      <c r="EK110">
        <v>1563.17615384615</v>
      </c>
      <c r="EL110">
        <v>0.265679230769231</v>
      </c>
      <c r="EM110">
        <v>1527.94615384615</v>
      </c>
      <c r="EN110">
        <v>22.5385538461538</v>
      </c>
      <c r="EO110">
        <v>2.06197769230769</v>
      </c>
      <c r="EP110">
        <v>2.03795615384615</v>
      </c>
      <c r="EQ110">
        <v>17.9284538461538</v>
      </c>
      <c r="ER110">
        <v>17.7423461538462</v>
      </c>
      <c r="ES110">
        <v>1999.99769230769</v>
      </c>
      <c r="ET110">
        <v>0.980000384615385</v>
      </c>
      <c r="EU110">
        <v>0.0200000076923077</v>
      </c>
      <c r="EV110">
        <v>0</v>
      </c>
      <c r="EW110">
        <v>245.896307692308</v>
      </c>
      <c r="EX110">
        <v>5.00016</v>
      </c>
      <c r="EY110">
        <v>5279.32846153846</v>
      </c>
      <c r="EZ110">
        <v>18234.1692307692</v>
      </c>
      <c r="FA110">
        <v>48.9951538461538</v>
      </c>
      <c r="FB110">
        <v>49.4418461538462</v>
      </c>
      <c r="FC110">
        <v>49.375</v>
      </c>
      <c r="FD110">
        <v>49.1774615384615</v>
      </c>
      <c r="FE110">
        <v>50.7881538461538</v>
      </c>
      <c r="FF110">
        <v>1955.09769230769</v>
      </c>
      <c r="FG110">
        <v>39.9</v>
      </c>
      <c r="FH110">
        <v>0</v>
      </c>
      <c r="FI110">
        <v>1758987908.7</v>
      </c>
      <c r="FJ110">
        <v>0</v>
      </c>
      <c r="FK110">
        <v>245.850576923077</v>
      </c>
      <c r="FL110">
        <v>-1.69391452661079</v>
      </c>
      <c r="FM110">
        <v>-34.0239316174747</v>
      </c>
      <c r="FN110">
        <v>5279.10384615385</v>
      </c>
      <c r="FO110">
        <v>15</v>
      </c>
      <c r="FP110">
        <v>0</v>
      </c>
      <c r="FQ110" t="s">
        <v>439</v>
      </c>
      <c r="FR110">
        <v>1747249705.1</v>
      </c>
      <c r="FS110">
        <v>1747249711.1</v>
      </c>
      <c r="FT110">
        <v>0</v>
      </c>
      <c r="FU110">
        <v>0.871</v>
      </c>
      <c r="FV110">
        <v>0.066</v>
      </c>
      <c r="FW110">
        <v>5.486</v>
      </c>
      <c r="FX110">
        <v>0.145</v>
      </c>
      <c r="FY110">
        <v>420</v>
      </c>
      <c r="FZ110">
        <v>16</v>
      </c>
      <c r="GA110">
        <v>0.27</v>
      </c>
      <c r="GB110">
        <v>0.16</v>
      </c>
      <c r="GC110">
        <v>-27.300635</v>
      </c>
      <c r="GD110">
        <v>-0.736587969924805</v>
      </c>
      <c r="GE110">
        <v>0.723272487569519</v>
      </c>
      <c r="GF110">
        <v>0</v>
      </c>
      <c r="GG110">
        <v>245.920970588235</v>
      </c>
      <c r="GH110">
        <v>-1.51647058769909</v>
      </c>
      <c r="GI110">
        <v>0.234768532475777</v>
      </c>
      <c r="GJ110">
        <v>-1</v>
      </c>
      <c r="GK110">
        <v>0.26161545</v>
      </c>
      <c r="GL110">
        <v>0.090524796992481</v>
      </c>
      <c r="GM110">
        <v>0.00995672297231876</v>
      </c>
      <c r="GN110">
        <v>1</v>
      </c>
      <c r="GO110">
        <v>1</v>
      </c>
      <c r="GP110">
        <v>2</v>
      </c>
      <c r="GQ110" t="s">
        <v>446</v>
      </c>
      <c r="GR110">
        <v>3.12565</v>
      </c>
      <c r="GS110">
        <v>2.65539</v>
      </c>
      <c r="GT110">
        <v>0.214041</v>
      </c>
      <c r="GU110">
        <v>0.216517</v>
      </c>
      <c r="GV110">
        <v>0.0977581</v>
      </c>
      <c r="GW110">
        <v>0.0974896</v>
      </c>
      <c r="GX110">
        <v>20220.1</v>
      </c>
      <c r="GY110">
        <v>19087.9</v>
      </c>
      <c r="GZ110">
        <v>23009.1</v>
      </c>
      <c r="HA110">
        <v>23724.3</v>
      </c>
      <c r="HB110">
        <v>35392</v>
      </c>
      <c r="HC110">
        <v>35448.4</v>
      </c>
      <c r="HD110">
        <v>41483.2</v>
      </c>
      <c r="HE110">
        <v>42304.7</v>
      </c>
      <c r="HF110">
        <v>1.8981</v>
      </c>
      <c r="HG110">
        <v>1.8174</v>
      </c>
      <c r="HH110">
        <v>0.15606</v>
      </c>
      <c r="HI110">
        <v>0</v>
      </c>
      <c r="HJ110">
        <v>27.336</v>
      </c>
      <c r="HK110">
        <v>999.9</v>
      </c>
      <c r="HL110">
        <v>58.509</v>
      </c>
      <c r="HM110">
        <v>29.165</v>
      </c>
      <c r="HN110">
        <v>26.2717</v>
      </c>
      <c r="HO110">
        <v>54.18</v>
      </c>
      <c r="HP110">
        <v>42.0673</v>
      </c>
      <c r="HQ110">
        <v>1</v>
      </c>
      <c r="HR110">
        <v>0.0803557</v>
      </c>
      <c r="HS110">
        <v>-0.040049</v>
      </c>
      <c r="HT110">
        <v>20.2176</v>
      </c>
      <c r="HU110">
        <v>5.22972</v>
      </c>
      <c r="HV110">
        <v>11.992</v>
      </c>
      <c r="HW110">
        <v>4.95555</v>
      </c>
      <c r="HX110">
        <v>3.30395</v>
      </c>
      <c r="HY110">
        <v>20.6</v>
      </c>
      <c r="HZ110">
        <v>9999</v>
      </c>
      <c r="IA110">
        <v>9999</v>
      </c>
      <c r="IB110">
        <v>9999</v>
      </c>
      <c r="IC110">
        <v>1.8685</v>
      </c>
      <c r="ID110">
        <v>1.86425</v>
      </c>
      <c r="IE110">
        <v>1.87181</v>
      </c>
      <c r="IF110">
        <v>1.86269</v>
      </c>
      <c r="IG110">
        <v>1.86204</v>
      </c>
      <c r="IH110">
        <v>1.86857</v>
      </c>
      <c r="II110">
        <v>1.85868</v>
      </c>
      <c r="IJ110">
        <v>1.86508</v>
      </c>
      <c r="IK110">
        <v>5</v>
      </c>
      <c r="IL110">
        <v>0</v>
      </c>
      <c r="IM110">
        <v>0</v>
      </c>
      <c r="IN110">
        <v>0</v>
      </c>
      <c r="IO110" t="s">
        <v>441</v>
      </c>
      <c r="IP110" t="s">
        <v>442</v>
      </c>
      <c r="IQ110" t="s">
        <v>443</v>
      </c>
      <c r="IR110" t="s">
        <v>443</v>
      </c>
      <c r="IS110" t="s">
        <v>443</v>
      </c>
      <c r="IT110" t="s">
        <v>443</v>
      </c>
      <c r="IU110">
        <v>0</v>
      </c>
      <c r="IV110">
        <v>100</v>
      </c>
      <c r="IW110">
        <v>100</v>
      </c>
      <c r="IX110">
        <v>8.14</v>
      </c>
      <c r="IY110">
        <v>0.3693</v>
      </c>
      <c r="IZ110">
        <v>4.29428474587108</v>
      </c>
      <c r="JA110">
        <v>0.0044018681294096</v>
      </c>
      <c r="JB110">
        <v>-1.90699597991277e-06</v>
      </c>
      <c r="JC110">
        <v>4.44501569190667e-10</v>
      </c>
      <c r="JD110">
        <v>0.0663976639725661</v>
      </c>
      <c r="JE110">
        <v>0.00774552653971819</v>
      </c>
      <c r="JF110">
        <v>0.000136201457998369</v>
      </c>
      <c r="JG110">
        <v>5.32982615085375e-06</v>
      </c>
      <c r="JH110">
        <v>-0</v>
      </c>
      <c r="JI110">
        <v>1991</v>
      </c>
      <c r="JJ110">
        <v>1</v>
      </c>
      <c r="JK110">
        <v>28</v>
      </c>
      <c r="JL110">
        <v>195636.6</v>
      </c>
      <c r="JM110">
        <v>195636.5</v>
      </c>
      <c r="JN110">
        <v>3.01147</v>
      </c>
      <c r="JO110">
        <v>2.32666</v>
      </c>
      <c r="JP110">
        <v>1.4978</v>
      </c>
      <c r="JQ110">
        <v>2.33276</v>
      </c>
      <c r="JR110">
        <v>1.54419</v>
      </c>
      <c r="JS110">
        <v>2.35596</v>
      </c>
      <c r="JT110">
        <v>35.4754</v>
      </c>
      <c r="JU110">
        <v>24.0787</v>
      </c>
      <c r="JV110">
        <v>18</v>
      </c>
      <c r="JW110">
        <v>547.192</v>
      </c>
      <c r="JX110">
        <v>437.827</v>
      </c>
      <c r="JY110">
        <v>26.3673</v>
      </c>
      <c r="JZ110">
        <v>28.6547</v>
      </c>
      <c r="KA110">
        <v>29.9998</v>
      </c>
      <c r="KB110">
        <v>28.5923</v>
      </c>
      <c r="KC110">
        <v>28.6205</v>
      </c>
      <c r="KD110">
        <v>60.2558</v>
      </c>
      <c r="KE110">
        <v>27.9694</v>
      </c>
      <c r="KF110">
        <v>100</v>
      </c>
      <c r="KG110">
        <v>26.4259</v>
      </c>
      <c r="KH110">
        <v>1577</v>
      </c>
      <c r="KI110">
        <v>22.5765</v>
      </c>
      <c r="KJ110">
        <v>92.9734</v>
      </c>
      <c r="KK110">
        <v>98.596</v>
      </c>
    </row>
    <row r="111" spans="1:297">
      <c r="A111">
        <v>95</v>
      </c>
      <c r="B111">
        <v>1758987909</v>
      </c>
      <c r="C111">
        <v>562</v>
      </c>
      <c r="D111" t="s">
        <v>632</v>
      </c>
      <c r="E111" t="s">
        <v>633</v>
      </c>
      <c r="F111">
        <v>5</v>
      </c>
      <c r="G111" t="s">
        <v>435</v>
      </c>
      <c r="H111" t="s">
        <v>436</v>
      </c>
      <c r="I111">
        <v>1758987900.84615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(EA111+(U111+2*0.95*5.67E-8*(((EA111+$B$7)+273)^4-(EA111+273)^4)-44100*J111)/(1.84*29.3*R111+8*0.95*5.67E-8*(EA111+273)^3))</f>
        <v>0</v>
      </c>
      <c r="W111">
        <f>($C$7*EB111+$D$7*EC111+$E$7*V111)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2*0.95*5.67E-8*(((EA111+$B$7)+273)^4-(W111+273)^4)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1595.92769969048</v>
      </c>
      <c r="AK111">
        <v>1576.87242424243</v>
      </c>
      <c r="AL111">
        <v>3.31922272727278</v>
      </c>
      <c r="AM111">
        <v>63.08</v>
      </c>
      <c r="AN111">
        <f>(AP111 - AO111 + DY111*1E3/(8.314*(EA111+273.15)) * AR111/DX111 * AQ111) * DX111/(100*DL111) * 1000/(1000 - AP111)</f>
        <v>0</v>
      </c>
      <c r="AO111">
        <v>22.5461681755952</v>
      </c>
      <c r="AP111">
        <v>22.8249151515151</v>
      </c>
      <c r="AQ111">
        <v>-1.31722190855548e-05</v>
      </c>
      <c r="AR111">
        <v>99.94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MAX(0,($B$13+$C$13*EF111)/(1+$D$13*EF111)*DY111/(EA111+273)*$E$13)</f>
        <v>0</v>
      </c>
      <c r="AX111" t="s">
        <v>437</v>
      </c>
      <c r="AY111" t="s">
        <v>437</v>
      </c>
      <c r="AZ111">
        <v>0</v>
      </c>
      <c r="BA111">
        <v>0</v>
      </c>
      <c r="BB111">
        <f>1-AZ111/BA111</f>
        <v>0</v>
      </c>
      <c r="BC111">
        <v>0</v>
      </c>
      <c r="BD111" t="s">
        <v>437</v>
      </c>
      <c r="BE111" t="s">
        <v>437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437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$B$11*EG111+$C$11*EH111+$F$11*ES111*(1-EV111)</f>
        <v>0</v>
      </c>
      <c r="DI111">
        <f>DH111*DJ111</f>
        <v>0</v>
      </c>
      <c r="DJ111">
        <f>($B$11*$D$9+$C$11*$D$9+$F$11*((FF111+EX111)/MAX(FF111+EX111+FG111, 0.1)*$I$9+FG111/MAX(FF111+EX111+FG111, 0.1)*$J$9))/($B$11+$C$11+$F$11)</f>
        <v>0</v>
      </c>
      <c r="DK111">
        <f>($B$11*$K$9+$C$11*$K$9+$F$11*((FF111+EX111)/MAX(FF111+EX111+FG111, 0.1)*$P$9+FG111/MAX(FF111+EX111+FG111, 0.1)*$Q$9))/($B$11+$C$11+$F$11)</f>
        <v>0</v>
      </c>
      <c r="DL111">
        <v>1.65</v>
      </c>
      <c r="DM111">
        <v>0.5</v>
      </c>
      <c r="DN111" t="s">
        <v>438</v>
      </c>
      <c r="DO111">
        <v>2</v>
      </c>
      <c r="DP111" t="b">
        <v>1</v>
      </c>
      <c r="DQ111">
        <v>1758987900.84615</v>
      </c>
      <c r="DR111">
        <v>1517.23076923077</v>
      </c>
      <c r="DS111">
        <v>1544.38</v>
      </c>
      <c r="DT111">
        <v>22.817</v>
      </c>
      <c r="DU111">
        <v>22.5458615384615</v>
      </c>
      <c r="DV111">
        <v>1509.10923076923</v>
      </c>
      <c r="DW111">
        <v>22.4478230769231</v>
      </c>
      <c r="DX111">
        <v>499.993846153846</v>
      </c>
      <c r="DY111">
        <v>90.4206769230769</v>
      </c>
      <c r="DZ111">
        <v>0.0300431076923077</v>
      </c>
      <c r="EA111">
        <v>29.5340153846154</v>
      </c>
      <c r="EB111">
        <v>29.8743923076923</v>
      </c>
      <c r="EC111">
        <v>999.9</v>
      </c>
      <c r="ED111">
        <v>0</v>
      </c>
      <c r="EE111">
        <v>0</v>
      </c>
      <c r="EF111">
        <v>9984.33076923077</v>
      </c>
      <c r="EG111">
        <v>0</v>
      </c>
      <c r="EH111">
        <v>9.95989</v>
      </c>
      <c r="EI111">
        <v>-27.1491076923077</v>
      </c>
      <c r="EJ111">
        <v>1552.65769230769</v>
      </c>
      <c r="EK111">
        <v>1580.00153846154</v>
      </c>
      <c r="EL111">
        <v>0.271147076923077</v>
      </c>
      <c r="EM111">
        <v>1544.38</v>
      </c>
      <c r="EN111">
        <v>22.5458615384615</v>
      </c>
      <c r="EO111">
        <v>2.06312769230769</v>
      </c>
      <c r="EP111">
        <v>2.03861230769231</v>
      </c>
      <c r="EQ111">
        <v>17.9373230769231</v>
      </c>
      <c r="ER111">
        <v>17.7474615384615</v>
      </c>
      <c r="ES111">
        <v>2000.08538461539</v>
      </c>
      <c r="ET111">
        <v>0.980001307692308</v>
      </c>
      <c r="EU111">
        <v>0.0199991461538462</v>
      </c>
      <c r="EV111">
        <v>0</v>
      </c>
      <c r="EW111">
        <v>245.730230769231</v>
      </c>
      <c r="EX111">
        <v>5.00016</v>
      </c>
      <c r="EY111">
        <v>5276.67923076923</v>
      </c>
      <c r="EZ111">
        <v>18234.9846153846</v>
      </c>
      <c r="FA111">
        <v>48.9903076923077</v>
      </c>
      <c r="FB111">
        <v>49.4418461538462</v>
      </c>
      <c r="FC111">
        <v>49.375</v>
      </c>
      <c r="FD111">
        <v>49.1774615384615</v>
      </c>
      <c r="FE111">
        <v>50.7833846153846</v>
      </c>
      <c r="FF111">
        <v>1955.18538461538</v>
      </c>
      <c r="FG111">
        <v>39.9</v>
      </c>
      <c r="FH111">
        <v>0</v>
      </c>
      <c r="FI111">
        <v>1758987914.1</v>
      </c>
      <c r="FJ111">
        <v>0</v>
      </c>
      <c r="FK111">
        <v>245.66232</v>
      </c>
      <c r="FL111">
        <v>-1.58407692283206</v>
      </c>
      <c r="FM111">
        <v>-38.0000000190085</v>
      </c>
      <c r="FN111">
        <v>5275.7708</v>
      </c>
      <c r="FO111">
        <v>15</v>
      </c>
      <c r="FP111">
        <v>0</v>
      </c>
      <c r="FQ111" t="s">
        <v>439</v>
      </c>
      <c r="FR111">
        <v>1747249705.1</v>
      </c>
      <c r="FS111">
        <v>1747249711.1</v>
      </c>
      <c r="FT111">
        <v>0</v>
      </c>
      <c r="FU111">
        <v>0.871</v>
      </c>
      <c r="FV111">
        <v>0.066</v>
      </c>
      <c r="FW111">
        <v>5.486</v>
      </c>
      <c r="FX111">
        <v>0.145</v>
      </c>
      <c r="FY111">
        <v>420</v>
      </c>
      <c r="FZ111">
        <v>16</v>
      </c>
      <c r="GA111">
        <v>0.27</v>
      </c>
      <c r="GB111">
        <v>0.16</v>
      </c>
      <c r="GC111">
        <v>-27.0979476190476</v>
      </c>
      <c r="GD111">
        <v>-1.72917662337665</v>
      </c>
      <c r="GE111">
        <v>0.69736510395102</v>
      </c>
      <c r="GF111">
        <v>0</v>
      </c>
      <c r="GG111">
        <v>245.789176470588</v>
      </c>
      <c r="GH111">
        <v>-1.94731856025475</v>
      </c>
      <c r="GI111">
        <v>0.248080924959415</v>
      </c>
      <c r="GJ111">
        <v>-1</v>
      </c>
      <c r="GK111">
        <v>0.268700952380952</v>
      </c>
      <c r="GL111">
        <v>0.0750139480519483</v>
      </c>
      <c r="GM111">
        <v>0.00857189492011784</v>
      </c>
      <c r="GN111">
        <v>1</v>
      </c>
      <c r="GO111">
        <v>1</v>
      </c>
      <c r="GP111">
        <v>2</v>
      </c>
      <c r="GQ111" t="s">
        <v>446</v>
      </c>
      <c r="GR111">
        <v>3.12566</v>
      </c>
      <c r="GS111">
        <v>2.65539</v>
      </c>
      <c r="GT111">
        <v>0.215416</v>
      </c>
      <c r="GU111">
        <v>0.217971</v>
      </c>
      <c r="GV111">
        <v>0.097758</v>
      </c>
      <c r="GW111">
        <v>0.0974853</v>
      </c>
      <c r="GX111">
        <v>20185</v>
      </c>
      <c r="GY111">
        <v>19052.7</v>
      </c>
      <c r="GZ111">
        <v>23009.4</v>
      </c>
      <c r="HA111">
        <v>23724.5</v>
      </c>
      <c r="HB111">
        <v>35392.2</v>
      </c>
      <c r="HC111">
        <v>35449.2</v>
      </c>
      <c r="HD111">
        <v>41483.3</v>
      </c>
      <c r="HE111">
        <v>42305.2</v>
      </c>
      <c r="HF111">
        <v>1.89835</v>
      </c>
      <c r="HG111">
        <v>1.81745</v>
      </c>
      <c r="HH111">
        <v>0.157218</v>
      </c>
      <c r="HI111">
        <v>0</v>
      </c>
      <c r="HJ111">
        <v>27.343</v>
      </c>
      <c r="HK111">
        <v>999.9</v>
      </c>
      <c r="HL111">
        <v>58.509</v>
      </c>
      <c r="HM111">
        <v>29.165</v>
      </c>
      <c r="HN111">
        <v>26.2717</v>
      </c>
      <c r="HO111">
        <v>53.98</v>
      </c>
      <c r="HP111">
        <v>42.2396</v>
      </c>
      <c r="HQ111">
        <v>1</v>
      </c>
      <c r="HR111">
        <v>0.0797942</v>
      </c>
      <c r="HS111">
        <v>-0.0170343</v>
      </c>
      <c r="HT111">
        <v>20.2176</v>
      </c>
      <c r="HU111">
        <v>5.23032</v>
      </c>
      <c r="HV111">
        <v>11.992</v>
      </c>
      <c r="HW111">
        <v>4.95565</v>
      </c>
      <c r="HX111">
        <v>3.3039</v>
      </c>
      <c r="HY111">
        <v>20.6</v>
      </c>
      <c r="HZ111">
        <v>9999</v>
      </c>
      <c r="IA111">
        <v>9999</v>
      </c>
      <c r="IB111">
        <v>9999</v>
      </c>
      <c r="IC111">
        <v>1.86848</v>
      </c>
      <c r="ID111">
        <v>1.86421</v>
      </c>
      <c r="IE111">
        <v>1.8718</v>
      </c>
      <c r="IF111">
        <v>1.86267</v>
      </c>
      <c r="IG111">
        <v>1.86205</v>
      </c>
      <c r="IH111">
        <v>1.86858</v>
      </c>
      <c r="II111">
        <v>1.85867</v>
      </c>
      <c r="IJ111">
        <v>1.86508</v>
      </c>
      <c r="IK111">
        <v>5</v>
      </c>
      <c r="IL111">
        <v>0</v>
      </c>
      <c r="IM111">
        <v>0</v>
      </c>
      <c r="IN111">
        <v>0</v>
      </c>
      <c r="IO111" t="s">
        <v>441</v>
      </c>
      <c r="IP111" t="s">
        <v>442</v>
      </c>
      <c r="IQ111" t="s">
        <v>443</v>
      </c>
      <c r="IR111" t="s">
        <v>443</v>
      </c>
      <c r="IS111" t="s">
        <v>443</v>
      </c>
      <c r="IT111" t="s">
        <v>443</v>
      </c>
      <c r="IU111">
        <v>0</v>
      </c>
      <c r="IV111">
        <v>100</v>
      </c>
      <c r="IW111">
        <v>100</v>
      </c>
      <c r="IX111">
        <v>8.17</v>
      </c>
      <c r="IY111">
        <v>0.3694</v>
      </c>
      <c r="IZ111">
        <v>4.29428474587108</v>
      </c>
      <c r="JA111">
        <v>0.0044018681294096</v>
      </c>
      <c r="JB111">
        <v>-1.90699597991277e-06</v>
      </c>
      <c r="JC111">
        <v>4.44501569190667e-10</v>
      </c>
      <c r="JD111">
        <v>0.0663976639725661</v>
      </c>
      <c r="JE111">
        <v>0.00774552653971819</v>
      </c>
      <c r="JF111">
        <v>0.000136201457998369</v>
      </c>
      <c r="JG111">
        <v>5.32982615085375e-06</v>
      </c>
      <c r="JH111">
        <v>-0</v>
      </c>
      <c r="JI111">
        <v>1991</v>
      </c>
      <c r="JJ111">
        <v>1</v>
      </c>
      <c r="JK111">
        <v>28</v>
      </c>
      <c r="JL111">
        <v>195636.7</v>
      </c>
      <c r="JM111">
        <v>195636.6</v>
      </c>
      <c r="JN111">
        <v>3.03711</v>
      </c>
      <c r="JO111">
        <v>2.34131</v>
      </c>
      <c r="JP111">
        <v>1.4978</v>
      </c>
      <c r="JQ111">
        <v>2.33276</v>
      </c>
      <c r="JR111">
        <v>1.54419</v>
      </c>
      <c r="JS111">
        <v>2.30103</v>
      </c>
      <c r="JT111">
        <v>35.4523</v>
      </c>
      <c r="JU111">
        <v>24.0787</v>
      </c>
      <c r="JV111">
        <v>18</v>
      </c>
      <c r="JW111">
        <v>547.328</v>
      </c>
      <c r="JX111">
        <v>437.835</v>
      </c>
      <c r="JY111">
        <v>26.4538</v>
      </c>
      <c r="JZ111">
        <v>28.6504</v>
      </c>
      <c r="KA111">
        <v>29.9998</v>
      </c>
      <c r="KB111">
        <v>28.5892</v>
      </c>
      <c r="KC111">
        <v>28.6175</v>
      </c>
      <c r="KD111">
        <v>60.7671</v>
      </c>
      <c r="KE111">
        <v>27.9694</v>
      </c>
      <c r="KF111">
        <v>100</v>
      </c>
      <c r="KG111">
        <v>26.4996</v>
      </c>
      <c r="KH111">
        <v>1590.63</v>
      </c>
      <c r="KI111">
        <v>22.5765</v>
      </c>
      <c r="KJ111">
        <v>92.9741</v>
      </c>
      <c r="KK111">
        <v>98.5972</v>
      </c>
    </row>
    <row r="112" spans="1:297">
      <c r="A112">
        <v>96</v>
      </c>
      <c r="B112">
        <v>1758987914</v>
      </c>
      <c r="C112">
        <v>567</v>
      </c>
      <c r="D112" t="s">
        <v>634</v>
      </c>
      <c r="E112" t="s">
        <v>635</v>
      </c>
      <c r="F112">
        <v>5</v>
      </c>
      <c r="G112" t="s">
        <v>435</v>
      </c>
      <c r="H112" t="s">
        <v>436</v>
      </c>
      <c r="I112">
        <v>1758987905.84615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(EA112+(U112+2*0.95*5.67E-8*(((EA112+$B$7)+273)^4-(EA112+273)^4)-44100*J112)/(1.84*29.3*R112+8*0.95*5.67E-8*(EA112+273)^3))</f>
        <v>0</v>
      </c>
      <c r="W112">
        <f>($C$7*EB112+$D$7*EC112+$E$7*V112)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2*0.95*5.67E-8*(((EA112+$B$7)+273)^4-(W112+273)^4)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1614.25199796429</v>
      </c>
      <c r="AK112">
        <v>1594.41236363636</v>
      </c>
      <c r="AL112">
        <v>3.54483852813825</v>
      </c>
      <c r="AM112">
        <v>63.08</v>
      </c>
      <c r="AN112">
        <f>(AP112 - AO112 + DY112*1E3/(8.314*(EA112+273.15)) * AR112/DX112 * AQ112) * DX112/(100*DL112) * 1000/(1000 - AP112)</f>
        <v>0</v>
      </c>
      <c r="AO112">
        <v>22.5445998035714</v>
      </c>
      <c r="AP112">
        <v>22.8266557575758</v>
      </c>
      <c r="AQ112">
        <v>1.77909709334917e-05</v>
      </c>
      <c r="AR112">
        <v>99.94</v>
      </c>
      <c r="AS112">
        <v>0</v>
      </c>
      <c r="AT112">
        <v>0</v>
      </c>
      <c r="AU112">
        <f>IF(AS112*$H$13&gt;=AW112,1.0,(AW112/(AW112-AS112*$H$13)))</f>
        <v>0</v>
      </c>
      <c r="AV112">
        <f>(AU112-1)*100</f>
        <v>0</v>
      </c>
      <c r="AW112">
        <f>MAX(0,($B$13+$C$13*EF112)/(1+$D$13*EF112)*DY112/(EA112+273)*$E$13)</f>
        <v>0</v>
      </c>
      <c r="AX112" t="s">
        <v>437</v>
      </c>
      <c r="AY112" t="s">
        <v>437</v>
      </c>
      <c r="AZ112">
        <v>0</v>
      </c>
      <c r="BA112">
        <v>0</v>
      </c>
      <c r="BB112">
        <f>1-AZ112/BA112</f>
        <v>0</v>
      </c>
      <c r="BC112">
        <v>0</v>
      </c>
      <c r="BD112" t="s">
        <v>437</v>
      </c>
      <c r="BE112" t="s">
        <v>437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437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$B$11*EG112+$C$11*EH112+$F$11*ES112*(1-EV112)</f>
        <v>0</v>
      </c>
      <c r="DI112">
        <f>DH112*DJ112</f>
        <v>0</v>
      </c>
      <c r="DJ112">
        <f>($B$11*$D$9+$C$11*$D$9+$F$11*((FF112+EX112)/MAX(FF112+EX112+FG112, 0.1)*$I$9+FG112/MAX(FF112+EX112+FG112, 0.1)*$J$9))/($B$11+$C$11+$F$11)</f>
        <v>0</v>
      </c>
      <c r="DK112">
        <f>($B$11*$K$9+$C$11*$K$9+$F$11*((FF112+EX112)/MAX(FF112+EX112+FG112, 0.1)*$P$9+FG112/MAX(FF112+EX112+FG112, 0.1)*$Q$9))/($B$11+$C$11+$F$11)</f>
        <v>0</v>
      </c>
      <c r="DL112">
        <v>1.65</v>
      </c>
      <c r="DM112">
        <v>0.5</v>
      </c>
      <c r="DN112" t="s">
        <v>438</v>
      </c>
      <c r="DO112">
        <v>2</v>
      </c>
      <c r="DP112" t="b">
        <v>1</v>
      </c>
      <c r="DQ112">
        <v>1758987905.84615</v>
      </c>
      <c r="DR112">
        <v>1533.86615384615</v>
      </c>
      <c r="DS112">
        <v>1561.56461538462</v>
      </c>
      <c r="DT112">
        <v>22.8240846153846</v>
      </c>
      <c r="DU112">
        <v>22.5461</v>
      </c>
      <c r="DV112">
        <v>1525.71615384615</v>
      </c>
      <c r="DW112">
        <v>22.4547538461538</v>
      </c>
      <c r="DX112">
        <v>500.022846153846</v>
      </c>
      <c r="DY112">
        <v>90.4201923076923</v>
      </c>
      <c r="DZ112">
        <v>0.0298663230769231</v>
      </c>
      <c r="EA112">
        <v>29.5476615384615</v>
      </c>
      <c r="EB112">
        <v>29.8942538461538</v>
      </c>
      <c r="EC112">
        <v>999.9</v>
      </c>
      <c r="ED112">
        <v>0</v>
      </c>
      <c r="EE112">
        <v>0</v>
      </c>
      <c r="EF112">
        <v>9991.39307692308</v>
      </c>
      <c r="EG112">
        <v>0</v>
      </c>
      <c r="EH112">
        <v>9.95989</v>
      </c>
      <c r="EI112">
        <v>-27.6973461538462</v>
      </c>
      <c r="EJ112">
        <v>1569.69307692308</v>
      </c>
      <c r="EK112">
        <v>1597.58230769231</v>
      </c>
      <c r="EL112">
        <v>0.277993692307692</v>
      </c>
      <c r="EM112">
        <v>1561.56461538462</v>
      </c>
      <c r="EN112">
        <v>22.5461</v>
      </c>
      <c r="EO112">
        <v>2.06375846153846</v>
      </c>
      <c r="EP112">
        <v>2.03862384615385</v>
      </c>
      <c r="EQ112">
        <v>17.9421846153846</v>
      </c>
      <c r="ER112">
        <v>17.7475538461538</v>
      </c>
      <c r="ES112">
        <v>2000.06615384615</v>
      </c>
      <c r="ET112">
        <v>0.980001076923077</v>
      </c>
      <c r="EU112">
        <v>0.0199993615384615</v>
      </c>
      <c r="EV112">
        <v>0</v>
      </c>
      <c r="EW112">
        <v>245.547692307692</v>
      </c>
      <c r="EX112">
        <v>5.00016</v>
      </c>
      <c r="EY112">
        <v>5273.29461538461</v>
      </c>
      <c r="EZ112">
        <v>18234.8153846154</v>
      </c>
      <c r="FA112">
        <v>48.9951538461538</v>
      </c>
      <c r="FB112">
        <v>49.437</v>
      </c>
      <c r="FC112">
        <v>49.375</v>
      </c>
      <c r="FD112">
        <v>49.1631538461538</v>
      </c>
      <c r="FE112">
        <v>50.7738461538462</v>
      </c>
      <c r="FF112">
        <v>1955.16615384615</v>
      </c>
      <c r="FG112">
        <v>39.9</v>
      </c>
      <c r="FH112">
        <v>0</v>
      </c>
      <c r="FI112">
        <v>1758987918.9</v>
      </c>
      <c r="FJ112">
        <v>0</v>
      </c>
      <c r="FK112">
        <v>245.5182</v>
      </c>
      <c r="FL112">
        <v>-2.14446153617946</v>
      </c>
      <c r="FM112">
        <v>-52.3238461129234</v>
      </c>
      <c r="FN112">
        <v>5272.0664</v>
      </c>
      <c r="FO112">
        <v>15</v>
      </c>
      <c r="FP112">
        <v>0</v>
      </c>
      <c r="FQ112" t="s">
        <v>439</v>
      </c>
      <c r="FR112">
        <v>1747249705.1</v>
      </c>
      <c r="FS112">
        <v>1747249711.1</v>
      </c>
      <c r="FT112">
        <v>0</v>
      </c>
      <c r="FU112">
        <v>0.871</v>
      </c>
      <c r="FV112">
        <v>0.066</v>
      </c>
      <c r="FW112">
        <v>5.486</v>
      </c>
      <c r="FX112">
        <v>0.145</v>
      </c>
      <c r="FY112">
        <v>420</v>
      </c>
      <c r="FZ112">
        <v>16</v>
      </c>
      <c r="GA112">
        <v>0.27</v>
      </c>
      <c r="GB112">
        <v>0.16</v>
      </c>
      <c r="GC112">
        <v>-27.3493476190476</v>
      </c>
      <c r="GD112">
        <v>-4.5904597402598</v>
      </c>
      <c r="GE112">
        <v>0.826344985963891</v>
      </c>
      <c r="GF112">
        <v>0</v>
      </c>
      <c r="GG112">
        <v>245.662058823529</v>
      </c>
      <c r="GH112">
        <v>-1.54404889048824</v>
      </c>
      <c r="GI112">
        <v>0.220314740258309</v>
      </c>
      <c r="GJ112">
        <v>-1</v>
      </c>
      <c r="GK112">
        <v>0.272331142857143</v>
      </c>
      <c r="GL112">
        <v>0.0867284415584423</v>
      </c>
      <c r="GM112">
        <v>0.00927206573935011</v>
      </c>
      <c r="GN112">
        <v>1</v>
      </c>
      <c r="GO112">
        <v>1</v>
      </c>
      <c r="GP112">
        <v>2</v>
      </c>
      <c r="GQ112" t="s">
        <v>446</v>
      </c>
      <c r="GR112">
        <v>3.12578</v>
      </c>
      <c r="GS112">
        <v>2.65509</v>
      </c>
      <c r="GT112">
        <v>0.216863</v>
      </c>
      <c r="GU112">
        <v>0.219317</v>
      </c>
      <c r="GV112">
        <v>0.0977564</v>
      </c>
      <c r="GW112">
        <v>0.0974824</v>
      </c>
      <c r="GX112">
        <v>20148.1</v>
      </c>
      <c r="GY112">
        <v>19019.7</v>
      </c>
      <c r="GZ112">
        <v>23009.8</v>
      </c>
      <c r="HA112">
        <v>23724.2</v>
      </c>
      <c r="HB112">
        <v>35392.7</v>
      </c>
      <c r="HC112">
        <v>35449.2</v>
      </c>
      <c r="HD112">
        <v>41483.7</v>
      </c>
      <c r="HE112">
        <v>42305</v>
      </c>
      <c r="HF112">
        <v>1.8983</v>
      </c>
      <c r="HG112">
        <v>1.81765</v>
      </c>
      <c r="HH112">
        <v>0.15964</v>
      </c>
      <c r="HI112">
        <v>0</v>
      </c>
      <c r="HJ112">
        <v>27.35</v>
      </c>
      <c r="HK112">
        <v>999.9</v>
      </c>
      <c r="HL112">
        <v>58.509</v>
      </c>
      <c r="HM112">
        <v>29.165</v>
      </c>
      <c r="HN112">
        <v>26.2737</v>
      </c>
      <c r="HO112">
        <v>54.08</v>
      </c>
      <c r="HP112">
        <v>42.1995</v>
      </c>
      <c r="HQ112">
        <v>1</v>
      </c>
      <c r="HR112">
        <v>0.0796951</v>
      </c>
      <c r="HS112">
        <v>-0.0062854</v>
      </c>
      <c r="HT112">
        <v>20.2175</v>
      </c>
      <c r="HU112">
        <v>5.23032</v>
      </c>
      <c r="HV112">
        <v>11.992</v>
      </c>
      <c r="HW112">
        <v>4.95555</v>
      </c>
      <c r="HX112">
        <v>3.30398</v>
      </c>
      <c r="HY112">
        <v>20.6</v>
      </c>
      <c r="HZ112">
        <v>9999</v>
      </c>
      <c r="IA112">
        <v>9999</v>
      </c>
      <c r="IB112">
        <v>9999</v>
      </c>
      <c r="IC112">
        <v>1.86853</v>
      </c>
      <c r="ID112">
        <v>1.86423</v>
      </c>
      <c r="IE112">
        <v>1.8718</v>
      </c>
      <c r="IF112">
        <v>1.86268</v>
      </c>
      <c r="IG112">
        <v>1.86205</v>
      </c>
      <c r="IH112">
        <v>1.86859</v>
      </c>
      <c r="II112">
        <v>1.85867</v>
      </c>
      <c r="IJ112">
        <v>1.86508</v>
      </c>
      <c r="IK112">
        <v>5</v>
      </c>
      <c r="IL112">
        <v>0</v>
      </c>
      <c r="IM112">
        <v>0</v>
      </c>
      <c r="IN112">
        <v>0</v>
      </c>
      <c r="IO112" t="s">
        <v>441</v>
      </c>
      <c r="IP112" t="s">
        <v>442</v>
      </c>
      <c r="IQ112" t="s">
        <v>443</v>
      </c>
      <c r="IR112" t="s">
        <v>443</v>
      </c>
      <c r="IS112" t="s">
        <v>443</v>
      </c>
      <c r="IT112" t="s">
        <v>443</v>
      </c>
      <c r="IU112">
        <v>0</v>
      </c>
      <c r="IV112">
        <v>100</v>
      </c>
      <c r="IW112">
        <v>100</v>
      </c>
      <c r="IX112">
        <v>8.2</v>
      </c>
      <c r="IY112">
        <v>0.3694</v>
      </c>
      <c r="IZ112">
        <v>4.29428474587108</v>
      </c>
      <c r="JA112">
        <v>0.0044018681294096</v>
      </c>
      <c r="JB112">
        <v>-1.90699597991277e-06</v>
      </c>
      <c r="JC112">
        <v>4.44501569190667e-10</v>
      </c>
      <c r="JD112">
        <v>0.0663976639725661</v>
      </c>
      <c r="JE112">
        <v>0.00774552653971819</v>
      </c>
      <c r="JF112">
        <v>0.000136201457998369</v>
      </c>
      <c r="JG112">
        <v>5.32982615085375e-06</v>
      </c>
      <c r="JH112">
        <v>-0</v>
      </c>
      <c r="JI112">
        <v>1991</v>
      </c>
      <c r="JJ112">
        <v>1</v>
      </c>
      <c r="JK112">
        <v>28</v>
      </c>
      <c r="JL112">
        <v>195636.8</v>
      </c>
      <c r="JM112">
        <v>195636.7</v>
      </c>
      <c r="JN112">
        <v>3.06519</v>
      </c>
      <c r="JO112">
        <v>2.31689</v>
      </c>
      <c r="JP112">
        <v>1.49902</v>
      </c>
      <c r="JQ112">
        <v>2.33276</v>
      </c>
      <c r="JR112">
        <v>1.54419</v>
      </c>
      <c r="JS112">
        <v>2.29126</v>
      </c>
      <c r="JT112">
        <v>35.4754</v>
      </c>
      <c r="JU112">
        <v>24.0612</v>
      </c>
      <c r="JV112">
        <v>18</v>
      </c>
      <c r="JW112">
        <v>547.261</v>
      </c>
      <c r="JX112">
        <v>437.923</v>
      </c>
      <c r="JY112">
        <v>26.5232</v>
      </c>
      <c r="JZ112">
        <v>28.6467</v>
      </c>
      <c r="KA112">
        <v>29.9998</v>
      </c>
      <c r="KB112">
        <v>28.5851</v>
      </c>
      <c r="KC112">
        <v>28.6133</v>
      </c>
      <c r="KD112">
        <v>61.314</v>
      </c>
      <c r="KE112">
        <v>27.9694</v>
      </c>
      <c r="KF112">
        <v>100</v>
      </c>
      <c r="KG112">
        <v>26.5608</v>
      </c>
      <c r="KH112">
        <v>1610.85</v>
      </c>
      <c r="KI112">
        <v>22.6626</v>
      </c>
      <c r="KJ112">
        <v>92.9752</v>
      </c>
      <c r="KK112">
        <v>98.5964</v>
      </c>
    </row>
    <row r="113" spans="1:297">
      <c r="A113">
        <v>97</v>
      </c>
      <c r="B113">
        <v>1758989894</v>
      </c>
      <c r="C113">
        <v>2547</v>
      </c>
      <c r="D113" t="s">
        <v>636</v>
      </c>
      <c r="E113" t="s">
        <v>637</v>
      </c>
      <c r="F113">
        <v>5</v>
      </c>
      <c r="G113" t="s">
        <v>638</v>
      </c>
      <c r="H113" t="s">
        <v>436</v>
      </c>
      <c r="I113">
        <v>1758989886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(EA113+(U113+2*0.95*5.67E-8*(((EA113+$B$7)+273)^4-(EA113+273)^4)-44100*J113)/(1.84*29.3*R113+8*0.95*5.67E-8*(EA113+273)^3))</f>
        <v>0</v>
      </c>
      <c r="W113">
        <f>($C$7*EB113+$D$7*EC113+$E$7*V113)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2*0.95*5.67E-8*(((EA113+$B$7)+273)^4-(W113+273)^4)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427.402857857143</v>
      </c>
      <c r="AK113">
        <v>408.416533333333</v>
      </c>
      <c r="AL113">
        <v>0.010148299319724</v>
      </c>
      <c r="AM113">
        <v>63.08</v>
      </c>
      <c r="AN113">
        <f>(AP113 - AO113 + DY113*1E3/(8.314*(EA113+273.15)) * AR113/DX113 * AQ113) * DX113/(100*DL113) * 1000/(1000 - AP113)</f>
        <v>0</v>
      </c>
      <c r="AO113">
        <v>17.2320051488095</v>
      </c>
      <c r="AP113">
        <v>24.3978763636364</v>
      </c>
      <c r="AQ113">
        <v>9.59582378404404e-05</v>
      </c>
      <c r="AR113">
        <v>99.94</v>
      </c>
      <c r="AS113">
        <v>0</v>
      </c>
      <c r="AT113">
        <v>0</v>
      </c>
      <c r="AU113">
        <f>IF(AS113*$H$13&gt;=AW113,1.0,(AW113/(AW113-AS113*$H$13)))</f>
        <v>0</v>
      </c>
      <c r="AV113">
        <f>(AU113-1)*100</f>
        <v>0</v>
      </c>
      <c r="AW113">
        <f>MAX(0,($B$13+$C$13*EF113)/(1+$D$13*EF113)*DY113/(EA113+273)*$E$13)</f>
        <v>0</v>
      </c>
      <c r="AX113" t="s">
        <v>437</v>
      </c>
      <c r="AY113" t="s">
        <v>437</v>
      </c>
      <c r="AZ113">
        <v>0</v>
      </c>
      <c r="BA113">
        <v>0</v>
      </c>
      <c r="BB113">
        <f>1-AZ113/BA113</f>
        <v>0</v>
      </c>
      <c r="BC113">
        <v>0</v>
      </c>
      <c r="BD113" t="s">
        <v>437</v>
      </c>
      <c r="BE113" t="s">
        <v>437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437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$B$11*EG113+$C$11*EH113+$F$11*ES113*(1-EV113)</f>
        <v>0</v>
      </c>
      <c r="DI113">
        <f>DH113*DJ113</f>
        <v>0</v>
      </c>
      <c r="DJ113">
        <f>($B$11*$D$9+$C$11*$D$9+$F$11*((FF113+EX113)/MAX(FF113+EX113+FG113, 0.1)*$I$9+FG113/MAX(FF113+EX113+FG113, 0.1)*$J$9))/($B$11+$C$11+$F$11)</f>
        <v>0</v>
      </c>
      <c r="DK113">
        <f>($B$11*$K$9+$C$11*$K$9+$F$11*((FF113+EX113)/MAX(FF113+EX113+FG113, 0.1)*$P$9+FG113/MAX(FF113+EX113+FG113, 0.1)*$Q$9))/($B$11+$C$11+$F$11)</f>
        <v>0</v>
      </c>
      <c r="DL113">
        <v>5.9</v>
      </c>
      <c r="DM113">
        <v>0.5</v>
      </c>
      <c r="DN113" t="s">
        <v>438</v>
      </c>
      <c r="DO113">
        <v>2</v>
      </c>
      <c r="DP113" t="b">
        <v>1</v>
      </c>
      <c r="DQ113">
        <v>1758989886</v>
      </c>
      <c r="DR113">
        <v>398.391733333333</v>
      </c>
      <c r="DS113">
        <v>420.028133333333</v>
      </c>
      <c r="DT113">
        <v>24.3912666666667</v>
      </c>
      <c r="DU113">
        <v>17.2208266666667</v>
      </c>
      <c r="DV113">
        <v>392.636133333333</v>
      </c>
      <c r="DW113">
        <v>23.9871466666667</v>
      </c>
      <c r="DX113">
        <v>500.001</v>
      </c>
      <c r="DY113">
        <v>90.4161866666667</v>
      </c>
      <c r="DZ113">
        <v>0.0288967533333333</v>
      </c>
      <c r="EA113">
        <v>30.57618</v>
      </c>
      <c r="EB113">
        <v>30.0124533333333</v>
      </c>
      <c r="EC113">
        <v>999.9</v>
      </c>
      <c r="ED113">
        <v>0</v>
      </c>
      <c r="EE113">
        <v>0</v>
      </c>
      <c r="EF113">
        <v>10005.2813333333</v>
      </c>
      <c r="EG113">
        <v>0</v>
      </c>
      <c r="EH113">
        <v>9.95989</v>
      </c>
      <c r="EI113">
        <v>-21.6365066666667</v>
      </c>
      <c r="EJ113">
        <v>408.351933333333</v>
      </c>
      <c r="EK113">
        <v>427.388266666667</v>
      </c>
      <c r="EL113">
        <v>7.17044733333333</v>
      </c>
      <c r="EM113">
        <v>420.028133333333</v>
      </c>
      <c r="EN113">
        <v>17.2208266666667</v>
      </c>
      <c r="EO113">
        <v>2.20536333333333</v>
      </c>
      <c r="EP113">
        <v>1.55704066666667</v>
      </c>
      <c r="EQ113">
        <v>19.00134</v>
      </c>
      <c r="ER113">
        <v>13.5401066666667</v>
      </c>
      <c r="ES113">
        <v>2000.00933333333</v>
      </c>
      <c r="ET113">
        <v>0.9799982</v>
      </c>
      <c r="EU113">
        <v>0.02000158</v>
      </c>
      <c r="EV113">
        <v>0</v>
      </c>
      <c r="EW113">
        <v>1233.25066666667</v>
      </c>
      <c r="EX113">
        <v>5.00016</v>
      </c>
      <c r="EY113">
        <v>24960.4933333333</v>
      </c>
      <c r="EZ113">
        <v>18234.2733333333</v>
      </c>
      <c r="FA113">
        <v>48.8162</v>
      </c>
      <c r="FB113">
        <v>49.2541333333333</v>
      </c>
      <c r="FC113">
        <v>49.187</v>
      </c>
      <c r="FD113">
        <v>49.0041333333333</v>
      </c>
      <c r="FE113">
        <v>50.687</v>
      </c>
      <c r="FF113">
        <v>1955.10933333333</v>
      </c>
      <c r="FG113">
        <v>39.9</v>
      </c>
      <c r="FH113">
        <v>0</v>
      </c>
      <c r="FI113">
        <v>1758989899.5</v>
      </c>
      <c r="FJ113">
        <v>0</v>
      </c>
      <c r="FK113">
        <v>1233.11769230769</v>
      </c>
      <c r="FL113">
        <v>-3.05572648318425</v>
      </c>
      <c r="FM113">
        <v>-37.641025584904</v>
      </c>
      <c r="FN113">
        <v>24959.9153846154</v>
      </c>
      <c r="FO113">
        <v>15</v>
      </c>
      <c r="FP113">
        <v>0</v>
      </c>
      <c r="FQ113" t="s">
        <v>439</v>
      </c>
      <c r="FR113">
        <v>1747249705.1</v>
      </c>
      <c r="FS113">
        <v>1747249711.1</v>
      </c>
      <c r="FT113">
        <v>0</v>
      </c>
      <c r="FU113">
        <v>0.871</v>
      </c>
      <c r="FV113">
        <v>0.066</v>
      </c>
      <c r="FW113">
        <v>5.486</v>
      </c>
      <c r="FX113">
        <v>0.145</v>
      </c>
      <c r="FY113">
        <v>420</v>
      </c>
      <c r="FZ113">
        <v>16</v>
      </c>
      <c r="GA113">
        <v>0.27</v>
      </c>
      <c r="GB113">
        <v>0.16</v>
      </c>
      <c r="GC113">
        <v>-21.624645</v>
      </c>
      <c r="GD113">
        <v>-0.208993984962399</v>
      </c>
      <c r="GE113">
        <v>0.0527431177974903</v>
      </c>
      <c r="GF113">
        <v>1</v>
      </c>
      <c r="GG113">
        <v>1233.35323529412</v>
      </c>
      <c r="GH113">
        <v>-2.77356761159875</v>
      </c>
      <c r="GI113">
        <v>0.363048534984402</v>
      </c>
      <c r="GJ113">
        <v>-1</v>
      </c>
      <c r="GK113">
        <v>7.1815225</v>
      </c>
      <c r="GL113">
        <v>-0.187652481203022</v>
      </c>
      <c r="GM113">
        <v>0.0231428349333007</v>
      </c>
      <c r="GN113">
        <v>0</v>
      </c>
      <c r="GO113">
        <v>1</v>
      </c>
      <c r="GP113">
        <v>2</v>
      </c>
      <c r="GQ113" t="s">
        <v>446</v>
      </c>
      <c r="GR113">
        <v>3.12449</v>
      </c>
      <c r="GS113">
        <v>2.65442</v>
      </c>
      <c r="GT113">
        <v>0.0854123</v>
      </c>
      <c r="GU113">
        <v>0.089839</v>
      </c>
      <c r="GV113">
        <v>0.102731</v>
      </c>
      <c r="GW113">
        <v>0.0804989</v>
      </c>
      <c r="GX113">
        <v>23570.1</v>
      </c>
      <c r="GY113">
        <v>22221</v>
      </c>
      <c r="GZ113">
        <v>23045.2</v>
      </c>
      <c r="HA113">
        <v>23771.1</v>
      </c>
      <c r="HB113">
        <v>35230.6</v>
      </c>
      <c r="HC113">
        <v>36175.6</v>
      </c>
      <c r="HD113">
        <v>41537.8</v>
      </c>
      <c r="HE113">
        <v>42384.6</v>
      </c>
      <c r="HF113">
        <v>1.91267</v>
      </c>
      <c r="HG113">
        <v>1.8159</v>
      </c>
      <c r="HH113">
        <v>0.152439</v>
      </c>
      <c r="HI113">
        <v>0</v>
      </c>
      <c r="HJ113">
        <v>27.5063</v>
      </c>
      <c r="HK113">
        <v>999.9</v>
      </c>
      <c r="HL113">
        <v>49.762</v>
      </c>
      <c r="HM113">
        <v>29.205</v>
      </c>
      <c r="HN113">
        <v>22.3988</v>
      </c>
      <c r="HO113">
        <v>53.9109</v>
      </c>
      <c r="HP113">
        <v>42.4319</v>
      </c>
      <c r="HQ113">
        <v>1</v>
      </c>
      <c r="HR113">
        <v>0.0198399</v>
      </c>
      <c r="HS113">
        <v>0.34594</v>
      </c>
      <c r="HT113">
        <v>20.2175</v>
      </c>
      <c r="HU113">
        <v>5.23376</v>
      </c>
      <c r="HV113">
        <v>11.992</v>
      </c>
      <c r="HW113">
        <v>4.9556</v>
      </c>
      <c r="HX113">
        <v>3.30395</v>
      </c>
      <c r="HY113">
        <v>21.2</v>
      </c>
      <c r="HZ113">
        <v>9999</v>
      </c>
      <c r="IA113">
        <v>9999</v>
      </c>
      <c r="IB113">
        <v>9999</v>
      </c>
      <c r="IC113">
        <v>1.86856</v>
      </c>
      <c r="ID113">
        <v>1.86418</v>
      </c>
      <c r="IE113">
        <v>1.87181</v>
      </c>
      <c r="IF113">
        <v>1.86266</v>
      </c>
      <c r="IG113">
        <v>1.86204</v>
      </c>
      <c r="IH113">
        <v>1.86856</v>
      </c>
      <c r="II113">
        <v>1.85867</v>
      </c>
      <c r="IJ113">
        <v>1.86508</v>
      </c>
      <c r="IK113">
        <v>5</v>
      </c>
      <c r="IL113">
        <v>0</v>
      </c>
      <c r="IM113">
        <v>0</v>
      </c>
      <c r="IN113">
        <v>0</v>
      </c>
      <c r="IO113" t="s">
        <v>441</v>
      </c>
      <c r="IP113" t="s">
        <v>442</v>
      </c>
      <c r="IQ113" t="s">
        <v>443</v>
      </c>
      <c r="IR113" t="s">
        <v>443</v>
      </c>
      <c r="IS113" t="s">
        <v>443</v>
      </c>
      <c r="IT113" t="s">
        <v>443</v>
      </c>
      <c r="IU113">
        <v>0</v>
      </c>
      <c r="IV113">
        <v>100</v>
      </c>
      <c r="IW113">
        <v>100</v>
      </c>
      <c r="IX113">
        <v>5.755</v>
      </c>
      <c r="IY113">
        <v>0.4043</v>
      </c>
      <c r="IZ113">
        <v>4.29428474587108</v>
      </c>
      <c r="JA113">
        <v>0.0044018681294096</v>
      </c>
      <c r="JB113">
        <v>-1.90699597991277e-06</v>
      </c>
      <c r="JC113">
        <v>4.44501569190667e-10</v>
      </c>
      <c r="JD113">
        <v>0.0663976639725661</v>
      </c>
      <c r="JE113">
        <v>0.00774552653971819</v>
      </c>
      <c r="JF113">
        <v>0.000136201457998369</v>
      </c>
      <c r="JG113">
        <v>5.32982615085375e-06</v>
      </c>
      <c r="JH113">
        <v>-0</v>
      </c>
      <c r="JI113">
        <v>1991</v>
      </c>
      <c r="JJ113">
        <v>1</v>
      </c>
      <c r="JK113">
        <v>28</v>
      </c>
      <c r="JL113">
        <v>195669.8</v>
      </c>
      <c r="JM113">
        <v>195669.7</v>
      </c>
      <c r="JN113">
        <v>1.01929</v>
      </c>
      <c r="JO113">
        <v>2.37793</v>
      </c>
      <c r="JP113">
        <v>1.4978</v>
      </c>
      <c r="JQ113">
        <v>2.3291</v>
      </c>
      <c r="JR113">
        <v>1.54419</v>
      </c>
      <c r="JS113">
        <v>2.36206</v>
      </c>
      <c r="JT113">
        <v>34.9904</v>
      </c>
      <c r="JU113">
        <v>24.1663</v>
      </c>
      <c r="JV113">
        <v>18</v>
      </c>
      <c r="JW113">
        <v>548.028</v>
      </c>
      <c r="JX113">
        <v>429.271</v>
      </c>
      <c r="JY113">
        <v>27.0139</v>
      </c>
      <c r="JZ113">
        <v>27.7758</v>
      </c>
      <c r="KA113">
        <v>30.0005</v>
      </c>
      <c r="KB113">
        <v>27.5789</v>
      </c>
      <c r="KC113">
        <v>27.5952</v>
      </c>
      <c r="KD113">
        <v>20.4506</v>
      </c>
      <c r="KE113">
        <v>34.6271</v>
      </c>
      <c r="KF113">
        <v>58.474</v>
      </c>
      <c r="KG113">
        <v>27.1366</v>
      </c>
      <c r="KH113">
        <v>413.23</v>
      </c>
      <c r="KI113">
        <v>17.2955</v>
      </c>
      <c r="KJ113">
        <v>93.1042</v>
      </c>
      <c r="KK113">
        <v>98.7852</v>
      </c>
    </row>
    <row r="114" spans="1:297">
      <c r="A114">
        <v>98</v>
      </c>
      <c r="B114">
        <v>1758989899</v>
      </c>
      <c r="C114">
        <v>2552</v>
      </c>
      <c r="D114" t="s">
        <v>639</v>
      </c>
      <c r="E114" t="s">
        <v>640</v>
      </c>
      <c r="F114">
        <v>5</v>
      </c>
      <c r="G114" t="s">
        <v>638</v>
      </c>
      <c r="H114" t="s">
        <v>436</v>
      </c>
      <c r="I114">
        <v>1758989890.26667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(EA114+(U114+2*0.95*5.67E-8*(((EA114+$B$7)+273)^4-(EA114+273)^4)-44100*J114)/(1.84*29.3*R114+8*0.95*5.67E-8*(EA114+273)^3))</f>
        <v>0</v>
      </c>
      <c r="W114">
        <f>($C$7*EB114+$D$7*EC114+$E$7*V114)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2*0.95*5.67E-8*(((EA114+$B$7)+273)^4-(W114+273)^4)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427.244987864286</v>
      </c>
      <c r="AK114">
        <v>408.373381818182</v>
      </c>
      <c r="AL114">
        <v>-0.00838273345704799</v>
      </c>
      <c r="AM114">
        <v>63.08</v>
      </c>
      <c r="AN114">
        <f>(AP114 - AO114 + DY114*1E3/(8.314*(EA114+273.15)) * AR114/DX114 * AQ114) * DX114/(100*DL114) * 1000/(1000 - AP114)</f>
        <v>0</v>
      </c>
      <c r="AO114">
        <v>17.2335399017857</v>
      </c>
      <c r="AP114">
        <v>24.3928272727273</v>
      </c>
      <c r="AQ114">
        <v>-5.13455494277905e-05</v>
      </c>
      <c r="AR114">
        <v>99.94</v>
      </c>
      <c r="AS114">
        <v>0</v>
      </c>
      <c r="AT114">
        <v>0</v>
      </c>
      <c r="AU114">
        <f>IF(AS114*$H$13&gt;=AW114,1.0,(AW114/(AW114-AS114*$H$13)))</f>
        <v>0</v>
      </c>
      <c r="AV114">
        <f>(AU114-1)*100</f>
        <v>0</v>
      </c>
      <c r="AW114">
        <f>MAX(0,($B$13+$C$13*EF114)/(1+$D$13*EF114)*DY114/(EA114+273)*$E$13)</f>
        <v>0</v>
      </c>
      <c r="AX114" t="s">
        <v>437</v>
      </c>
      <c r="AY114" t="s">
        <v>437</v>
      </c>
      <c r="AZ114">
        <v>0</v>
      </c>
      <c r="BA114">
        <v>0</v>
      </c>
      <c r="BB114">
        <f>1-AZ114/BA114</f>
        <v>0</v>
      </c>
      <c r="BC114">
        <v>0</v>
      </c>
      <c r="BD114" t="s">
        <v>437</v>
      </c>
      <c r="BE114" t="s">
        <v>437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437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$B$11*EG114+$C$11*EH114+$F$11*ES114*(1-EV114)</f>
        <v>0</v>
      </c>
      <c r="DI114">
        <f>DH114*DJ114</f>
        <v>0</v>
      </c>
      <c r="DJ114">
        <f>($B$11*$D$9+$C$11*$D$9+$F$11*((FF114+EX114)/MAX(FF114+EX114+FG114, 0.1)*$I$9+FG114/MAX(FF114+EX114+FG114, 0.1)*$J$9))/($B$11+$C$11+$F$11)</f>
        <v>0</v>
      </c>
      <c r="DK114">
        <f>($B$11*$K$9+$C$11*$K$9+$F$11*((FF114+EX114)/MAX(FF114+EX114+FG114, 0.1)*$P$9+FG114/MAX(FF114+EX114+FG114, 0.1)*$Q$9))/($B$11+$C$11+$F$11)</f>
        <v>0</v>
      </c>
      <c r="DL114">
        <v>5.9</v>
      </c>
      <c r="DM114">
        <v>0.5</v>
      </c>
      <c r="DN114" t="s">
        <v>438</v>
      </c>
      <c r="DO114">
        <v>2</v>
      </c>
      <c r="DP114" t="b">
        <v>1</v>
      </c>
      <c r="DQ114">
        <v>1758989890.26667</v>
      </c>
      <c r="DR114">
        <v>398.416133333333</v>
      </c>
      <c r="DS114">
        <v>419.9432</v>
      </c>
      <c r="DT114">
        <v>24.39238</v>
      </c>
      <c r="DU114">
        <v>17.2304666666667</v>
      </c>
      <c r="DV114">
        <v>392.660533333333</v>
      </c>
      <c r="DW114">
        <v>23.9882333333333</v>
      </c>
      <c r="DX114">
        <v>500.000266666667</v>
      </c>
      <c r="DY114">
        <v>90.41618</v>
      </c>
      <c r="DZ114">
        <v>0.0289821066666667</v>
      </c>
      <c r="EA114">
        <v>30.5725133333333</v>
      </c>
      <c r="EB114">
        <v>30.0078733333333</v>
      </c>
      <c r="EC114">
        <v>999.9</v>
      </c>
      <c r="ED114">
        <v>0</v>
      </c>
      <c r="EE114">
        <v>0</v>
      </c>
      <c r="EF114">
        <v>9990.90466666667</v>
      </c>
      <c r="EG114">
        <v>0</v>
      </c>
      <c r="EH114">
        <v>9.95989</v>
      </c>
      <c r="EI114">
        <v>-21.52714</v>
      </c>
      <c r="EJ114">
        <v>408.377533333333</v>
      </c>
      <c r="EK114">
        <v>427.305866666667</v>
      </c>
      <c r="EL114">
        <v>7.16191666666667</v>
      </c>
      <c r="EM114">
        <v>419.9432</v>
      </c>
      <c r="EN114">
        <v>17.2304666666667</v>
      </c>
      <c r="EO114">
        <v>2.20546466666667</v>
      </c>
      <c r="EP114">
        <v>1.55791266666667</v>
      </c>
      <c r="EQ114">
        <v>19.0020666666667</v>
      </c>
      <c r="ER114">
        <v>13.5487066666667</v>
      </c>
      <c r="ES114">
        <v>2000.00466666667</v>
      </c>
      <c r="ET114">
        <v>0.9799982</v>
      </c>
      <c r="EU114">
        <v>0.0200015733333333</v>
      </c>
      <c r="EV114">
        <v>0</v>
      </c>
      <c r="EW114">
        <v>1233.03933333333</v>
      </c>
      <c r="EX114">
        <v>5.00016</v>
      </c>
      <c r="EY114">
        <v>24957.4333333333</v>
      </c>
      <c r="EZ114">
        <v>18234.2333333333</v>
      </c>
      <c r="FA114">
        <v>48.8246</v>
      </c>
      <c r="FB114">
        <v>49.2582666666667</v>
      </c>
      <c r="FC114">
        <v>49.187</v>
      </c>
      <c r="FD114">
        <v>49.0041333333333</v>
      </c>
      <c r="FE114">
        <v>50.6954</v>
      </c>
      <c r="FF114">
        <v>1955.10466666667</v>
      </c>
      <c r="FG114">
        <v>39.9</v>
      </c>
      <c r="FH114">
        <v>0</v>
      </c>
      <c r="FI114">
        <v>1758989904.3</v>
      </c>
      <c r="FJ114">
        <v>0</v>
      </c>
      <c r="FK114">
        <v>1232.92461538462</v>
      </c>
      <c r="FL114">
        <v>-2.72683760188179</v>
      </c>
      <c r="FM114">
        <v>-39.9487179839057</v>
      </c>
      <c r="FN114">
        <v>24956.6192307692</v>
      </c>
      <c r="FO114">
        <v>15</v>
      </c>
      <c r="FP114">
        <v>0</v>
      </c>
      <c r="FQ114" t="s">
        <v>439</v>
      </c>
      <c r="FR114">
        <v>1747249705.1</v>
      </c>
      <c r="FS114">
        <v>1747249711.1</v>
      </c>
      <c r="FT114">
        <v>0</v>
      </c>
      <c r="FU114">
        <v>0.871</v>
      </c>
      <c r="FV114">
        <v>0.066</v>
      </c>
      <c r="FW114">
        <v>5.486</v>
      </c>
      <c r="FX114">
        <v>0.145</v>
      </c>
      <c r="FY114">
        <v>420</v>
      </c>
      <c r="FZ114">
        <v>16</v>
      </c>
      <c r="GA114">
        <v>0.27</v>
      </c>
      <c r="GB114">
        <v>0.16</v>
      </c>
      <c r="GC114">
        <v>-21.6133238095238</v>
      </c>
      <c r="GD114">
        <v>0.502145454545404</v>
      </c>
      <c r="GE114">
        <v>0.0850379741771531</v>
      </c>
      <c r="GF114">
        <v>0</v>
      </c>
      <c r="GG114">
        <v>1233.15470588235</v>
      </c>
      <c r="GH114">
        <v>-2.79786095763771</v>
      </c>
      <c r="GI114">
        <v>0.357345073745388</v>
      </c>
      <c r="GJ114">
        <v>-1</v>
      </c>
      <c r="GK114">
        <v>7.17407857142857</v>
      </c>
      <c r="GL114">
        <v>-0.157708831168828</v>
      </c>
      <c r="GM114">
        <v>0.0214883173765065</v>
      </c>
      <c r="GN114">
        <v>0</v>
      </c>
      <c r="GO114">
        <v>0</v>
      </c>
      <c r="GP114">
        <v>2</v>
      </c>
      <c r="GQ114" t="s">
        <v>457</v>
      </c>
      <c r="GR114">
        <v>3.12431</v>
      </c>
      <c r="GS114">
        <v>2.65467</v>
      </c>
      <c r="GT114">
        <v>0.0853916</v>
      </c>
      <c r="GU114">
        <v>0.089484</v>
      </c>
      <c r="GV114">
        <v>0.102713</v>
      </c>
      <c r="GW114">
        <v>0.0805103</v>
      </c>
      <c r="GX114">
        <v>23570.5</v>
      </c>
      <c r="GY114">
        <v>22229.3</v>
      </c>
      <c r="GZ114">
        <v>23045.1</v>
      </c>
      <c r="HA114">
        <v>23770.7</v>
      </c>
      <c r="HB114">
        <v>35231.1</v>
      </c>
      <c r="HC114">
        <v>36174.7</v>
      </c>
      <c r="HD114">
        <v>41537.5</v>
      </c>
      <c r="HE114">
        <v>42384</v>
      </c>
      <c r="HF114">
        <v>1.91258</v>
      </c>
      <c r="HG114">
        <v>1.81595</v>
      </c>
      <c r="HH114">
        <v>0.152476</v>
      </c>
      <c r="HI114">
        <v>0</v>
      </c>
      <c r="HJ114">
        <v>27.5046</v>
      </c>
      <c r="HK114">
        <v>999.9</v>
      </c>
      <c r="HL114">
        <v>49.762</v>
      </c>
      <c r="HM114">
        <v>29.225</v>
      </c>
      <c r="HN114">
        <v>22.4267</v>
      </c>
      <c r="HO114">
        <v>53.8309</v>
      </c>
      <c r="HP114">
        <v>42.6442</v>
      </c>
      <c r="HQ114">
        <v>1</v>
      </c>
      <c r="HR114">
        <v>0.019502</v>
      </c>
      <c r="HS114">
        <v>-0.19445</v>
      </c>
      <c r="HT114">
        <v>20.2175</v>
      </c>
      <c r="HU114">
        <v>5.23331</v>
      </c>
      <c r="HV114">
        <v>11.992</v>
      </c>
      <c r="HW114">
        <v>4.9555</v>
      </c>
      <c r="HX114">
        <v>3.30385</v>
      </c>
      <c r="HY114">
        <v>21.2</v>
      </c>
      <c r="HZ114">
        <v>9999</v>
      </c>
      <c r="IA114">
        <v>9999</v>
      </c>
      <c r="IB114">
        <v>9999</v>
      </c>
      <c r="IC114">
        <v>1.86857</v>
      </c>
      <c r="ID114">
        <v>1.86418</v>
      </c>
      <c r="IE114">
        <v>1.87181</v>
      </c>
      <c r="IF114">
        <v>1.86265</v>
      </c>
      <c r="IG114">
        <v>1.86204</v>
      </c>
      <c r="IH114">
        <v>1.86855</v>
      </c>
      <c r="II114">
        <v>1.85867</v>
      </c>
      <c r="IJ114">
        <v>1.86508</v>
      </c>
      <c r="IK114">
        <v>5</v>
      </c>
      <c r="IL114">
        <v>0</v>
      </c>
      <c r="IM114">
        <v>0</v>
      </c>
      <c r="IN114">
        <v>0</v>
      </c>
      <c r="IO114" t="s">
        <v>441</v>
      </c>
      <c r="IP114" t="s">
        <v>442</v>
      </c>
      <c r="IQ114" t="s">
        <v>443</v>
      </c>
      <c r="IR114" t="s">
        <v>443</v>
      </c>
      <c r="IS114" t="s">
        <v>443</v>
      </c>
      <c r="IT114" t="s">
        <v>443</v>
      </c>
      <c r="IU114">
        <v>0</v>
      </c>
      <c r="IV114">
        <v>100</v>
      </c>
      <c r="IW114">
        <v>100</v>
      </c>
      <c r="IX114">
        <v>5.755</v>
      </c>
      <c r="IY114">
        <v>0.4041</v>
      </c>
      <c r="IZ114">
        <v>4.29428474587108</v>
      </c>
      <c r="JA114">
        <v>0.0044018681294096</v>
      </c>
      <c r="JB114">
        <v>-1.90699597991277e-06</v>
      </c>
      <c r="JC114">
        <v>4.44501569190667e-10</v>
      </c>
      <c r="JD114">
        <v>0.0663976639725661</v>
      </c>
      <c r="JE114">
        <v>0.00774552653971819</v>
      </c>
      <c r="JF114">
        <v>0.000136201457998369</v>
      </c>
      <c r="JG114">
        <v>5.32982615085375e-06</v>
      </c>
      <c r="JH114">
        <v>-0</v>
      </c>
      <c r="JI114">
        <v>1991</v>
      </c>
      <c r="JJ114">
        <v>1</v>
      </c>
      <c r="JK114">
        <v>28</v>
      </c>
      <c r="JL114">
        <v>195669.9</v>
      </c>
      <c r="JM114">
        <v>195669.8</v>
      </c>
      <c r="JN114">
        <v>0.993652</v>
      </c>
      <c r="JO114">
        <v>2.37183</v>
      </c>
      <c r="JP114">
        <v>1.49902</v>
      </c>
      <c r="JQ114">
        <v>2.3291</v>
      </c>
      <c r="JR114">
        <v>1.54419</v>
      </c>
      <c r="JS114">
        <v>2.26318</v>
      </c>
      <c r="JT114">
        <v>34.9674</v>
      </c>
      <c r="JU114">
        <v>24.1488</v>
      </c>
      <c r="JV114">
        <v>18</v>
      </c>
      <c r="JW114">
        <v>547.991</v>
      </c>
      <c r="JX114">
        <v>429.326</v>
      </c>
      <c r="JY114">
        <v>27.0723</v>
      </c>
      <c r="JZ114">
        <v>27.7806</v>
      </c>
      <c r="KA114">
        <v>29.9999</v>
      </c>
      <c r="KB114">
        <v>27.5823</v>
      </c>
      <c r="KC114">
        <v>27.5986</v>
      </c>
      <c r="KD114">
        <v>19.9407</v>
      </c>
      <c r="KE114">
        <v>34.3514</v>
      </c>
      <c r="KF114">
        <v>58.474</v>
      </c>
      <c r="KG114">
        <v>27.1405</v>
      </c>
      <c r="KH114">
        <v>399.731</v>
      </c>
      <c r="KI114">
        <v>17.3045</v>
      </c>
      <c r="KJ114">
        <v>93.1036</v>
      </c>
      <c r="KK114">
        <v>98.7838</v>
      </c>
    </row>
    <row r="115" spans="1:297">
      <c r="A115">
        <v>99</v>
      </c>
      <c r="B115">
        <v>1758989904</v>
      </c>
      <c r="C115">
        <v>2557</v>
      </c>
      <c r="D115" t="s">
        <v>641</v>
      </c>
      <c r="E115" t="s">
        <v>642</v>
      </c>
      <c r="F115">
        <v>5</v>
      </c>
      <c r="G115" t="s">
        <v>638</v>
      </c>
      <c r="H115" t="s">
        <v>436</v>
      </c>
      <c r="I115">
        <v>1758989895.35714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(EA115+(U115+2*0.95*5.67E-8*(((EA115+$B$7)+273)^4-(EA115+273)^4)-44100*J115)/(1.84*29.3*R115+8*0.95*5.67E-8*(EA115+273)^3))</f>
        <v>0</v>
      </c>
      <c r="W115">
        <f>($C$7*EB115+$D$7*EC115+$E$7*V115)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2*0.95*5.67E-8*(((EA115+$B$7)+273)^4-(W115+273)^4)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422.286778767857</v>
      </c>
      <c r="AK115">
        <v>406.084260606061</v>
      </c>
      <c r="AL115">
        <v>-0.581474372294394</v>
      </c>
      <c r="AM115">
        <v>63.08</v>
      </c>
      <c r="AN115">
        <f>(AP115 - AO115 + DY115*1E3/(8.314*(EA115+273.15)) * AR115/DX115 * AQ115) * DX115/(100*DL115) * 1000/(1000 - AP115)</f>
        <v>0</v>
      </c>
      <c r="AO115">
        <v>17.2487972827381</v>
      </c>
      <c r="AP115">
        <v>24.4003151515151</v>
      </c>
      <c r="AQ115">
        <v>8.33100233099986e-05</v>
      </c>
      <c r="AR115">
        <v>99.94</v>
      </c>
      <c r="AS115">
        <v>0</v>
      </c>
      <c r="AT115">
        <v>0</v>
      </c>
      <c r="AU115">
        <f>IF(AS115*$H$13&gt;=AW115,1.0,(AW115/(AW115-AS115*$H$13)))</f>
        <v>0</v>
      </c>
      <c r="AV115">
        <f>(AU115-1)*100</f>
        <v>0</v>
      </c>
      <c r="AW115">
        <f>MAX(0,($B$13+$C$13*EF115)/(1+$D$13*EF115)*DY115/(EA115+273)*$E$13)</f>
        <v>0</v>
      </c>
      <c r="AX115" t="s">
        <v>437</v>
      </c>
      <c r="AY115" t="s">
        <v>437</v>
      </c>
      <c r="AZ115">
        <v>0</v>
      </c>
      <c r="BA115">
        <v>0</v>
      </c>
      <c r="BB115">
        <f>1-AZ115/BA115</f>
        <v>0</v>
      </c>
      <c r="BC115">
        <v>0</v>
      </c>
      <c r="BD115" t="s">
        <v>437</v>
      </c>
      <c r="BE115" t="s">
        <v>437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437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$B$11*EG115+$C$11*EH115+$F$11*ES115*(1-EV115)</f>
        <v>0</v>
      </c>
      <c r="DI115">
        <f>DH115*DJ115</f>
        <v>0</v>
      </c>
      <c r="DJ115">
        <f>($B$11*$D$9+$C$11*$D$9+$F$11*((FF115+EX115)/MAX(FF115+EX115+FG115, 0.1)*$I$9+FG115/MAX(FF115+EX115+FG115, 0.1)*$J$9))/($B$11+$C$11+$F$11)</f>
        <v>0</v>
      </c>
      <c r="DK115">
        <f>($B$11*$K$9+$C$11*$K$9+$F$11*((FF115+EX115)/MAX(FF115+EX115+FG115, 0.1)*$P$9+FG115/MAX(FF115+EX115+FG115, 0.1)*$Q$9))/($B$11+$C$11+$F$11)</f>
        <v>0</v>
      </c>
      <c r="DL115">
        <v>5.9</v>
      </c>
      <c r="DM115">
        <v>0.5</v>
      </c>
      <c r="DN115" t="s">
        <v>438</v>
      </c>
      <c r="DO115">
        <v>2</v>
      </c>
      <c r="DP115" t="b">
        <v>1</v>
      </c>
      <c r="DQ115">
        <v>1758989895.35714</v>
      </c>
      <c r="DR115">
        <v>398.066928571429</v>
      </c>
      <c r="DS115">
        <v>417.822571428571</v>
      </c>
      <c r="DT115">
        <v>24.3947285714286</v>
      </c>
      <c r="DU115">
        <v>17.2379214285714</v>
      </c>
      <c r="DV115">
        <v>392.312428571429</v>
      </c>
      <c r="DW115">
        <v>23.9905357142857</v>
      </c>
      <c r="DX115">
        <v>500.000285714286</v>
      </c>
      <c r="DY115">
        <v>90.4158214285714</v>
      </c>
      <c r="DZ115">
        <v>0.0289928285714286</v>
      </c>
      <c r="EA115">
        <v>30.5690928571429</v>
      </c>
      <c r="EB115">
        <v>29.9983142857143</v>
      </c>
      <c r="EC115">
        <v>999.9</v>
      </c>
      <c r="ED115">
        <v>0</v>
      </c>
      <c r="EE115">
        <v>0</v>
      </c>
      <c r="EF115">
        <v>9991.01928571429</v>
      </c>
      <c r="EG115">
        <v>0</v>
      </c>
      <c r="EH115">
        <v>9.96247357142857</v>
      </c>
      <c r="EI115">
        <v>-19.7556785714286</v>
      </c>
      <c r="EJ115">
        <v>408.020571428571</v>
      </c>
      <c r="EK115">
        <v>425.151071428571</v>
      </c>
      <c r="EL115">
        <v>7.15680928571428</v>
      </c>
      <c r="EM115">
        <v>417.822571428571</v>
      </c>
      <c r="EN115">
        <v>17.2379214285714</v>
      </c>
      <c r="EO115">
        <v>2.20566857142857</v>
      </c>
      <c r="EP115">
        <v>1.55858071428571</v>
      </c>
      <c r="EQ115">
        <v>19.0035428571429</v>
      </c>
      <c r="ER115">
        <v>13.5552928571429</v>
      </c>
      <c r="ES115">
        <v>1999.98714285714</v>
      </c>
      <c r="ET115">
        <v>0.979998071428572</v>
      </c>
      <c r="EU115">
        <v>0.0200016928571429</v>
      </c>
      <c r="EV115">
        <v>0</v>
      </c>
      <c r="EW115">
        <v>1232.91857142857</v>
      </c>
      <c r="EX115">
        <v>5.00016</v>
      </c>
      <c r="EY115">
        <v>24955.5428571429</v>
      </c>
      <c r="EZ115">
        <v>18234.0642857143</v>
      </c>
      <c r="FA115">
        <v>48.839</v>
      </c>
      <c r="FB115">
        <v>49.2677142857143</v>
      </c>
      <c r="FC115">
        <v>49.187</v>
      </c>
      <c r="FD115">
        <v>49.0132857142857</v>
      </c>
      <c r="FE115">
        <v>50.7005</v>
      </c>
      <c r="FF115">
        <v>1955.08714285714</v>
      </c>
      <c r="FG115">
        <v>39.9</v>
      </c>
      <c r="FH115">
        <v>0</v>
      </c>
      <c r="FI115">
        <v>1758989909.1</v>
      </c>
      <c r="FJ115">
        <v>0</v>
      </c>
      <c r="FK115">
        <v>1232.87961538462</v>
      </c>
      <c r="FL115">
        <v>0.238974356962681</v>
      </c>
      <c r="FM115">
        <v>-1.17264959615369</v>
      </c>
      <c r="FN115">
        <v>24955.5423076923</v>
      </c>
      <c r="FO115">
        <v>15</v>
      </c>
      <c r="FP115">
        <v>0</v>
      </c>
      <c r="FQ115" t="s">
        <v>439</v>
      </c>
      <c r="FR115">
        <v>1747249705.1</v>
      </c>
      <c r="FS115">
        <v>1747249711.1</v>
      </c>
      <c r="FT115">
        <v>0</v>
      </c>
      <c r="FU115">
        <v>0.871</v>
      </c>
      <c r="FV115">
        <v>0.066</v>
      </c>
      <c r="FW115">
        <v>5.486</v>
      </c>
      <c r="FX115">
        <v>0.145</v>
      </c>
      <c r="FY115">
        <v>420</v>
      </c>
      <c r="FZ115">
        <v>16</v>
      </c>
      <c r="GA115">
        <v>0.27</v>
      </c>
      <c r="GB115">
        <v>0.16</v>
      </c>
      <c r="GC115">
        <v>-20.2771571428571</v>
      </c>
      <c r="GD115">
        <v>18.6518649350649</v>
      </c>
      <c r="GE115">
        <v>2.54930912780613</v>
      </c>
      <c r="GF115">
        <v>0</v>
      </c>
      <c r="GG115">
        <v>1232.94617647059</v>
      </c>
      <c r="GH115">
        <v>-1.37341481864525</v>
      </c>
      <c r="GI115">
        <v>0.292414036698172</v>
      </c>
      <c r="GJ115">
        <v>-1</v>
      </c>
      <c r="GK115">
        <v>7.15829142857143</v>
      </c>
      <c r="GL115">
        <v>-0.0519296103896077</v>
      </c>
      <c r="GM115">
        <v>0.00749050337536314</v>
      </c>
      <c r="GN115">
        <v>1</v>
      </c>
      <c r="GO115">
        <v>1</v>
      </c>
      <c r="GP115">
        <v>2</v>
      </c>
      <c r="GQ115" t="s">
        <v>446</v>
      </c>
      <c r="GR115">
        <v>3.12449</v>
      </c>
      <c r="GS115">
        <v>2.65474</v>
      </c>
      <c r="GT115">
        <v>0.0848017</v>
      </c>
      <c r="GU115">
        <v>0.0874904</v>
      </c>
      <c r="GV115">
        <v>0.102747</v>
      </c>
      <c r="GW115">
        <v>0.080603</v>
      </c>
      <c r="GX115">
        <v>23585.4</v>
      </c>
      <c r="GY115">
        <v>22277.4</v>
      </c>
      <c r="GZ115">
        <v>23044.8</v>
      </c>
      <c r="HA115">
        <v>23770.1</v>
      </c>
      <c r="HB115">
        <v>35229.3</v>
      </c>
      <c r="HC115">
        <v>36170.4</v>
      </c>
      <c r="HD115">
        <v>41537</v>
      </c>
      <c r="HE115">
        <v>42383.5</v>
      </c>
      <c r="HF115">
        <v>1.91258</v>
      </c>
      <c r="HG115">
        <v>1.816</v>
      </c>
      <c r="HH115">
        <v>0.153333</v>
      </c>
      <c r="HI115">
        <v>0</v>
      </c>
      <c r="HJ115">
        <v>27.5039</v>
      </c>
      <c r="HK115">
        <v>999.9</v>
      </c>
      <c r="HL115">
        <v>49.738</v>
      </c>
      <c r="HM115">
        <v>29.225</v>
      </c>
      <c r="HN115">
        <v>22.4118</v>
      </c>
      <c r="HO115">
        <v>54.0209</v>
      </c>
      <c r="HP115">
        <v>42.4559</v>
      </c>
      <c r="HQ115">
        <v>1</v>
      </c>
      <c r="HR115">
        <v>0.018966</v>
      </c>
      <c r="HS115">
        <v>0.0242865</v>
      </c>
      <c r="HT115">
        <v>20.218</v>
      </c>
      <c r="HU115">
        <v>5.23346</v>
      </c>
      <c r="HV115">
        <v>11.992</v>
      </c>
      <c r="HW115">
        <v>4.9557</v>
      </c>
      <c r="HX115">
        <v>3.30387</v>
      </c>
      <c r="HY115">
        <v>21.2</v>
      </c>
      <c r="HZ115">
        <v>9999</v>
      </c>
      <c r="IA115">
        <v>9999</v>
      </c>
      <c r="IB115">
        <v>9999</v>
      </c>
      <c r="IC115">
        <v>1.86855</v>
      </c>
      <c r="ID115">
        <v>1.8642</v>
      </c>
      <c r="IE115">
        <v>1.87181</v>
      </c>
      <c r="IF115">
        <v>1.86267</v>
      </c>
      <c r="IG115">
        <v>1.86205</v>
      </c>
      <c r="IH115">
        <v>1.86858</v>
      </c>
      <c r="II115">
        <v>1.85868</v>
      </c>
      <c r="IJ115">
        <v>1.86508</v>
      </c>
      <c r="IK115">
        <v>5</v>
      </c>
      <c r="IL115">
        <v>0</v>
      </c>
      <c r="IM115">
        <v>0</v>
      </c>
      <c r="IN115">
        <v>0</v>
      </c>
      <c r="IO115" t="s">
        <v>441</v>
      </c>
      <c r="IP115" t="s">
        <v>442</v>
      </c>
      <c r="IQ115" t="s">
        <v>443</v>
      </c>
      <c r="IR115" t="s">
        <v>443</v>
      </c>
      <c r="IS115" t="s">
        <v>443</v>
      </c>
      <c r="IT115" t="s">
        <v>443</v>
      </c>
      <c r="IU115">
        <v>0</v>
      </c>
      <c r="IV115">
        <v>100</v>
      </c>
      <c r="IW115">
        <v>100</v>
      </c>
      <c r="IX115">
        <v>5.745</v>
      </c>
      <c r="IY115">
        <v>0.4044</v>
      </c>
      <c r="IZ115">
        <v>4.29428474587108</v>
      </c>
      <c r="JA115">
        <v>0.0044018681294096</v>
      </c>
      <c r="JB115">
        <v>-1.90699597991277e-06</v>
      </c>
      <c r="JC115">
        <v>4.44501569190667e-10</v>
      </c>
      <c r="JD115">
        <v>0.0663976639725661</v>
      </c>
      <c r="JE115">
        <v>0.00774552653971819</v>
      </c>
      <c r="JF115">
        <v>0.000136201457998369</v>
      </c>
      <c r="JG115">
        <v>5.32982615085375e-06</v>
      </c>
      <c r="JH115">
        <v>-0</v>
      </c>
      <c r="JI115">
        <v>1991</v>
      </c>
      <c r="JJ115">
        <v>1</v>
      </c>
      <c r="JK115">
        <v>28</v>
      </c>
      <c r="JL115">
        <v>195670</v>
      </c>
      <c r="JM115">
        <v>195669.9</v>
      </c>
      <c r="JN115">
        <v>0.963135</v>
      </c>
      <c r="JO115">
        <v>2.36694</v>
      </c>
      <c r="JP115">
        <v>1.4978</v>
      </c>
      <c r="JQ115">
        <v>2.3291</v>
      </c>
      <c r="JR115">
        <v>1.54419</v>
      </c>
      <c r="JS115">
        <v>2.34131</v>
      </c>
      <c r="JT115">
        <v>34.9674</v>
      </c>
      <c r="JU115">
        <v>24.1663</v>
      </c>
      <c r="JV115">
        <v>18</v>
      </c>
      <c r="JW115">
        <v>548.026</v>
      </c>
      <c r="JX115">
        <v>429.386</v>
      </c>
      <c r="JY115">
        <v>27.1437</v>
      </c>
      <c r="JZ115">
        <v>27.7853</v>
      </c>
      <c r="KA115">
        <v>29.9999</v>
      </c>
      <c r="KB115">
        <v>27.5863</v>
      </c>
      <c r="KC115">
        <v>27.6027</v>
      </c>
      <c r="KD115">
        <v>19.3266</v>
      </c>
      <c r="KE115">
        <v>34.3514</v>
      </c>
      <c r="KF115">
        <v>58.0956</v>
      </c>
      <c r="KG115">
        <v>27.1435</v>
      </c>
      <c r="KH115">
        <v>386.236</v>
      </c>
      <c r="KI115">
        <v>17.295</v>
      </c>
      <c r="KJ115">
        <v>93.1024</v>
      </c>
      <c r="KK115">
        <v>98.7821</v>
      </c>
    </row>
    <row r="116" spans="1:297">
      <c r="A116">
        <v>100</v>
      </c>
      <c r="B116">
        <v>1758989909</v>
      </c>
      <c r="C116">
        <v>2562</v>
      </c>
      <c r="D116" t="s">
        <v>643</v>
      </c>
      <c r="E116" t="s">
        <v>644</v>
      </c>
      <c r="F116">
        <v>5</v>
      </c>
      <c r="G116" t="s">
        <v>638</v>
      </c>
      <c r="H116" t="s">
        <v>436</v>
      </c>
      <c r="I116">
        <v>1758989900.84615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(EA116+(U116+2*0.95*5.67E-8*(((EA116+$B$7)+273)^4-(EA116+273)^4)-44100*J116)/(1.84*29.3*R116+8*0.95*5.67E-8*(EA116+273)^3))</f>
        <v>0</v>
      </c>
      <c r="W116">
        <f>($C$7*EB116+$D$7*EC116+$E$7*V116)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2*0.95*5.67E-8*(((EA116+$B$7)+273)^4-(W116+273)^4)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408.166871190476</v>
      </c>
      <c r="AK116">
        <v>397.53363030303</v>
      </c>
      <c r="AL116">
        <v>-1.85129218614722</v>
      </c>
      <c r="AM116">
        <v>63.08</v>
      </c>
      <c r="AN116">
        <f>(AP116 - AO116 + DY116*1E3/(8.314*(EA116+273.15)) * AR116/DX116 * AQ116) * DX116/(100*DL116) * 1000/(1000 - AP116)</f>
        <v>0</v>
      </c>
      <c r="AO116">
        <v>17.26279875</v>
      </c>
      <c r="AP116">
        <v>24.4124581818182</v>
      </c>
      <c r="AQ116">
        <v>0.000119289834663244</v>
      </c>
      <c r="AR116">
        <v>99.94</v>
      </c>
      <c r="AS116">
        <v>0</v>
      </c>
      <c r="AT116">
        <v>0</v>
      </c>
      <c r="AU116">
        <f>IF(AS116*$H$13&gt;=AW116,1.0,(AW116/(AW116-AS116*$H$13)))</f>
        <v>0</v>
      </c>
      <c r="AV116">
        <f>(AU116-1)*100</f>
        <v>0</v>
      </c>
      <c r="AW116">
        <f>MAX(0,($B$13+$C$13*EF116)/(1+$D$13*EF116)*DY116/(EA116+273)*$E$13)</f>
        <v>0</v>
      </c>
      <c r="AX116" t="s">
        <v>437</v>
      </c>
      <c r="AY116" t="s">
        <v>437</v>
      </c>
      <c r="AZ116">
        <v>0</v>
      </c>
      <c r="BA116">
        <v>0</v>
      </c>
      <c r="BB116">
        <f>1-AZ116/BA116</f>
        <v>0</v>
      </c>
      <c r="BC116">
        <v>0</v>
      </c>
      <c r="BD116" t="s">
        <v>437</v>
      </c>
      <c r="BE116" t="s">
        <v>437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437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$B$11*EG116+$C$11*EH116+$F$11*ES116*(1-EV116)</f>
        <v>0</v>
      </c>
      <c r="DI116">
        <f>DH116*DJ116</f>
        <v>0</v>
      </c>
      <c r="DJ116">
        <f>($B$11*$D$9+$C$11*$D$9+$F$11*((FF116+EX116)/MAX(FF116+EX116+FG116, 0.1)*$I$9+FG116/MAX(FF116+EX116+FG116, 0.1)*$J$9))/($B$11+$C$11+$F$11)</f>
        <v>0</v>
      </c>
      <c r="DK116">
        <f>($B$11*$K$9+$C$11*$K$9+$F$11*((FF116+EX116)/MAX(FF116+EX116+FG116, 0.1)*$P$9+FG116/MAX(FF116+EX116+FG116, 0.1)*$Q$9))/($B$11+$C$11+$F$11)</f>
        <v>0</v>
      </c>
      <c r="DL116">
        <v>5.9</v>
      </c>
      <c r="DM116">
        <v>0.5</v>
      </c>
      <c r="DN116" t="s">
        <v>438</v>
      </c>
      <c r="DO116">
        <v>2</v>
      </c>
      <c r="DP116" t="b">
        <v>1</v>
      </c>
      <c r="DQ116">
        <v>1758989900.84615</v>
      </c>
      <c r="DR116">
        <v>395.685461538462</v>
      </c>
      <c r="DS116">
        <v>410.946384615385</v>
      </c>
      <c r="DT116">
        <v>24.3998923076923</v>
      </c>
      <c r="DU116">
        <v>17.2474538461538</v>
      </c>
      <c r="DV116">
        <v>389.938230769231</v>
      </c>
      <c r="DW116">
        <v>23.9955769230769</v>
      </c>
      <c r="DX116">
        <v>500.014846153846</v>
      </c>
      <c r="DY116">
        <v>90.4158769230769</v>
      </c>
      <c r="DZ116">
        <v>0.0290217769230769</v>
      </c>
      <c r="EA116">
        <v>30.5689769230769</v>
      </c>
      <c r="EB116">
        <v>29.9941461538462</v>
      </c>
      <c r="EC116">
        <v>999.9</v>
      </c>
      <c r="ED116">
        <v>0</v>
      </c>
      <c r="EE116">
        <v>0</v>
      </c>
      <c r="EF116">
        <v>9988.79230769231</v>
      </c>
      <c r="EG116">
        <v>0</v>
      </c>
      <c r="EH116">
        <v>9.97123230769231</v>
      </c>
      <c r="EI116">
        <v>-15.2609438461539</v>
      </c>
      <c r="EJ116">
        <v>405.581615384615</v>
      </c>
      <c r="EK116">
        <v>418.158230769231</v>
      </c>
      <c r="EL116">
        <v>7.15242384615385</v>
      </c>
      <c r="EM116">
        <v>410.946384615385</v>
      </c>
      <c r="EN116">
        <v>17.2474538461538</v>
      </c>
      <c r="EO116">
        <v>2.20613692307692</v>
      </c>
      <c r="EP116">
        <v>1.55944461538462</v>
      </c>
      <c r="EQ116">
        <v>19.0069384615385</v>
      </c>
      <c r="ER116">
        <v>13.5638076923077</v>
      </c>
      <c r="ES116">
        <v>1999.97</v>
      </c>
      <c r="ET116">
        <v>0.979997923076923</v>
      </c>
      <c r="EU116">
        <v>0.0200018230769231</v>
      </c>
      <c r="EV116">
        <v>0</v>
      </c>
      <c r="EW116">
        <v>1233.10538461538</v>
      </c>
      <c r="EX116">
        <v>5.00016</v>
      </c>
      <c r="EY116">
        <v>24960.3076923077</v>
      </c>
      <c r="EZ116">
        <v>18233.9153846154</v>
      </c>
      <c r="FA116">
        <v>48.8604615384615</v>
      </c>
      <c r="FB116">
        <v>49.2738461538462</v>
      </c>
      <c r="FC116">
        <v>49.187</v>
      </c>
      <c r="FD116">
        <v>49.0286153846154</v>
      </c>
      <c r="FE116">
        <v>50.7160769230769</v>
      </c>
      <c r="FF116">
        <v>1955.07</v>
      </c>
      <c r="FG116">
        <v>39.9</v>
      </c>
      <c r="FH116">
        <v>0</v>
      </c>
      <c r="FI116">
        <v>1758989913.9</v>
      </c>
      <c r="FJ116">
        <v>0</v>
      </c>
      <c r="FK116">
        <v>1233.16653846154</v>
      </c>
      <c r="FL116">
        <v>6.11658121161814</v>
      </c>
      <c r="FM116">
        <v>121.046154031469</v>
      </c>
      <c r="FN116">
        <v>24961.0538461538</v>
      </c>
      <c r="FO116">
        <v>15</v>
      </c>
      <c r="FP116">
        <v>0</v>
      </c>
      <c r="FQ116" t="s">
        <v>439</v>
      </c>
      <c r="FR116">
        <v>1747249705.1</v>
      </c>
      <c r="FS116">
        <v>1747249711.1</v>
      </c>
      <c r="FT116">
        <v>0</v>
      </c>
      <c r="FU116">
        <v>0.871</v>
      </c>
      <c r="FV116">
        <v>0.066</v>
      </c>
      <c r="FW116">
        <v>5.486</v>
      </c>
      <c r="FX116">
        <v>0.145</v>
      </c>
      <c r="FY116">
        <v>420</v>
      </c>
      <c r="FZ116">
        <v>16</v>
      </c>
      <c r="GA116">
        <v>0.27</v>
      </c>
      <c r="GB116">
        <v>0.16</v>
      </c>
      <c r="GC116">
        <v>-17.8175638095238</v>
      </c>
      <c r="GD116">
        <v>44.4421161038961</v>
      </c>
      <c r="GE116">
        <v>5.09234716426005</v>
      </c>
      <c r="GF116">
        <v>0</v>
      </c>
      <c r="GG116">
        <v>1232.99794117647</v>
      </c>
      <c r="GH116">
        <v>1.4281130653659</v>
      </c>
      <c r="GI116">
        <v>0.361839901319422</v>
      </c>
      <c r="GJ116">
        <v>-1</v>
      </c>
      <c r="GK116">
        <v>7.15447714285714</v>
      </c>
      <c r="GL116">
        <v>-0.0755259740259689</v>
      </c>
      <c r="GM116">
        <v>0.00943824294728486</v>
      </c>
      <c r="GN116">
        <v>1</v>
      </c>
      <c r="GO116">
        <v>1</v>
      </c>
      <c r="GP116">
        <v>2</v>
      </c>
      <c r="GQ116" t="s">
        <v>446</v>
      </c>
      <c r="GR116">
        <v>3.1245</v>
      </c>
      <c r="GS116">
        <v>2.65439</v>
      </c>
      <c r="GT116">
        <v>0.0832531</v>
      </c>
      <c r="GU116">
        <v>0.0850378</v>
      </c>
      <c r="GV116">
        <v>0.102773</v>
      </c>
      <c r="GW116">
        <v>0.0805161</v>
      </c>
      <c r="GX116">
        <v>23625.2</v>
      </c>
      <c r="GY116">
        <v>22337</v>
      </c>
      <c r="GZ116">
        <v>23044.8</v>
      </c>
      <c r="HA116">
        <v>23769.9</v>
      </c>
      <c r="HB116">
        <v>35228.4</v>
      </c>
      <c r="HC116">
        <v>36173.1</v>
      </c>
      <c r="HD116">
        <v>41537.4</v>
      </c>
      <c r="HE116">
        <v>42382.9</v>
      </c>
      <c r="HF116">
        <v>1.9125</v>
      </c>
      <c r="HG116">
        <v>1.8157</v>
      </c>
      <c r="HH116">
        <v>0.15286</v>
      </c>
      <c r="HI116">
        <v>0</v>
      </c>
      <c r="HJ116">
        <v>27.5016</v>
      </c>
      <c r="HK116">
        <v>999.9</v>
      </c>
      <c r="HL116">
        <v>49.738</v>
      </c>
      <c r="HM116">
        <v>29.225</v>
      </c>
      <c r="HN116">
        <v>22.4137</v>
      </c>
      <c r="HO116">
        <v>54.4509</v>
      </c>
      <c r="HP116">
        <v>42.4519</v>
      </c>
      <c r="HQ116">
        <v>1</v>
      </c>
      <c r="HR116">
        <v>0.0197866</v>
      </c>
      <c r="HS116">
        <v>0.113322</v>
      </c>
      <c r="HT116">
        <v>20.2176</v>
      </c>
      <c r="HU116">
        <v>5.23361</v>
      </c>
      <c r="HV116">
        <v>11.992</v>
      </c>
      <c r="HW116">
        <v>4.95575</v>
      </c>
      <c r="HX116">
        <v>3.30395</v>
      </c>
      <c r="HY116">
        <v>21.2</v>
      </c>
      <c r="HZ116">
        <v>9999</v>
      </c>
      <c r="IA116">
        <v>9999</v>
      </c>
      <c r="IB116">
        <v>9999</v>
      </c>
      <c r="IC116">
        <v>1.86856</v>
      </c>
      <c r="ID116">
        <v>1.86419</v>
      </c>
      <c r="IE116">
        <v>1.87181</v>
      </c>
      <c r="IF116">
        <v>1.86269</v>
      </c>
      <c r="IG116">
        <v>1.86205</v>
      </c>
      <c r="IH116">
        <v>1.86858</v>
      </c>
      <c r="II116">
        <v>1.85867</v>
      </c>
      <c r="IJ116">
        <v>1.86508</v>
      </c>
      <c r="IK116">
        <v>5</v>
      </c>
      <c r="IL116">
        <v>0</v>
      </c>
      <c r="IM116">
        <v>0</v>
      </c>
      <c r="IN116">
        <v>0</v>
      </c>
      <c r="IO116" t="s">
        <v>441</v>
      </c>
      <c r="IP116" t="s">
        <v>442</v>
      </c>
      <c r="IQ116" t="s">
        <v>443</v>
      </c>
      <c r="IR116" t="s">
        <v>443</v>
      </c>
      <c r="IS116" t="s">
        <v>443</v>
      </c>
      <c r="IT116" t="s">
        <v>443</v>
      </c>
      <c r="IU116">
        <v>0</v>
      </c>
      <c r="IV116">
        <v>100</v>
      </c>
      <c r="IW116">
        <v>100</v>
      </c>
      <c r="IX116">
        <v>5.716</v>
      </c>
      <c r="IY116">
        <v>0.4046</v>
      </c>
      <c r="IZ116">
        <v>4.29428474587108</v>
      </c>
      <c r="JA116">
        <v>0.0044018681294096</v>
      </c>
      <c r="JB116">
        <v>-1.90699597991277e-06</v>
      </c>
      <c r="JC116">
        <v>4.44501569190667e-10</v>
      </c>
      <c r="JD116">
        <v>0.0663976639725661</v>
      </c>
      <c r="JE116">
        <v>0.00774552653971819</v>
      </c>
      <c r="JF116">
        <v>0.000136201457998369</v>
      </c>
      <c r="JG116">
        <v>5.32982615085375e-06</v>
      </c>
      <c r="JH116">
        <v>-0</v>
      </c>
      <c r="JI116">
        <v>1991</v>
      </c>
      <c r="JJ116">
        <v>1</v>
      </c>
      <c r="JK116">
        <v>28</v>
      </c>
      <c r="JL116">
        <v>195670.1</v>
      </c>
      <c r="JM116">
        <v>195670</v>
      </c>
      <c r="JN116">
        <v>0.933838</v>
      </c>
      <c r="JO116">
        <v>2.37915</v>
      </c>
      <c r="JP116">
        <v>1.49902</v>
      </c>
      <c r="JQ116">
        <v>2.32788</v>
      </c>
      <c r="JR116">
        <v>1.54419</v>
      </c>
      <c r="JS116">
        <v>2.24976</v>
      </c>
      <c r="JT116">
        <v>34.9904</v>
      </c>
      <c r="JU116">
        <v>24.1488</v>
      </c>
      <c r="JV116">
        <v>18</v>
      </c>
      <c r="JW116">
        <v>548.013</v>
      </c>
      <c r="JX116">
        <v>429.239</v>
      </c>
      <c r="JY116">
        <v>27.1566</v>
      </c>
      <c r="JZ116">
        <v>27.7897</v>
      </c>
      <c r="KA116">
        <v>30.0003</v>
      </c>
      <c r="KB116">
        <v>27.5903</v>
      </c>
      <c r="KC116">
        <v>27.6066</v>
      </c>
      <c r="KD116">
        <v>18.7441</v>
      </c>
      <c r="KE116">
        <v>34.3514</v>
      </c>
      <c r="KF116">
        <v>58.0956</v>
      </c>
      <c r="KG116">
        <v>27.1472</v>
      </c>
      <c r="KH116">
        <v>364.674</v>
      </c>
      <c r="KI116">
        <v>17.2987</v>
      </c>
      <c r="KJ116">
        <v>93.1029</v>
      </c>
      <c r="KK116">
        <v>98.7808</v>
      </c>
    </row>
    <row r="117" spans="1:297">
      <c r="A117">
        <v>101</v>
      </c>
      <c r="B117">
        <v>1758989914</v>
      </c>
      <c r="C117">
        <v>2567</v>
      </c>
      <c r="D117" t="s">
        <v>645</v>
      </c>
      <c r="E117" t="s">
        <v>646</v>
      </c>
      <c r="F117">
        <v>5</v>
      </c>
      <c r="G117" t="s">
        <v>638</v>
      </c>
      <c r="H117" t="s">
        <v>436</v>
      </c>
      <c r="I117">
        <v>1758989905.84615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(EA117+(U117+2*0.95*5.67E-8*(((EA117+$B$7)+273)^4-(EA117+273)^4)-44100*J117)/(1.84*29.3*R117+8*0.95*5.67E-8*(EA117+273)^3))</f>
        <v>0</v>
      </c>
      <c r="W117">
        <f>($C$7*EB117+$D$7*EC117+$E$7*V117)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2*0.95*5.67E-8*(((EA117+$B$7)+273)^4-(W117+273)^4)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392.741581758333</v>
      </c>
      <c r="AK117">
        <v>385.649466666667</v>
      </c>
      <c r="AL117">
        <v>-2.46606714285719</v>
      </c>
      <c r="AM117">
        <v>63.08</v>
      </c>
      <c r="AN117">
        <f>(AP117 - AO117 + DY117*1E3/(8.314*(EA117+273.15)) * AR117/DX117 * AQ117) * DX117/(100*DL117) * 1000/(1000 - AP117)</f>
        <v>0</v>
      </c>
      <c r="AO117">
        <v>17.2230992083333</v>
      </c>
      <c r="AP117">
        <v>24.3953733333333</v>
      </c>
      <c r="AQ117">
        <v>-0.00015280519480529</v>
      </c>
      <c r="AR117">
        <v>99.94</v>
      </c>
      <c r="AS117">
        <v>0</v>
      </c>
      <c r="AT117">
        <v>0</v>
      </c>
      <c r="AU117">
        <f>IF(AS117*$H$13&gt;=AW117,1.0,(AW117/(AW117-AS117*$H$13)))</f>
        <v>0</v>
      </c>
      <c r="AV117">
        <f>(AU117-1)*100</f>
        <v>0</v>
      </c>
      <c r="AW117">
        <f>MAX(0,($B$13+$C$13*EF117)/(1+$D$13*EF117)*DY117/(EA117+273)*$E$13)</f>
        <v>0</v>
      </c>
      <c r="AX117" t="s">
        <v>437</v>
      </c>
      <c r="AY117" t="s">
        <v>437</v>
      </c>
      <c r="AZ117">
        <v>0</v>
      </c>
      <c r="BA117">
        <v>0</v>
      </c>
      <c r="BB117">
        <f>1-AZ117/BA117</f>
        <v>0</v>
      </c>
      <c r="BC117">
        <v>0</v>
      </c>
      <c r="BD117" t="s">
        <v>437</v>
      </c>
      <c r="BE117" t="s">
        <v>437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437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$B$11*EG117+$C$11*EH117+$F$11*ES117*(1-EV117)</f>
        <v>0</v>
      </c>
      <c r="DI117">
        <f>DH117*DJ117</f>
        <v>0</v>
      </c>
      <c r="DJ117">
        <f>($B$11*$D$9+$C$11*$D$9+$F$11*((FF117+EX117)/MAX(FF117+EX117+FG117, 0.1)*$I$9+FG117/MAX(FF117+EX117+FG117, 0.1)*$J$9))/($B$11+$C$11+$F$11)</f>
        <v>0</v>
      </c>
      <c r="DK117">
        <f>($B$11*$K$9+$C$11*$K$9+$F$11*((FF117+EX117)/MAX(FF117+EX117+FG117, 0.1)*$P$9+FG117/MAX(FF117+EX117+FG117, 0.1)*$Q$9))/($B$11+$C$11+$F$11)</f>
        <v>0</v>
      </c>
      <c r="DL117">
        <v>5.9</v>
      </c>
      <c r="DM117">
        <v>0.5</v>
      </c>
      <c r="DN117" t="s">
        <v>438</v>
      </c>
      <c r="DO117">
        <v>2</v>
      </c>
      <c r="DP117" t="b">
        <v>1</v>
      </c>
      <c r="DQ117">
        <v>1758989905.84615</v>
      </c>
      <c r="DR117">
        <v>389.994384615385</v>
      </c>
      <c r="DS117">
        <v>399.562307692308</v>
      </c>
      <c r="DT117">
        <v>24.4018076923077</v>
      </c>
      <c r="DU117">
        <v>17.2431923076923</v>
      </c>
      <c r="DV117">
        <v>384.264846153846</v>
      </c>
      <c r="DW117">
        <v>23.9974384615385</v>
      </c>
      <c r="DX117">
        <v>500.022</v>
      </c>
      <c r="DY117">
        <v>90.4165615384616</v>
      </c>
      <c r="DZ117">
        <v>0.0289932846153846</v>
      </c>
      <c r="EA117">
        <v>30.5694230769231</v>
      </c>
      <c r="EB117">
        <v>29.9996307692308</v>
      </c>
      <c r="EC117">
        <v>999.9</v>
      </c>
      <c r="ED117">
        <v>0</v>
      </c>
      <c r="EE117">
        <v>0</v>
      </c>
      <c r="EF117">
        <v>9995.47923076923</v>
      </c>
      <c r="EG117">
        <v>0</v>
      </c>
      <c r="EH117">
        <v>9.97808</v>
      </c>
      <c r="EI117">
        <v>-9.56807230769231</v>
      </c>
      <c r="EJ117">
        <v>399.748923076923</v>
      </c>
      <c r="EK117">
        <v>406.573076923077</v>
      </c>
      <c r="EL117">
        <v>7.15860538461538</v>
      </c>
      <c r="EM117">
        <v>399.562307692308</v>
      </c>
      <c r="EN117">
        <v>17.2431923076923</v>
      </c>
      <c r="EO117">
        <v>2.20632692307692</v>
      </c>
      <c r="EP117">
        <v>1.55907076923077</v>
      </c>
      <c r="EQ117">
        <v>19.0083230769231</v>
      </c>
      <c r="ER117">
        <v>13.5601</v>
      </c>
      <c r="ES117">
        <v>1999.97153846154</v>
      </c>
      <c r="ET117">
        <v>0.979997923076923</v>
      </c>
      <c r="EU117">
        <v>0.0200018230769231</v>
      </c>
      <c r="EV117">
        <v>0</v>
      </c>
      <c r="EW117">
        <v>1233.74384615385</v>
      </c>
      <c r="EX117">
        <v>5.00016</v>
      </c>
      <c r="EY117">
        <v>24973.9307692308</v>
      </c>
      <c r="EZ117">
        <v>18233.9230769231</v>
      </c>
      <c r="FA117">
        <v>48.8701538461538</v>
      </c>
      <c r="FB117">
        <v>49.2881538461538</v>
      </c>
      <c r="FC117">
        <v>49.187</v>
      </c>
      <c r="FD117">
        <v>49.0476923076923</v>
      </c>
      <c r="FE117">
        <v>50.7257692307692</v>
      </c>
      <c r="FF117">
        <v>1955.07153846154</v>
      </c>
      <c r="FG117">
        <v>39.9</v>
      </c>
      <c r="FH117">
        <v>0</v>
      </c>
      <c r="FI117">
        <v>1758989919.3</v>
      </c>
      <c r="FJ117">
        <v>0</v>
      </c>
      <c r="FK117">
        <v>1234.0304</v>
      </c>
      <c r="FL117">
        <v>12.5415384897885</v>
      </c>
      <c r="FM117">
        <v>258.692308163888</v>
      </c>
      <c r="FN117">
        <v>24977.924</v>
      </c>
      <c r="FO117">
        <v>15</v>
      </c>
      <c r="FP117">
        <v>0</v>
      </c>
      <c r="FQ117" t="s">
        <v>439</v>
      </c>
      <c r="FR117">
        <v>1747249705.1</v>
      </c>
      <c r="FS117">
        <v>1747249711.1</v>
      </c>
      <c r="FT117">
        <v>0</v>
      </c>
      <c r="FU117">
        <v>0.871</v>
      </c>
      <c r="FV117">
        <v>0.066</v>
      </c>
      <c r="FW117">
        <v>5.486</v>
      </c>
      <c r="FX117">
        <v>0.145</v>
      </c>
      <c r="FY117">
        <v>420</v>
      </c>
      <c r="FZ117">
        <v>16</v>
      </c>
      <c r="GA117">
        <v>0.27</v>
      </c>
      <c r="GB117">
        <v>0.16</v>
      </c>
      <c r="GC117">
        <v>-12.7481538095238</v>
      </c>
      <c r="GD117">
        <v>70.5234140259741</v>
      </c>
      <c r="GE117">
        <v>7.23037377286922</v>
      </c>
      <c r="GF117">
        <v>0</v>
      </c>
      <c r="GG117">
        <v>1233.50852941176</v>
      </c>
      <c r="GH117">
        <v>8.14285715038151</v>
      </c>
      <c r="GI117">
        <v>0.88565739077864</v>
      </c>
      <c r="GJ117">
        <v>-1</v>
      </c>
      <c r="GK117">
        <v>7.15934571428572</v>
      </c>
      <c r="GL117">
        <v>0.0529285714285643</v>
      </c>
      <c r="GM117">
        <v>0.0152303051813931</v>
      </c>
      <c r="GN117">
        <v>1</v>
      </c>
      <c r="GO117">
        <v>1</v>
      </c>
      <c r="GP117">
        <v>2</v>
      </c>
      <c r="GQ117" t="s">
        <v>446</v>
      </c>
      <c r="GR117">
        <v>3.12449</v>
      </c>
      <c r="GS117">
        <v>2.65455</v>
      </c>
      <c r="GT117">
        <v>0.0811637</v>
      </c>
      <c r="GU117">
        <v>0.0821545</v>
      </c>
      <c r="GV117">
        <v>0.102715</v>
      </c>
      <c r="GW117">
        <v>0.0804312</v>
      </c>
      <c r="GX117">
        <v>23678.6</v>
      </c>
      <c r="GY117">
        <v>22407.1</v>
      </c>
      <c r="GZ117">
        <v>23044.3</v>
      </c>
      <c r="HA117">
        <v>23769.6</v>
      </c>
      <c r="HB117">
        <v>35229.9</v>
      </c>
      <c r="HC117">
        <v>36176</v>
      </c>
      <c r="HD117">
        <v>41536.6</v>
      </c>
      <c r="HE117">
        <v>42382.7</v>
      </c>
      <c r="HF117">
        <v>1.91278</v>
      </c>
      <c r="HG117">
        <v>1.81578</v>
      </c>
      <c r="HH117">
        <v>0.153705</v>
      </c>
      <c r="HI117">
        <v>0</v>
      </c>
      <c r="HJ117">
        <v>27.5011</v>
      </c>
      <c r="HK117">
        <v>999.9</v>
      </c>
      <c r="HL117">
        <v>49.713</v>
      </c>
      <c r="HM117">
        <v>29.205</v>
      </c>
      <c r="HN117">
        <v>22.376</v>
      </c>
      <c r="HO117">
        <v>53.9809</v>
      </c>
      <c r="HP117">
        <v>42.4359</v>
      </c>
      <c r="HQ117">
        <v>1</v>
      </c>
      <c r="HR117">
        <v>0.0203354</v>
      </c>
      <c r="HS117">
        <v>0.157603</v>
      </c>
      <c r="HT117">
        <v>20.2177</v>
      </c>
      <c r="HU117">
        <v>5.23346</v>
      </c>
      <c r="HV117">
        <v>11.992</v>
      </c>
      <c r="HW117">
        <v>4.9557</v>
      </c>
      <c r="HX117">
        <v>3.30398</v>
      </c>
      <c r="HY117">
        <v>21.2</v>
      </c>
      <c r="HZ117">
        <v>9999</v>
      </c>
      <c r="IA117">
        <v>9999</v>
      </c>
      <c r="IB117">
        <v>9999</v>
      </c>
      <c r="IC117">
        <v>1.86856</v>
      </c>
      <c r="ID117">
        <v>1.86419</v>
      </c>
      <c r="IE117">
        <v>1.87181</v>
      </c>
      <c r="IF117">
        <v>1.86266</v>
      </c>
      <c r="IG117">
        <v>1.86205</v>
      </c>
      <c r="IH117">
        <v>1.86857</v>
      </c>
      <c r="II117">
        <v>1.85867</v>
      </c>
      <c r="IJ117">
        <v>1.86509</v>
      </c>
      <c r="IK117">
        <v>5</v>
      </c>
      <c r="IL117">
        <v>0</v>
      </c>
      <c r="IM117">
        <v>0</v>
      </c>
      <c r="IN117">
        <v>0</v>
      </c>
      <c r="IO117" t="s">
        <v>441</v>
      </c>
      <c r="IP117" t="s">
        <v>442</v>
      </c>
      <c r="IQ117" t="s">
        <v>443</v>
      </c>
      <c r="IR117" t="s">
        <v>443</v>
      </c>
      <c r="IS117" t="s">
        <v>443</v>
      </c>
      <c r="IT117" t="s">
        <v>443</v>
      </c>
      <c r="IU117">
        <v>0</v>
      </c>
      <c r="IV117">
        <v>100</v>
      </c>
      <c r="IW117">
        <v>100</v>
      </c>
      <c r="IX117">
        <v>5.678</v>
      </c>
      <c r="IY117">
        <v>0.4041</v>
      </c>
      <c r="IZ117">
        <v>4.29428474587108</v>
      </c>
      <c r="JA117">
        <v>0.0044018681294096</v>
      </c>
      <c r="JB117">
        <v>-1.90699597991277e-06</v>
      </c>
      <c r="JC117">
        <v>4.44501569190667e-10</v>
      </c>
      <c r="JD117">
        <v>0.0663976639725661</v>
      </c>
      <c r="JE117">
        <v>0.00774552653971819</v>
      </c>
      <c r="JF117">
        <v>0.000136201457998369</v>
      </c>
      <c r="JG117">
        <v>5.32982615085375e-06</v>
      </c>
      <c r="JH117">
        <v>-0</v>
      </c>
      <c r="JI117">
        <v>1991</v>
      </c>
      <c r="JJ117">
        <v>1</v>
      </c>
      <c r="JK117">
        <v>28</v>
      </c>
      <c r="JL117">
        <v>195670.1</v>
      </c>
      <c r="JM117">
        <v>195670</v>
      </c>
      <c r="JN117">
        <v>0.897217</v>
      </c>
      <c r="JO117">
        <v>2.36694</v>
      </c>
      <c r="JP117">
        <v>1.4978</v>
      </c>
      <c r="JQ117">
        <v>2.3291</v>
      </c>
      <c r="JR117">
        <v>1.54419</v>
      </c>
      <c r="JS117">
        <v>2.36816</v>
      </c>
      <c r="JT117">
        <v>34.9674</v>
      </c>
      <c r="JU117">
        <v>24.1663</v>
      </c>
      <c r="JV117">
        <v>18</v>
      </c>
      <c r="JW117">
        <v>548.227</v>
      </c>
      <c r="JX117">
        <v>429.314</v>
      </c>
      <c r="JY117">
        <v>27.1579</v>
      </c>
      <c r="JZ117">
        <v>27.7947</v>
      </c>
      <c r="KA117">
        <v>30.0006</v>
      </c>
      <c r="KB117">
        <v>27.5946</v>
      </c>
      <c r="KC117">
        <v>27.6108</v>
      </c>
      <c r="KD117">
        <v>18.0184</v>
      </c>
      <c r="KE117">
        <v>34.0773</v>
      </c>
      <c r="KF117">
        <v>58.0956</v>
      </c>
      <c r="KG117">
        <v>27.1472</v>
      </c>
      <c r="KH117">
        <v>351.227</v>
      </c>
      <c r="KI117">
        <v>17.3167</v>
      </c>
      <c r="KJ117">
        <v>93.1011</v>
      </c>
      <c r="KK117">
        <v>98.7801</v>
      </c>
    </row>
    <row r="118" spans="1:297">
      <c r="A118">
        <v>102</v>
      </c>
      <c r="B118">
        <v>1758989919</v>
      </c>
      <c r="C118">
        <v>2572</v>
      </c>
      <c r="D118" t="s">
        <v>647</v>
      </c>
      <c r="E118" t="s">
        <v>648</v>
      </c>
      <c r="F118">
        <v>5</v>
      </c>
      <c r="G118" t="s">
        <v>638</v>
      </c>
      <c r="H118" t="s">
        <v>436</v>
      </c>
      <c r="I118">
        <v>1758989910.84615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(EA118+(U118+2*0.95*5.67E-8*(((EA118+$B$7)+273)^4-(EA118+273)^4)-44100*J118)/(1.84*29.3*R118+8*0.95*5.67E-8*(EA118+273)^3))</f>
        <v>0</v>
      </c>
      <c r="W118">
        <f>($C$7*EB118+$D$7*EC118+$E$7*V118)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2*0.95*5.67E-8*(((EA118+$B$7)+273)^4-(W118+273)^4)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375.179684592857</v>
      </c>
      <c r="AK118">
        <v>371.098381818182</v>
      </c>
      <c r="AL118">
        <v>-2.96915930735938</v>
      </c>
      <c r="AM118">
        <v>63.08</v>
      </c>
      <c r="AN118">
        <f>(AP118 - AO118 + DY118*1E3/(8.314*(EA118+273.15)) * AR118/DX118 * AQ118) * DX118/(100*DL118) * 1000/(1000 - AP118)</f>
        <v>0</v>
      </c>
      <c r="AO118">
        <v>17.2251682083333</v>
      </c>
      <c r="AP118">
        <v>24.3819036363636</v>
      </c>
      <c r="AQ118">
        <v>-0.000118916724852306</v>
      </c>
      <c r="AR118">
        <v>99.94</v>
      </c>
      <c r="AS118">
        <v>0</v>
      </c>
      <c r="AT118">
        <v>0</v>
      </c>
      <c r="AU118">
        <f>IF(AS118*$H$13&gt;=AW118,1.0,(AW118/(AW118-AS118*$H$13)))</f>
        <v>0</v>
      </c>
      <c r="AV118">
        <f>(AU118-1)*100</f>
        <v>0</v>
      </c>
      <c r="AW118">
        <f>MAX(0,($B$13+$C$13*EF118)/(1+$D$13*EF118)*DY118/(EA118+273)*$E$13)</f>
        <v>0</v>
      </c>
      <c r="AX118" t="s">
        <v>437</v>
      </c>
      <c r="AY118" t="s">
        <v>437</v>
      </c>
      <c r="AZ118">
        <v>0</v>
      </c>
      <c r="BA118">
        <v>0</v>
      </c>
      <c r="BB118">
        <f>1-AZ118/BA118</f>
        <v>0</v>
      </c>
      <c r="BC118">
        <v>0</v>
      </c>
      <c r="BD118" t="s">
        <v>437</v>
      </c>
      <c r="BE118" t="s">
        <v>437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437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$B$11*EG118+$C$11*EH118+$F$11*ES118*(1-EV118)</f>
        <v>0</v>
      </c>
      <c r="DI118">
        <f>DH118*DJ118</f>
        <v>0</v>
      </c>
      <c r="DJ118">
        <f>($B$11*$D$9+$C$11*$D$9+$F$11*((FF118+EX118)/MAX(FF118+EX118+FG118, 0.1)*$I$9+FG118/MAX(FF118+EX118+FG118, 0.1)*$J$9))/($B$11+$C$11+$F$11)</f>
        <v>0</v>
      </c>
      <c r="DK118">
        <f>($B$11*$K$9+$C$11*$K$9+$F$11*((FF118+EX118)/MAX(FF118+EX118+FG118, 0.1)*$P$9+FG118/MAX(FF118+EX118+FG118, 0.1)*$Q$9))/($B$11+$C$11+$F$11)</f>
        <v>0</v>
      </c>
      <c r="DL118">
        <v>5.9</v>
      </c>
      <c r="DM118">
        <v>0.5</v>
      </c>
      <c r="DN118" t="s">
        <v>438</v>
      </c>
      <c r="DO118">
        <v>2</v>
      </c>
      <c r="DP118" t="b">
        <v>1</v>
      </c>
      <c r="DQ118">
        <v>1758989910.84615</v>
      </c>
      <c r="DR118">
        <v>380.355</v>
      </c>
      <c r="DS118">
        <v>384.332846153846</v>
      </c>
      <c r="DT118">
        <v>24.3989461538462</v>
      </c>
      <c r="DU118">
        <v>17.2383692307692</v>
      </c>
      <c r="DV118">
        <v>374.655769230769</v>
      </c>
      <c r="DW118">
        <v>23.9946538461538</v>
      </c>
      <c r="DX118">
        <v>500.007230769231</v>
      </c>
      <c r="DY118">
        <v>90.4163307692308</v>
      </c>
      <c r="DZ118">
        <v>0.0290039461538462</v>
      </c>
      <c r="EA118">
        <v>30.5722153846154</v>
      </c>
      <c r="EB118">
        <v>30.0060692307692</v>
      </c>
      <c r="EC118">
        <v>999.9</v>
      </c>
      <c r="ED118">
        <v>0</v>
      </c>
      <c r="EE118">
        <v>0</v>
      </c>
      <c r="EF118">
        <v>9999.17538461538</v>
      </c>
      <c r="EG118">
        <v>0</v>
      </c>
      <c r="EH118">
        <v>9.98417923076923</v>
      </c>
      <c r="EI118">
        <v>-3.97802653846154</v>
      </c>
      <c r="EJ118">
        <v>389.867384615385</v>
      </c>
      <c r="EK118">
        <v>391.074615384615</v>
      </c>
      <c r="EL118">
        <v>7.16055769230769</v>
      </c>
      <c r="EM118">
        <v>384.332846153846</v>
      </c>
      <c r="EN118">
        <v>17.2383692307692</v>
      </c>
      <c r="EO118">
        <v>2.20606153846154</v>
      </c>
      <c r="EP118">
        <v>1.55863153846154</v>
      </c>
      <c r="EQ118">
        <v>19.0064076923077</v>
      </c>
      <c r="ER118">
        <v>13.5557692307692</v>
      </c>
      <c r="ES118">
        <v>1999.99230769231</v>
      </c>
      <c r="ET118">
        <v>0.979998153846154</v>
      </c>
      <c r="EU118">
        <v>0.0200016076923077</v>
      </c>
      <c r="EV118">
        <v>0</v>
      </c>
      <c r="EW118">
        <v>1234.85384615385</v>
      </c>
      <c r="EX118">
        <v>5.00016</v>
      </c>
      <c r="EY118">
        <v>24995.6230769231</v>
      </c>
      <c r="EZ118">
        <v>18234.1153846154</v>
      </c>
      <c r="FA118">
        <v>48.875</v>
      </c>
      <c r="FB118">
        <v>49.3024615384615</v>
      </c>
      <c r="FC118">
        <v>49.187</v>
      </c>
      <c r="FD118">
        <v>49.062</v>
      </c>
      <c r="FE118">
        <v>50.7403076923077</v>
      </c>
      <c r="FF118">
        <v>1955.09230769231</v>
      </c>
      <c r="FG118">
        <v>39.9</v>
      </c>
      <c r="FH118">
        <v>0</v>
      </c>
      <c r="FI118">
        <v>1758989924.1</v>
      </c>
      <c r="FJ118">
        <v>0</v>
      </c>
      <c r="FK118">
        <v>1235.1524</v>
      </c>
      <c r="FL118">
        <v>15.5869231133199</v>
      </c>
      <c r="FM118">
        <v>300.692308182232</v>
      </c>
      <c r="FN118">
        <v>25000.256</v>
      </c>
      <c r="FO118">
        <v>15</v>
      </c>
      <c r="FP118">
        <v>0</v>
      </c>
      <c r="FQ118" t="s">
        <v>439</v>
      </c>
      <c r="FR118">
        <v>1747249705.1</v>
      </c>
      <c r="FS118">
        <v>1747249711.1</v>
      </c>
      <c r="FT118">
        <v>0</v>
      </c>
      <c r="FU118">
        <v>0.871</v>
      </c>
      <c r="FV118">
        <v>0.066</v>
      </c>
      <c r="FW118">
        <v>5.486</v>
      </c>
      <c r="FX118">
        <v>0.145</v>
      </c>
      <c r="FY118">
        <v>420</v>
      </c>
      <c r="FZ118">
        <v>16</v>
      </c>
      <c r="GA118">
        <v>0.27</v>
      </c>
      <c r="GB118">
        <v>0.16</v>
      </c>
      <c r="GC118">
        <v>-6.85576535</v>
      </c>
      <c r="GD118">
        <v>66.007388075188</v>
      </c>
      <c r="GE118">
        <v>6.46847400250014</v>
      </c>
      <c r="GF118">
        <v>0</v>
      </c>
      <c r="GG118">
        <v>1234.32176470588</v>
      </c>
      <c r="GH118">
        <v>13.2886172589144</v>
      </c>
      <c r="GI118">
        <v>1.33990225848147</v>
      </c>
      <c r="GJ118">
        <v>-1</v>
      </c>
      <c r="GK118">
        <v>7.158502</v>
      </c>
      <c r="GL118">
        <v>0.0793551879699239</v>
      </c>
      <c r="GM118">
        <v>0.017455044428474</v>
      </c>
      <c r="GN118">
        <v>1</v>
      </c>
      <c r="GO118">
        <v>1</v>
      </c>
      <c r="GP118">
        <v>2</v>
      </c>
      <c r="GQ118" t="s">
        <v>446</v>
      </c>
      <c r="GR118">
        <v>3.12433</v>
      </c>
      <c r="GS118">
        <v>2.65487</v>
      </c>
      <c r="GT118">
        <v>0.0786635</v>
      </c>
      <c r="GU118">
        <v>0.0793515</v>
      </c>
      <c r="GV118">
        <v>0.102688</v>
      </c>
      <c r="GW118">
        <v>0.0805925</v>
      </c>
      <c r="GX118">
        <v>23743.2</v>
      </c>
      <c r="GY118">
        <v>22475.5</v>
      </c>
      <c r="GZ118">
        <v>23044.5</v>
      </c>
      <c r="HA118">
        <v>23769.6</v>
      </c>
      <c r="HB118">
        <v>35230.4</v>
      </c>
      <c r="HC118">
        <v>36169.6</v>
      </c>
      <c r="HD118">
        <v>41536.1</v>
      </c>
      <c r="HE118">
        <v>42382.8</v>
      </c>
      <c r="HF118">
        <v>1.91225</v>
      </c>
      <c r="HG118">
        <v>1.81558</v>
      </c>
      <c r="HH118">
        <v>0.154711</v>
      </c>
      <c r="HI118">
        <v>0</v>
      </c>
      <c r="HJ118">
        <v>27.4993</v>
      </c>
      <c r="HK118">
        <v>999.9</v>
      </c>
      <c r="HL118">
        <v>49.689</v>
      </c>
      <c r="HM118">
        <v>29.205</v>
      </c>
      <c r="HN118">
        <v>22.3654</v>
      </c>
      <c r="HO118">
        <v>54.4709</v>
      </c>
      <c r="HP118">
        <v>42.6603</v>
      </c>
      <c r="HQ118">
        <v>1</v>
      </c>
      <c r="HR118">
        <v>0.0206809</v>
      </c>
      <c r="HS118">
        <v>0.186863</v>
      </c>
      <c r="HT118">
        <v>20.2175</v>
      </c>
      <c r="HU118">
        <v>5.23301</v>
      </c>
      <c r="HV118">
        <v>11.992</v>
      </c>
      <c r="HW118">
        <v>4.9556</v>
      </c>
      <c r="HX118">
        <v>3.30395</v>
      </c>
      <c r="HY118">
        <v>21.2</v>
      </c>
      <c r="HZ118">
        <v>9999</v>
      </c>
      <c r="IA118">
        <v>9999</v>
      </c>
      <c r="IB118">
        <v>9999</v>
      </c>
      <c r="IC118">
        <v>1.86856</v>
      </c>
      <c r="ID118">
        <v>1.86423</v>
      </c>
      <c r="IE118">
        <v>1.87181</v>
      </c>
      <c r="IF118">
        <v>1.86266</v>
      </c>
      <c r="IG118">
        <v>1.86204</v>
      </c>
      <c r="IH118">
        <v>1.86858</v>
      </c>
      <c r="II118">
        <v>1.85868</v>
      </c>
      <c r="IJ118">
        <v>1.86508</v>
      </c>
      <c r="IK118">
        <v>5</v>
      </c>
      <c r="IL118">
        <v>0</v>
      </c>
      <c r="IM118">
        <v>0</v>
      </c>
      <c r="IN118">
        <v>0</v>
      </c>
      <c r="IO118" t="s">
        <v>441</v>
      </c>
      <c r="IP118" t="s">
        <v>442</v>
      </c>
      <c r="IQ118" t="s">
        <v>443</v>
      </c>
      <c r="IR118" t="s">
        <v>443</v>
      </c>
      <c r="IS118" t="s">
        <v>443</v>
      </c>
      <c r="IT118" t="s">
        <v>443</v>
      </c>
      <c r="IU118">
        <v>0</v>
      </c>
      <c r="IV118">
        <v>100</v>
      </c>
      <c r="IW118">
        <v>100</v>
      </c>
      <c r="IX118">
        <v>5.632</v>
      </c>
      <c r="IY118">
        <v>0.4039</v>
      </c>
      <c r="IZ118">
        <v>4.29428474587108</v>
      </c>
      <c r="JA118">
        <v>0.0044018681294096</v>
      </c>
      <c r="JB118">
        <v>-1.90699597991277e-06</v>
      </c>
      <c r="JC118">
        <v>4.44501569190667e-10</v>
      </c>
      <c r="JD118">
        <v>0.0663976639725661</v>
      </c>
      <c r="JE118">
        <v>0.00774552653971819</v>
      </c>
      <c r="JF118">
        <v>0.000136201457998369</v>
      </c>
      <c r="JG118">
        <v>5.32982615085375e-06</v>
      </c>
      <c r="JH118">
        <v>-0</v>
      </c>
      <c r="JI118">
        <v>1991</v>
      </c>
      <c r="JJ118">
        <v>1</v>
      </c>
      <c r="JK118">
        <v>28</v>
      </c>
      <c r="JL118">
        <v>195670.2</v>
      </c>
      <c r="JM118">
        <v>195670.1</v>
      </c>
      <c r="JN118">
        <v>0.866699</v>
      </c>
      <c r="JO118">
        <v>2.38037</v>
      </c>
      <c r="JP118">
        <v>1.4978</v>
      </c>
      <c r="JQ118">
        <v>2.3291</v>
      </c>
      <c r="JR118">
        <v>1.54419</v>
      </c>
      <c r="JS118">
        <v>2.27539</v>
      </c>
      <c r="JT118">
        <v>34.9444</v>
      </c>
      <c r="JU118">
        <v>24.1575</v>
      </c>
      <c r="JV118">
        <v>18</v>
      </c>
      <c r="JW118">
        <v>547.92</v>
      </c>
      <c r="JX118">
        <v>429.225</v>
      </c>
      <c r="JY118">
        <v>27.1547</v>
      </c>
      <c r="JZ118">
        <v>27.7995</v>
      </c>
      <c r="KA118">
        <v>30.0005</v>
      </c>
      <c r="KB118">
        <v>27.5985</v>
      </c>
      <c r="KC118">
        <v>27.6147</v>
      </c>
      <c r="KD118">
        <v>17.3817</v>
      </c>
      <c r="KE118">
        <v>34.0773</v>
      </c>
      <c r="KF118">
        <v>58.0956</v>
      </c>
      <c r="KG118">
        <v>27.1324</v>
      </c>
      <c r="KH118">
        <v>330.804</v>
      </c>
      <c r="KI118">
        <v>17.3189</v>
      </c>
      <c r="KJ118">
        <v>93.1008</v>
      </c>
      <c r="KK118">
        <v>98.7804</v>
      </c>
    </row>
    <row r="119" spans="1:297">
      <c r="A119">
        <v>103</v>
      </c>
      <c r="B119">
        <v>1758989924</v>
      </c>
      <c r="C119">
        <v>2577</v>
      </c>
      <c r="D119" t="s">
        <v>649</v>
      </c>
      <c r="E119" t="s">
        <v>650</v>
      </c>
      <c r="F119">
        <v>5</v>
      </c>
      <c r="G119" t="s">
        <v>638</v>
      </c>
      <c r="H119" t="s">
        <v>436</v>
      </c>
      <c r="I119">
        <v>1758989915.84615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(EA119+(U119+2*0.95*5.67E-8*(((EA119+$B$7)+273)^4-(EA119+273)^4)-44100*J119)/(1.84*29.3*R119+8*0.95*5.67E-8*(EA119+273)^3))</f>
        <v>0</v>
      </c>
      <c r="W119">
        <f>($C$7*EB119+$D$7*EC119+$E$7*V119)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2*0.95*5.67E-8*(((EA119+$B$7)+273)^4-(W119+273)^4)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358.818789357143</v>
      </c>
      <c r="AK119">
        <v>356.016424242424</v>
      </c>
      <c r="AL119">
        <v>-3.0511610822511</v>
      </c>
      <c r="AM119">
        <v>63.08</v>
      </c>
      <c r="AN119">
        <f>(AP119 - AO119 + DY119*1E3/(8.314*(EA119+273.15)) * AR119/DX119 * AQ119) * DX119/(100*DL119) * 1000/(1000 - AP119)</f>
        <v>0</v>
      </c>
      <c r="AO119">
        <v>17.2721630535714</v>
      </c>
      <c r="AP119">
        <v>24.3957436363636</v>
      </c>
      <c r="AQ119">
        <v>9.71135259297787e-05</v>
      </c>
      <c r="AR119">
        <v>99.94</v>
      </c>
      <c r="AS119">
        <v>0</v>
      </c>
      <c r="AT119">
        <v>0</v>
      </c>
      <c r="AU119">
        <f>IF(AS119*$H$13&gt;=AW119,1.0,(AW119/(AW119-AS119*$H$13)))</f>
        <v>0</v>
      </c>
      <c r="AV119">
        <f>(AU119-1)*100</f>
        <v>0</v>
      </c>
      <c r="AW119">
        <f>MAX(0,($B$13+$C$13*EF119)/(1+$D$13*EF119)*DY119/(EA119+273)*$E$13)</f>
        <v>0</v>
      </c>
      <c r="AX119" t="s">
        <v>437</v>
      </c>
      <c r="AY119" t="s">
        <v>437</v>
      </c>
      <c r="AZ119">
        <v>0</v>
      </c>
      <c r="BA119">
        <v>0</v>
      </c>
      <c r="BB119">
        <f>1-AZ119/BA119</f>
        <v>0</v>
      </c>
      <c r="BC119">
        <v>0</v>
      </c>
      <c r="BD119" t="s">
        <v>437</v>
      </c>
      <c r="BE119" t="s">
        <v>437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437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$B$11*EG119+$C$11*EH119+$F$11*ES119*(1-EV119)</f>
        <v>0</v>
      </c>
      <c r="DI119">
        <f>DH119*DJ119</f>
        <v>0</v>
      </c>
      <c r="DJ119">
        <f>($B$11*$D$9+$C$11*$D$9+$F$11*((FF119+EX119)/MAX(FF119+EX119+FG119, 0.1)*$I$9+FG119/MAX(FF119+EX119+FG119, 0.1)*$J$9))/($B$11+$C$11+$F$11)</f>
        <v>0</v>
      </c>
      <c r="DK119">
        <f>($B$11*$K$9+$C$11*$K$9+$F$11*((FF119+EX119)/MAX(FF119+EX119+FG119, 0.1)*$P$9+FG119/MAX(FF119+EX119+FG119, 0.1)*$Q$9))/($B$11+$C$11+$F$11)</f>
        <v>0</v>
      </c>
      <c r="DL119">
        <v>5.9</v>
      </c>
      <c r="DM119">
        <v>0.5</v>
      </c>
      <c r="DN119" t="s">
        <v>438</v>
      </c>
      <c r="DO119">
        <v>2</v>
      </c>
      <c r="DP119" t="b">
        <v>1</v>
      </c>
      <c r="DQ119">
        <v>1758989915.84615</v>
      </c>
      <c r="DR119">
        <v>367.750538461538</v>
      </c>
      <c r="DS119">
        <v>368.213307692308</v>
      </c>
      <c r="DT119">
        <v>24.3944230769231</v>
      </c>
      <c r="DU119">
        <v>17.2412692307692</v>
      </c>
      <c r="DV119">
        <v>362.091384615385</v>
      </c>
      <c r="DW119">
        <v>23.9902384615385</v>
      </c>
      <c r="DX119">
        <v>500.006461538462</v>
      </c>
      <c r="DY119">
        <v>90.4159461538462</v>
      </c>
      <c r="DZ119">
        <v>0.0289798769230769</v>
      </c>
      <c r="EA119">
        <v>30.5739076923077</v>
      </c>
      <c r="EB119">
        <v>30.0112</v>
      </c>
      <c r="EC119">
        <v>999.9</v>
      </c>
      <c r="ED119">
        <v>0</v>
      </c>
      <c r="EE119">
        <v>0</v>
      </c>
      <c r="EF119">
        <v>10009.2753846154</v>
      </c>
      <c r="EG119">
        <v>0</v>
      </c>
      <c r="EH119">
        <v>9.98225307692308</v>
      </c>
      <c r="EI119">
        <v>-0.462927307692308</v>
      </c>
      <c r="EJ119">
        <v>376.945923076923</v>
      </c>
      <c r="EK119">
        <v>374.672923076923</v>
      </c>
      <c r="EL119">
        <v>7.15313846153846</v>
      </c>
      <c r="EM119">
        <v>368.213307692308</v>
      </c>
      <c r="EN119">
        <v>17.2412692307692</v>
      </c>
      <c r="EO119">
        <v>2.20564384615385</v>
      </c>
      <c r="EP119">
        <v>1.55888692307692</v>
      </c>
      <c r="EQ119">
        <v>19.0033769230769</v>
      </c>
      <c r="ER119">
        <v>13.5582769230769</v>
      </c>
      <c r="ES119">
        <v>1999.98923076923</v>
      </c>
      <c r="ET119">
        <v>0.979998153846154</v>
      </c>
      <c r="EU119">
        <v>0.0200016153846154</v>
      </c>
      <c r="EV119">
        <v>0</v>
      </c>
      <c r="EW119">
        <v>1236.15538461538</v>
      </c>
      <c r="EX119">
        <v>5.00016</v>
      </c>
      <c r="EY119">
        <v>25021.0153846154</v>
      </c>
      <c r="EZ119">
        <v>18234.0923076923</v>
      </c>
      <c r="FA119">
        <v>48.875</v>
      </c>
      <c r="FB119">
        <v>49.3072307692308</v>
      </c>
      <c r="FC119">
        <v>49.1918461538462</v>
      </c>
      <c r="FD119">
        <v>49.062</v>
      </c>
      <c r="FE119">
        <v>50.7403076923077</v>
      </c>
      <c r="FF119">
        <v>1955.08923076923</v>
      </c>
      <c r="FG119">
        <v>39.9</v>
      </c>
      <c r="FH119">
        <v>0</v>
      </c>
      <c r="FI119">
        <v>1758989928.9</v>
      </c>
      <c r="FJ119">
        <v>0</v>
      </c>
      <c r="FK119">
        <v>1236.3996</v>
      </c>
      <c r="FL119">
        <v>16.0715384474432</v>
      </c>
      <c r="FM119">
        <v>322.276922646333</v>
      </c>
      <c r="FN119">
        <v>25024.956</v>
      </c>
      <c r="FO119">
        <v>15</v>
      </c>
      <c r="FP119">
        <v>0</v>
      </c>
      <c r="FQ119" t="s">
        <v>439</v>
      </c>
      <c r="FR119">
        <v>1747249705.1</v>
      </c>
      <c r="FS119">
        <v>1747249711.1</v>
      </c>
      <c r="FT119">
        <v>0</v>
      </c>
      <c r="FU119">
        <v>0.871</v>
      </c>
      <c r="FV119">
        <v>0.066</v>
      </c>
      <c r="FW119">
        <v>5.486</v>
      </c>
      <c r="FX119">
        <v>0.145</v>
      </c>
      <c r="FY119">
        <v>420</v>
      </c>
      <c r="FZ119">
        <v>16</v>
      </c>
      <c r="GA119">
        <v>0.27</v>
      </c>
      <c r="GB119">
        <v>0.16</v>
      </c>
      <c r="GC119">
        <v>-2.76683271428571</v>
      </c>
      <c r="GD119">
        <v>44.3786918961039</v>
      </c>
      <c r="GE119">
        <v>4.61583646232002</v>
      </c>
      <c r="GF119">
        <v>0</v>
      </c>
      <c r="GG119">
        <v>1235.56147058823</v>
      </c>
      <c r="GH119">
        <v>15.5836516529219</v>
      </c>
      <c r="GI119">
        <v>1.5505011189042</v>
      </c>
      <c r="GJ119">
        <v>-1</v>
      </c>
      <c r="GK119">
        <v>7.15117714285714</v>
      </c>
      <c r="GL119">
        <v>-0.0931293506493341</v>
      </c>
      <c r="GM119">
        <v>0.0240008422754697</v>
      </c>
      <c r="GN119">
        <v>1</v>
      </c>
      <c r="GO119">
        <v>1</v>
      </c>
      <c r="GP119">
        <v>2</v>
      </c>
      <c r="GQ119" t="s">
        <v>446</v>
      </c>
      <c r="GR119">
        <v>3.12458</v>
      </c>
      <c r="GS119">
        <v>2.65467</v>
      </c>
      <c r="GT119">
        <v>0.0760025</v>
      </c>
      <c r="GU119">
        <v>0.0762645</v>
      </c>
      <c r="GV119">
        <v>0.10272</v>
      </c>
      <c r="GW119">
        <v>0.0806406</v>
      </c>
      <c r="GX119">
        <v>23811.1</v>
      </c>
      <c r="GY119">
        <v>22550.3</v>
      </c>
      <c r="GZ119">
        <v>23043.9</v>
      </c>
      <c r="HA119">
        <v>23769</v>
      </c>
      <c r="HB119">
        <v>35228</v>
      </c>
      <c r="HC119">
        <v>36166.4</v>
      </c>
      <c r="HD119">
        <v>41535.1</v>
      </c>
      <c r="HE119">
        <v>42381.6</v>
      </c>
      <c r="HF119">
        <v>1.91255</v>
      </c>
      <c r="HG119">
        <v>1.81525</v>
      </c>
      <c r="HH119">
        <v>0.154562</v>
      </c>
      <c r="HI119">
        <v>0</v>
      </c>
      <c r="HJ119">
        <v>27.4993</v>
      </c>
      <c r="HK119">
        <v>999.9</v>
      </c>
      <c r="HL119">
        <v>49.664</v>
      </c>
      <c r="HM119">
        <v>29.205</v>
      </c>
      <c r="HN119">
        <v>22.3526</v>
      </c>
      <c r="HO119">
        <v>54.2709</v>
      </c>
      <c r="HP119">
        <v>42.4159</v>
      </c>
      <c r="HQ119">
        <v>1</v>
      </c>
      <c r="HR119">
        <v>0.0216032</v>
      </c>
      <c r="HS119">
        <v>0.247538</v>
      </c>
      <c r="HT119">
        <v>20.2175</v>
      </c>
      <c r="HU119">
        <v>5.23256</v>
      </c>
      <c r="HV119">
        <v>11.9918</v>
      </c>
      <c r="HW119">
        <v>4.95555</v>
      </c>
      <c r="HX119">
        <v>3.3039</v>
      </c>
      <c r="HY119">
        <v>21.2</v>
      </c>
      <c r="HZ119">
        <v>9999</v>
      </c>
      <c r="IA119">
        <v>9999</v>
      </c>
      <c r="IB119">
        <v>9999</v>
      </c>
      <c r="IC119">
        <v>1.86857</v>
      </c>
      <c r="ID119">
        <v>1.86421</v>
      </c>
      <c r="IE119">
        <v>1.8718</v>
      </c>
      <c r="IF119">
        <v>1.86265</v>
      </c>
      <c r="IG119">
        <v>1.86204</v>
      </c>
      <c r="IH119">
        <v>1.86859</v>
      </c>
      <c r="II119">
        <v>1.85867</v>
      </c>
      <c r="IJ119">
        <v>1.86508</v>
      </c>
      <c r="IK119">
        <v>5</v>
      </c>
      <c r="IL119">
        <v>0</v>
      </c>
      <c r="IM119">
        <v>0</v>
      </c>
      <c r="IN119">
        <v>0</v>
      </c>
      <c r="IO119" t="s">
        <v>441</v>
      </c>
      <c r="IP119" t="s">
        <v>442</v>
      </c>
      <c r="IQ119" t="s">
        <v>443</v>
      </c>
      <c r="IR119" t="s">
        <v>443</v>
      </c>
      <c r="IS119" t="s">
        <v>443</v>
      </c>
      <c r="IT119" t="s">
        <v>443</v>
      </c>
      <c r="IU119">
        <v>0</v>
      </c>
      <c r="IV119">
        <v>100</v>
      </c>
      <c r="IW119">
        <v>100</v>
      </c>
      <c r="IX119">
        <v>5.584</v>
      </c>
      <c r="IY119">
        <v>0.4042</v>
      </c>
      <c r="IZ119">
        <v>4.29428474587108</v>
      </c>
      <c r="JA119">
        <v>0.0044018681294096</v>
      </c>
      <c r="JB119">
        <v>-1.90699597991277e-06</v>
      </c>
      <c r="JC119">
        <v>4.44501569190667e-10</v>
      </c>
      <c r="JD119">
        <v>0.0663976639725661</v>
      </c>
      <c r="JE119">
        <v>0.00774552653971819</v>
      </c>
      <c r="JF119">
        <v>0.000136201457998369</v>
      </c>
      <c r="JG119">
        <v>5.32982615085375e-06</v>
      </c>
      <c r="JH119">
        <v>-0</v>
      </c>
      <c r="JI119">
        <v>1991</v>
      </c>
      <c r="JJ119">
        <v>1</v>
      </c>
      <c r="JK119">
        <v>28</v>
      </c>
      <c r="JL119">
        <v>195670.3</v>
      </c>
      <c r="JM119">
        <v>195670.2</v>
      </c>
      <c r="JN119">
        <v>0.828857</v>
      </c>
      <c r="JO119">
        <v>2.37549</v>
      </c>
      <c r="JP119">
        <v>1.4978</v>
      </c>
      <c r="JQ119">
        <v>2.3291</v>
      </c>
      <c r="JR119">
        <v>1.54419</v>
      </c>
      <c r="JS119">
        <v>2.37915</v>
      </c>
      <c r="JT119">
        <v>34.9674</v>
      </c>
      <c r="JU119">
        <v>24.1575</v>
      </c>
      <c r="JV119">
        <v>18</v>
      </c>
      <c r="JW119">
        <v>548.146</v>
      </c>
      <c r="JX119">
        <v>429.062</v>
      </c>
      <c r="JY119">
        <v>27.1414</v>
      </c>
      <c r="JZ119">
        <v>27.8048</v>
      </c>
      <c r="KA119">
        <v>30.0008</v>
      </c>
      <c r="KB119">
        <v>27.6021</v>
      </c>
      <c r="KC119">
        <v>27.6184</v>
      </c>
      <c r="KD119">
        <v>16.6301</v>
      </c>
      <c r="KE119">
        <v>34.0773</v>
      </c>
      <c r="KF119">
        <v>58.0956</v>
      </c>
      <c r="KG119">
        <v>27.1171</v>
      </c>
      <c r="KH119">
        <v>317.267</v>
      </c>
      <c r="KI119">
        <v>17.3249</v>
      </c>
      <c r="KJ119">
        <v>93.0984</v>
      </c>
      <c r="KK119">
        <v>98.7776</v>
      </c>
    </row>
    <row r="120" spans="1:297">
      <c r="A120">
        <v>104</v>
      </c>
      <c r="B120">
        <v>1758989929</v>
      </c>
      <c r="C120">
        <v>2582</v>
      </c>
      <c r="D120" t="s">
        <v>651</v>
      </c>
      <c r="E120" t="s">
        <v>652</v>
      </c>
      <c r="F120">
        <v>5</v>
      </c>
      <c r="G120" t="s">
        <v>638</v>
      </c>
      <c r="H120" t="s">
        <v>436</v>
      </c>
      <c r="I120">
        <v>1758989920.84615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(EA120+(U120+2*0.95*5.67E-8*(((EA120+$B$7)+273)^4-(EA120+273)^4)-44100*J120)/(1.84*29.3*R120+8*0.95*5.67E-8*(EA120+273)^3))</f>
        <v>0</v>
      </c>
      <c r="W120">
        <f>($C$7*EB120+$D$7*EC120+$E$7*V120)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2*0.95*5.67E-8*(((EA120+$B$7)+273)^4-(W120+273)^4)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340.841089213095</v>
      </c>
      <c r="AK120">
        <v>339.597757575758</v>
      </c>
      <c r="AL120">
        <v>-3.31862655844159</v>
      </c>
      <c r="AM120">
        <v>63.08</v>
      </c>
      <c r="AN120">
        <f>(AP120 - AO120 + DY120*1E3/(8.314*(EA120+273.15)) * AR120/DX120 * AQ120) * DX120/(100*DL120) * 1000/(1000 - AP120)</f>
        <v>0</v>
      </c>
      <c r="AO120">
        <v>17.2767871755952</v>
      </c>
      <c r="AP120">
        <v>24.4018375757576</v>
      </c>
      <c r="AQ120">
        <v>5.95556676331443e-05</v>
      </c>
      <c r="AR120">
        <v>99.94</v>
      </c>
      <c r="AS120">
        <v>0</v>
      </c>
      <c r="AT120">
        <v>0</v>
      </c>
      <c r="AU120">
        <f>IF(AS120*$H$13&gt;=AW120,1.0,(AW120/(AW120-AS120*$H$13)))</f>
        <v>0</v>
      </c>
      <c r="AV120">
        <f>(AU120-1)*100</f>
        <v>0</v>
      </c>
      <c r="AW120">
        <f>MAX(0,($B$13+$C$13*EF120)/(1+$D$13*EF120)*DY120/(EA120+273)*$E$13)</f>
        <v>0</v>
      </c>
      <c r="AX120" t="s">
        <v>437</v>
      </c>
      <c r="AY120" t="s">
        <v>437</v>
      </c>
      <c r="AZ120">
        <v>0</v>
      </c>
      <c r="BA120">
        <v>0</v>
      </c>
      <c r="BB120">
        <f>1-AZ120/BA120</f>
        <v>0</v>
      </c>
      <c r="BC120">
        <v>0</v>
      </c>
      <c r="BD120" t="s">
        <v>437</v>
      </c>
      <c r="BE120" t="s">
        <v>437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437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$B$11*EG120+$C$11*EH120+$F$11*ES120*(1-EV120)</f>
        <v>0</v>
      </c>
      <c r="DI120">
        <f>DH120*DJ120</f>
        <v>0</v>
      </c>
      <c r="DJ120">
        <f>($B$11*$D$9+$C$11*$D$9+$F$11*((FF120+EX120)/MAX(FF120+EX120+FG120, 0.1)*$I$9+FG120/MAX(FF120+EX120+FG120, 0.1)*$J$9))/($B$11+$C$11+$F$11)</f>
        <v>0</v>
      </c>
      <c r="DK120">
        <f>($B$11*$K$9+$C$11*$K$9+$F$11*((FF120+EX120)/MAX(FF120+EX120+FG120, 0.1)*$P$9+FG120/MAX(FF120+EX120+FG120, 0.1)*$Q$9))/($B$11+$C$11+$F$11)</f>
        <v>0</v>
      </c>
      <c r="DL120">
        <v>5.9</v>
      </c>
      <c r="DM120">
        <v>0.5</v>
      </c>
      <c r="DN120" t="s">
        <v>438</v>
      </c>
      <c r="DO120">
        <v>2</v>
      </c>
      <c r="DP120" t="b">
        <v>1</v>
      </c>
      <c r="DQ120">
        <v>1758989920.84615</v>
      </c>
      <c r="DR120">
        <v>353.400692307692</v>
      </c>
      <c r="DS120">
        <v>351.235307692308</v>
      </c>
      <c r="DT120">
        <v>24.3923769230769</v>
      </c>
      <c r="DU120">
        <v>17.2561076923077</v>
      </c>
      <c r="DV120">
        <v>347.787538461538</v>
      </c>
      <c r="DW120">
        <v>23.9882384615385</v>
      </c>
      <c r="DX120">
        <v>500.000307692308</v>
      </c>
      <c r="DY120">
        <v>90.4153307692308</v>
      </c>
      <c r="DZ120">
        <v>0.0290608153846154</v>
      </c>
      <c r="EA120">
        <v>30.5756692307692</v>
      </c>
      <c r="EB120">
        <v>30.0136769230769</v>
      </c>
      <c r="EC120">
        <v>999.9</v>
      </c>
      <c r="ED120">
        <v>0</v>
      </c>
      <c r="EE120">
        <v>0</v>
      </c>
      <c r="EF120">
        <v>10011.2484615385</v>
      </c>
      <c r="EG120">
        <v>0</v>
      </c>
      <c r="EH120">
        <v>9.99144461538462</v>
      </c>
      <c r="EI120">
        <v>2.16532576923077</v>
      </c>
      <c r="EJ120">
        <v>362.236307692308</v>
      </c>
      <c r="EK120">
        <v>357.402230769231</v>
      </c>
      <c r="EL120">
        <v>7.13625846153846</v>
      </c>
      <c r="EM120">
        <v>351.235307692308</v>
      </c>
      <c r="EN120">
        <v>17.2561076923077</v>
      </c>
      <c r="EO120">
        <v>2.20544461538462</v>
      </c>
      <c r="EP120">
        <v>1.56021769230769</v>
      </c>
      <c r="EQ120">
        <v>19.0019307692308</v>
      </c>
      <c r="ER120">
        <v>13.5714</v>
      </c>
      <c r="ES120">
        <v>1999.98307692308</v>
      </c>
      <c r="ET120">
        <v>0.979998153846154</v>
      </c>
      <c r="EU120">
        <v>0.0200016153846154</v>
      </c>
      <c r="EV120">
        <v>0</v>
      </c>
      <c r="EW120">
        <v>1237.58615384615</v>
      </c>
      <c r="EX120">
        <v>5.00016</v>
      </c>
      <c r="EY120">
        <v>25049.2230769231</v>
      </c>
      <c r="EZ120">
        <v>18234.0384615385</v>
      </c>
      <c r="FA120">
        <v>48.875</v>
      </c>
      <c r="FB120">
        <v>49.312</v>
      </c>
      <c r="FC120">
        <v>49.2063846153846</v>
      </c>
      <c r="FD120">
        <v>49.062</v>
      </c>
      <c r="FE120">
        <v>50.7451538461538</v>
      </c>
      <c r="FF120">
        <v>1955.08307692308</v>
      </c>
      <c r="FG120">
        <v>39.9</v>
      </c>
      <c r="FH120">
        <v>0</v>
      </c>
      <c r="FI120">
        <v>1758989934.3</v>
      </c>
      <c r="FJ120">
        <v>0</v>
      </c>
      <c r="FK120">
        <v>1237.895</v>
      </c>
      <c r="FL120">
        <v>17.6475213843452</v>
      </c>
      <c r="FM120">
        <v>362.181196888201</v>
      </c>
      <c r="FN120">
        <v>25054.3692307692</v>
      </c>
      <c r="FO120">
        <v>15</v>
      </c>
      <c r="FP120">
        <v>0</v>
      </c>
      <c r="FQ120" t="s">
        <v>439</v>
      </c>
      <c r="FR120">
        <v>1747249705.1</v>
      </c>
      <c r="FS120">
        <v>1747249711.1</v>
      </c>
      <c r="FT120">
        <v>0</v>
      </c>
      <c r="FU120">
        <v>0.871</v>
      </c>
      <c r="FV120">
        <v>0.066</v>
      </c>
      <c r="FW120">
        <v>5.486</v>
      </c>
      <c r="FX120">
        <v>0.145</v>
      </c>
      <c r="FY120">
        <v>420</v>
      </c>
      <c r="FZ120">
        <v>16</v>
      </c>
      <c r="GA120">
        <v>0.27</v>
      </c>
      <c r="GB120">
        <v>0.16</v>
      </c>
      <c r="GC120">
        <v>0.83728815</v>
      </c>
      <c r="GD120">
        <v>29.7982709323308</v>
      </c>
      <c r="GE120">
        <v>2.95510850699182</v>
      </c>
      <c r="GF120">
        <v>0</v>
      </c>
      <c r="GG120">
        <v>1236.85147058824</v>
      </c>
      <c r="GH120">
        <v>16.8906035247525</v>
      </c>
      <c r="GI120">
        <v>1.67559494675938</v>
      </c>
      <c r="GJ120">
        <v>-1</v>
      </c>
      <c r="GK120">
        <v>7.1458595</v>
      </c>
      <c r="GL120">
        <v>-0.252536390977448</v>
      </c>
      <c r="GM120">
        <v>0.0274001349403612</v>
      </c>
      <c r="GN120">
        <v>0</v>
      </c>
      <c r="GO120">
        <v>0</v>
      </c>
      <c r="GP120">
        <v>2</v>
      </c>
      <c r="GQ120" t="s">
        <v>457</v>
      </c>
      <c r="GR120">
        <v>3.12464</v>
      </c>
      <c r="GS120">
        <v>2.65452</v>
      </c>
      <c r="GT120">
        <v>0.0730995</v>
      </c>
      <c r="GU120">
        <v>0.0732889</v>
      </c>
      <c r="GV120">
        <v>0.102743</v>
      </c>
      <c r="GW120">
        <v>0.0806405</v>
      </c>
      <c r="GX120">
        <v>23885.6</v>
      </c>
      <c r="GY120">
        <v>22622.5</v>
      </c>
      <c r="GZ120">
        <v>23043.6</v>
      </c>
      <c r="HA120">
        <v>23768.6</v>
      </c>
      <c r="HB120">
        <v>35226.6</v>
      </c>
      <c r="HC120">
        <v>36165.4</v>
      </c>
      <c r="HD120">
        <v>41534.8</v>
      </c>
      <c r="HE120">
        <v>42380.7</v>
      </c>
      <c r="HF120">
        <v>1.91245</v>
      </c>
      <c r="HG120">
        <v>1.8151</v>
      </c>
      <c r="HH120">
        <v>0.153624</v>
      </c>
      <c r="HI120">
        <v>0</v>
      </c>
      <c r="HJ120">
        <v>27.5003</v>
      </c>
      <c r="HK120">
        <v>999.9</v>
      </c>
      <c r="HL120">
        <v>49.664</v>
      </c>
      <c r="HM120">
        <v>29.205</v>
      </c>
      <c r="HN120">
        <v>22.3559</v>
      </c>
      <c r="HO120">
        <v>54.2209</v>
      </c>
      <c r="HP120">
        <v>42.4119</v>
      </c>
      <c r="HQ120">
        <v>1</v>
      </c>
      <c r="HR120">
        <v>0.0219538</v>
      </c>
      <c r="HS120">
        <v>0.27658</v>
      </c>
      <c r="HT120">
        <v>20.2175</v>
      </c>
      <c r="HU120">
        <v>5.23346</v>
      </c>
      <c r="HV120">
        <v>11.992</v>
      </c>
      <c r="HW120">
        <v>4.95565</v>
      </c>
      <c r="HX120">
        <v>3.30387</v>
      </c>
      <c r="HY120">
        <v>21.2</v>
      </c>
      <c r="HZ120">
        <v>9999</v>
      </c>
      <c r="IA120">
        <v>9999</v>
      </c>
      <c r="IB120">
        <v>9999</v>
      </c>
      <c r="IC120">
        <v>1.86855</v>
      </c>
      <c r="ID120">
        <v>1.86424</v>
      </c>
      <c r="IE120">
        <v>1.87181</v>
      </c>
      <c r="IF120">
        <v>1.86267</v>
      </c>
      <c r="IG120">
        <v>1.86204</v>
      </c>
      <c r="IH120">
        <v>1.86859</v>
      </c>
      <c r="II120">
        <v>1.85867</v>
      </c>
      <c r="IJ120">
        <v>1.86508</v>
      </c>
      <c r="IK120">
        <v>5</v>
      </c>
      <c r="IL120">
        <v>0</v>
      </c>
      <c r="IM120">
        <v>0</v>
      </c>
      <c r="IN120">
        <v>0</v>
      </c>
      <c r="IO120" t="s">
        <v>441</v>
      </c>
      <c r="IP120" t="s">
        <v>442</v>
      </c>
      <c r="IQ120" t="s">
        <v>443</v>
      </c>
      <c r="IR120" t="s">
        <v>443</v>
      </c>
      <c r="IS120" t="s">
        <v>443</v>
      </c>
      <c r="IT120" t="s">
        <v>443</v>
      </c>
      <c r="IU120">
        <v>0</v>
      </c>
      <c r="IV120">
        <v>100</v>
      </c>
      <c r="IW120">
        <v>100</v>
      </c>
      <c r="IX120">
        <v>5.531</v>
      </c>
      <c r="IY120">
        <v>0.4044</v>
      </c>
      <c r="IZ120">
        <v>4.29428474587108</v>
      </c>
      <c r="JA120">
        <v>0.0044018681294096</v>
      </c>
      <c r="JB120">
        <v>-1.90699597991277e-06</v>
      </c>
      <c r="JC120">
        <v>4.44501569190667e-10</v>
      </c>
      <c r="JD120">
        <v>0.0663976639725661</v>
      </c>
      <c r="JE120">
        <v>0.00774552653971819</v>
      </c>
      <c r="JF120">
        <v>0.000136201457998369</v>
      </c>
      <c r="JG120">
        <v>5.32982615085375e-06</v>
      </c>
      <c r="JH120">
        <v>-0</v>
      </c>
      <c r="JI120">
        <v>1991</v>
      </c>
      <c r="JJ120">
        <v>1</v>
      </c>
      <c r="JK120">
        <v>28</v>
      </c>
      <c r="JL120">
        <v>195670.4</v>
      </c>
      <c r="JM120">
        <v>195670.3</v>
      </c>
      <c r="JN120">
        <v>0.797119</v>
      </c>
      <c r="JO120">
        <v>2.39258</v>
      </c>
      <c r="JP120">
        <v>1.49902</v>
      </c>
      <c r="JQ120">
        <v>2.3291</v>
      </c>
      <c r="JR120">
        <v>1.54419</v>
      </c>
      <c r="JS120">
        <v>2.30225</v>
      </c>
      <c r="JT120">
        <v>34.9674</v>
      </c>
      <c r="JU120">
        <v>24.1575</v>
      </c>
      <c r="JV120">
        <v>18</v>
      </c>
      <c r="JW120">
        <v>548.121</v>
      </c>
      <c r="JX120">
        <v>429.003</v>
      </c>
      <c r="JY120">
        <v>27.1233</v>
      </c>
      <c r="JZ120">
        <v>27.8094</v>
      </c>
      <c r="KA120">
        <v>30.0006</v>
      </c>
      <c r="KB120">
        <v>27.6067</v>
      </c>
      <c r="KC120">
        <v>27.6224</v>
      </c>
      <c r="KD120">
        <v>15.9928</v>
      </c>
      <c r="KE120">
        <v>34.0773</v>
      </c>
      <c r="KF120">
        <v>58.0956</v>
      </c>
      <c r="KG120">
        <v>27.1049</v>
      </c>
      <c r="KH120">
        <v>296.938</v>
      </c>
      <c r="KI120">
        <v>17.3179</v>
      </c>
      <c r="KJ120">
        <v>93.0975</v>
      </c>
      <c r="KK120">
        <v>98.7757</v>
      </c>
    </row>
    <row r="121" spans="1:297">
      <c r="A121">
        <v>105</v>
      </c>
      <c r="B121">
        <v>1758989934</v>
      </c>
      <c r="C121">
        <v>2587</v>
      </c>
      <c r="D121" t="s">
        <v>653</v>
      </c>
      <c r="E121" t="s">
        <v>654</v>
      </c>
      <c r="F121">
        <v>5</v>
      </c>
      <c r="G121" t="s">
        <v>638</v>
      </c>
      <c r="H121" t="s">
        <v>436</v>
      </c>
      <c r="I121">
        <v>1758989925.84615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(EA121+(U121+2*0.95*5.67E-8*(((EA121+$B$7)+273)^4-(EA121+273)^4)-44100*J121)/(1.84*29.3*R121+8*0.95*5.67E-8*(EA121+273)^3))</f>
        <v>0</v>
      </c>
      <c r="W121">
        <f>($C$7*EB121+$D$7*EC121+$E$7*V121)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2*0.95*5.67E-8*(((EA121+$B$7)+273)^4-(W121+273)^4)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324.305551722619</v>
      </c>
      <c r="AK121">
        <v>323.78656969697</v>
      </c>
      <c r="AL121">
        <v>-3.15268162337667</v>
      </c>
      <c r="AM121">
        <v>63.08</v>
      </c>
      <c r="AN121">
        <f>(AP121 - AO121 + DY121*1E3/(8.314*(EA121+273.15)) * AR121/DX121 * AQ121) * DX121/(100*DL121) * 1000/(1000 - AP121)</f>
        <v>0</v>
      </c>
      <c r="AO121">
        <v>17.2770540208333</v>
      </c>
      <c r="AP121">
        <v>24.4098593939394</v>
      </c>
      <c r="AQ121">
        <v>5.56475869807936e-05</v>
      </c>
      <c r="AR121">
        <v>99.94</v>
      </c>
      <c r="AS121">
        <v>0</v>
      </c>
      <c r="AT121">
        <v>0</v>
      </c>
      <c r="AU121">
        <f>IF(AS121*$H$13&gt;=AW121,1.0,(AW121/(AW121-AS121*$H$13)))</f>
        <v>0</v>
      </c>
      <c r="AV121">
        <f>(AU121-1)*100</f>
        <v>0</v>
      </c>
      <c r="AW121">
        <f>MAX(0,($B$13+$C$13*EF121)/(1+$D$13*EF121)*DY121/(EA121+273)*$E$13)</f>
        <v>0</v>
      </c>
      <c r="AX121" t="s">
        <v>437</v>
      </c>
      <c r="AY121" t="s">
        <v>437</v>
      </c>
      <c r="AZ121">
        <v>0</v>
      </c>
      <c r="BA121">
        <v>0</v>
      </c>
      <c r="BB121">
        <f>1-AZ121/BA121</f>
        <v>0</v>
      </c>
      <c r="BC121">
        <v>0</v>
      </c>
      <c r="BD121" t="s">
        <v>437</v>
      </c>
      <c r="BE121" t="s">
        <v>437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437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$B$11*EG121+$C$11*EH121+$F$11*ES121*(1-EV121)</f>
        <v>0</v>
      </c>
      <c r="DI121">
        <f>DH121*DJ121</f>
        <v>0</v>
      </c>
      <c r="DJ121">
        <f>($B$11*$D$9+$C$11*$D$9+$F$11*((FF121+EX121)/MAX(FF121+EX121+FG121, 0.1)*$I$9+FG121/MAX(FF121+EX121+FG121, 0.1)*$J$9))/($B$11+$C$11+$F$11)</f>
        <v>0</v>
      </c>
      <c r="DK121">
        <f>($B$11*$K$9+$C$11*$K$9+$F$11*((FF121+EX121)/MAX(FF121+EX121+FG121, 0.1)*$P$9+FG121/MAX(FF121+EX121+FG121, 0.1)*$Q$9))/($B$11+$C$11+$F$11)</f>
        <v>0</v>
      </c>
      <c r="DL121">
        <v>5.9</v>
      </c>
      <c r="DM121">
        <v>0.5</v>
      </c>
      <c r="DN121" t="s">
        <v>438</v>
      </c>
      <c r="DO121">
        <v>2</v>
      </c>
      <c r="DP121" t="b">
        <v>1</v>
      </c>
      <c r="DQ121">
        <v>1758989925.84615</v>
      </c>
      <c r="DR121">
        <v>338.165692307692</v>
      </c>
      <c r="DS121">
        <v>334.574307692308</v>
      </c>
      <c r="DT121">
        <v>24.3982923076923</v>
      </c>
      <c r="DU121">
        <v>17.2733538461538</v>
      </c>
      <c r="DV121">
        <v>332.602076923077</v>
      </c>
      <c r="DW121">
        <v>23.9940230769231</v>
      </c>
      <c r="DX121">
        <v>500.000692307692</v>
      </c>
      <c r="DY121">
        <v>90.4147230769231</v>
      </c>
      <c r="DZ121">
        <v>0.0289450923076923</v>
      </c>
      <c r="EA121">
        <v>30.5766923076923</v>
      </c>
      <c r="EB121">
        <v>30.0102692307692</v>
      </c>
      <c r="EC121">
        <v>999.9</v>
      </c>
      <c r="ED121">
        <v>0</v>
      </c>
      <c r="EE121">
        <v>0</v>
      </c>
      <c r="EF121">
        <v>10016.1038461538</v>
      </c>
      <c r="EG121">
        <v>0</v>
      </c>
      <c r="EH121">
        <v>9.99679307692308</v>
      </c>
      <c r="EI121">
        <v>3.59128</v>
      </c>
      <c r="EJ121">
        <v>346.622384615385</v>
      </c>
      <c r="EK121">
        <v>340.454923076923</v>
      </c>
      <c r="EL121">
        <v>7.12494923076923</v>
      </c>
      <c r="EM121">
        <v>334.574307692308</v>
      </c>
      <c r="EN121">
        <v>17.2733538461538</v>
      </c>
      <c r="EO121">
        <v>2.20596615384615</v>
      </c>
      <c r="EP121">
        <v>1.56176461538462</v>
      </c>
      <c r="EQ121">
        <v>19.0057076923077</v>
      </c>
      <c r="ER121">
        <v>13.5866461538462</v>
      </c>
      <c r="ES121">
        <v>1999.97230769231</v>
      </c>
      <c r="ET121">
        <v>0.979998153846154</v>
      </c>
      <c r="EU121">
        <v>0.0200016230769231</v>
      </c>
      <c r="EV121">
        <v>0</v>
      </c>
      <c r="EW121">
        <v>1239.21538461538</v>
      </c>
      <c r="EX121">
        <v>5.00016</v>
      </c>
      <c r="EY121">
        <v>25081.0769230769</v>
      </c>
      <c r="EZ121">
        <v>18233.9461538462</v>
      </c>
      <c r="FA121">
        <v>48.875</v>
      </c>
      <c r="FB121">
        <v>49.312</v>
      </c>
      <c r="FC121">
        <v>49.2257692307692</v>
      </c>
      <c r="FD121">
        <v>49.062</v>
      </c>
      <c r="FE121">
        <v>50.7451538461538</v>
      </c>
      <c r="FF121">
        <v>1955.07230769231</v>
      </c>
      <c r="FG121">
        <v>39.9</v>
      </c>
      <c r="FH121">
        <v>0</v>
      </c>
      <c r="FI121">
        <v>1758989939.1</v>
      </c>
      <c r="FJ121">
        <v>0</v>
      </c>
      <c r="FK121">
        <v>1239.42884615385</v>
      </c>
      <c r="FL121">
        <v>20.6451282018008</v>
      </c>
      <c r="FM121">
        <v>419.227350403799</v>
      </c>
      <c r="FN121">
        <v>25085.2384615385</v>
      </c>
      <c r="FO121">
        <v>15</v>
      </c>
      <c r="FP121">
        <v>0</v>
      </c>
      <c r="FQ121" t="s">
        <v>439</v>
      </c>
      <c r="FR121">
        <v>1747249705.1</v>
      </c>
      <c r="FS121">
        <v>1747249711.1</v>
      </c>
      <c r="FT121">
        <v>0</v>
      </c>
      <c r="FU121">
        <v>0.871</v>
      </c>
      <c r="FV121">
        <v>0.066</v>
      </c>
      <c r="FW121">
        <v>5.486</v>
      </c>
      <c r="FX121">
        <v>0.145</v>
      </c>
      <c r="FY121">
        <v>420</v>
      </c>
      <c r="FZ121">
        <v>16</v>
      </c>
      <c r="GA121">
        <v>0.27</v>
      </c>
      <c r="GB121">
        <v>0.16</v>
      </c>
      <c r="GC121">
        <v>2.66817538095238</v>
      </c>
      <c r="GD121">
        <v>18.599709038961</v>
      </c>
      <c r="GE121">
        <v>1.94441855792896</v>
      </c>
      <c r="GF121">
        <v>0</v>
      </c>
      <c r="GG121">
        <v>1238.49794117647</v>
      </c>
      <c r="GH121">
        <v>18.7766233800567</v>
      </c>
      <c r="GI121">
        <v>1.86250429042026</v>
      </c>
      <c r="GJ121">
        <v>-1</v>
      </c>
      <c r="GK121">
        <v>7.13531761904762</v>
      </c>
      <c r="GL121">
        <v>-0.130696363636363</v>
      </c>
      <c r="GM121">
        <v>0.0205605488866796</v>
      </c>
      <c r="GN121">
        <v>0</v>
      </c>
      <c r="GO121">
        <v>0</v>
      </c>
      <c r="GP121">
        <v>2</v>
      </c>
      <c r="GQ121" t="s">
        <v>457</v>
      </c>
      <c r="GR121">
        <v>3.12441</v>
      </c>
      <c r="GS121">
        <v>2.65456</v>
      </c>
      <c r="GT121">
        <v>0.0702332</v>
      </c>
      <c r="GU121">
        <v>0.070136</v>
      </c>
      <c r="GV121">
        <v>0.102754</v>
      </c>
      <c r="GW121">
        <v>0.0806422</v>
      </c>
      <c r="GX121">
        <v>23958.8</v>
      </c>
      <c r="GY121">
        <v>22699.2</v>
      </c>
      <c r="GZ121">
        <v>23043</v>
      </c>
      <c r="HA121">
        <v>23768.3</v>
      </c>
      <c r="HB121">
        <v>35225.1</v>
      </c>
      <c r="HC121">
        <v>36165.2</v>
      </c>
      <c r="HD121">
        <v>41533.8</v>
      </c>
      <c r="HE121">
        <v>42380.9</v>
      </c>
      <c r="HF121">
        <v>1.91215</v>
      </c>
      <c r="HG121">
        <v>1.8154</v>
      </c>
      <c r="HH121">
        <v>0.153296</v>
      </c>
      <c r="HI121">
        <v>0</v>
      </c>
      <c r="HJ121">
        <v>27.5032</v>
      </c>
      <c r="HK121">
        <v>999.9</v>
      </c>
      <c r="HL121">
        <v>49.664</v>
      </c>
      <c r="HM121">
        <v>29.205</v>
      </c>
      <c r="HN121">
        <v>22.354</v>
      </c>
      <c r="HO121">
        <v>53.9009</v>
      </c>
      <c r="HP121">
        <v>42.4279</v>
      </c>
      <c r="HQ121">
        <v>1</v>
      </c>
      <c r="HR121">
        <v>0.0224517</v>
      </c>
      <c r="HS121">
        <v>0.277731</v>
      </c>
      <c r="HT121">
        <v>20.2175</v>
      </c>
      <c r="HU121">
        <v>5.23331</v>
      </c>
      <c r="HV121">
        <v>11.992</v>
      </c>
      <c r="HW121">
        <v>4.95565</v>
      </c>
      <c r="HX121">
        <v>3.30395</v>
      </c>
      <c r="HY121">
        <v>21.2</v>
      </c>
      <c r="HZ121">
        <v>9999</v>
      </c>
      <c r="IA121">
        <v>9999</v>
      </c>
      <c r="IB121">
        <v>9999</v>
      </c>
      <c r="IC121">
        <v>1.86857</v>
      </c>
      <c r="ID121">
        <v>1.86421</v>
      </c>
      <c r="IE121">
        <v>1.8718</v>
      </c>
      <c r="IF121">
        <v>1.86267</v>
      </c>
      <c r="IG121">
        <v>1.86205</v>
      </c>
      <c r="IH121">
        <v>1.86857</v>
      </c>
      <c r="II121">
        <v>1.85867</v>
      </c>
      <c r="IJ121">
        <v>1.86508</v>
      </c>
      <c r="IK121">
        <v>5</v>
      </c>
      <c r="IL121">
        <v>0</v>
      </c>
      <c r="IM121">
        <v>0</v>
      </c>
      <c r="IN121">
        <v>0</v>
      </c>
      <c r="IO121" t="s">
        <v>441</v>
      </c>
      <c r="IP121" t="s">
        <v>442</v>
      </c>
      <c r="IQ121" t="s">
        <v>443</v>
      </c>
      <c r="IR121" t="s">
        <v>443</v>
      </c>
      <c r="IS121" t="s">
        <v>443</v>
      </c>
      <c r="IT121" t="s">
        <v>443</v>
      </c>
      <c r="IU121">
        <v>0</v>
      </c>
      <c r="IV121">
        <v>100</v>
      </c>
      <c r="IW121">
        <v>100</v>
      </c>
      <c r="IX121">
        <v>5.479</v>
      </c>
      <c r="IY121">
        <v>0.4045</v>
      </c>
      <c r="IZ121">
        <v>4.29428474587108</v>
      </c>
      <c r="JA121">
        <v>0.0044018681294096</v>
      </c>
      <c r="JB121">
        <v>-1.90699597991277e-06</v>
      </c>
      <c r="JC121">
        <v>4.44501569190667e-10</v>
      </c>
      <c r="JD121">
        <v>0.0663976639725661</v>
      </c>
      <c r="JE121">
        <v>0.00774552653971819</v>
      </c>
      <c r="JF121">
        <v>0.000136201457998369</v>
      </c>
      <c r="JG121">
        <v>5.32982615085375e-06</v>
      </c>
      <c r="JH121">
        <v>-0</v>
      </c>
      <c r="JI121">
        <v>1991</v>
      </c>
      <c r="JJ121">
        <v>1</v>
      </c>
      <c r="JK121">
        <v>28</v>
      </c>
      <c r="JL121">
        <v>195670.5</v>
      </c>
      <c r="JM121">
        <v>195670.4</v>
      </c>
      <c r="JN121">
        <v>0.758057</v>
      </c>
      <c r="JO121">
        <v>2.37671</v>
      </c>
      <c r="JP121">
        <v>1.4978</v>
      </c>
      <c r="JQ121">
        <v>2.3291</v>
      </c>
      <c r="JR121">
        <v>1.54419</v>
      </c>
      <c r="JS121">
        <v>2.35718</v>
      </c>
      <c r="JT121">
        <v>34.9674</v>
      </c>
      <c r="JU121">
        <v>24.1575</v>
      </c>
      <c r="JV121">
        <v>18</v>
      </c>
      <c r="JW121">
        <v>547.962</v>
      </c>
      <c r="JX121">
        <v>429.213</v>
      </c>
      <c r="JY121">
        <v>27.1068</v>
      </c>
      <c r="JZ121">
        <v>27.8143</v>
      </c>
      <c r="KA121">
        <v>30.0006</v>
      </c>
      <c r="KB121">
        <v>27.6108</v>
      </c>
      <c r="KC121">
        <v>27.6269</v>
      </c>
      <c r="KD121">
        <v>15.2335</v>
      </c>
      <c r="KE121">
        <v>34.0773</v>
      </c>
      <c r="KF121">
        <v>58.0956</v>
      </c>
      <c r="KG121">
        <v>27.127</v>
      </c>
      <c r="KH121">
        <v>283.379</v>
      </c>
      <c r="KI121">
        <v>17.3197</v>
      </c>
      <c r="KJ121">
        <v>93.0952</v>
      </c>
      <c r="KK121">
        <v>98.7755</v>
      </c>
    </row>
    <row r="122" spans="1:297">
      <c r="A122">
        <v>106</v>
      </c>
      <c r="B122">
        <v>1758989939</v>
      </c>
      <c r="C122">
        <v>2592</v>
      </c>
      <c r="D122" t="s">
        <v>655</v>
      </c>
      <c r="E122" t="s">
        <v>656</v>
      </c>
      <c r="F122">
        <v>5</v>
      </c>
      <c r="G122" t="s">
        <v>638</v>
      </c>
      <c r="H122" t="s">
        <v>436</v>
      </c>
      <c r="I122">
        <v>1758989930.84615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(EA122+(U122+2*0.95*5.67E-8*(((EA122+$B$7)+273)^4-(EA122+273)^4)-44100*J122)/(1.84*29.3*R122+8*0.95*5.67E-8*(EA122+273)^3))</f>
        <v>0</v>
      </c>
      <c r="W122">
        <f>($C$7*EB122+$D$7*EC122+$E$7*V122)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2*0.95*5.67E-8*(((EA122+$B$7)+273)^4-(W122+273)^4)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306.634507069048</v>
      </c>
      <c r="AK122">
        <v>307.269272727273</v>
      </c>
      <c r="AL122">
        <v>-3.30787753246755</v>
      </c>
      <c r="AM122">
        <v>63.08</v>
      </c>
      <c r="AN122">
        <f>(AP122 - AO122 + DY122*1E3/(8.314*(EA122+273.15)) * AR122/DX122 * AQ122) * DX122/(100*DL122) * 1000/(1000 - AP122)</f>
        <v>0</v>
      </c>
      <c r="AO122">
        <v>17.27751225</v>
      </c>
      <c r="AP122">
        <v>24.405516969697</v>
      </c>
      <c r="AQ122">
        <v>-2.24274604452391e-05</v>
      </c>
      <c r="AR122">
        <v>99.94</v>
      </c>
      <c r="AS122">
        <v>0</v>
      </c>
      <c r="AT122">
        <v>0</v>
      </c>
      <c r="AU122">
        <f>IF(AS122*$H$13&gt;=AW122,1.0,(AW122/(AW122-AS122*$H$13)))</f>
        <v>0</v>
      </c>
      <c r="AV122">
        <f>(AU122-1)*100</f>
        <v>0</v>
      </c>
      <c r="AW122">
        <f>MAX(0,($B$13+$C$13*EF122)/(1+$D$13*EF122)*DY122/(EA122+273)*$E$13)</f>
        <v>0</v>
      </c>
      <c r="AX122" t="s">
        <v>437</v>
      </c>
      <c r="AY122" t="s">
        <v>437</v>
      </c>
      <c r="AZ122">
        <v>0</v>
      </c>
      <c r="BA122">
        <v>0</v>
      </c>
      <c r="BB122">
        <f>1-AZ122/BA122</f>
        <v>0</v>
      </c>
      <c r="BC122">
        <v>0</v>
      </c>
      <c r="BD122" t="s">
        <v>437</v>
      </c>
      <c r="BE122" t="s">
        <v>437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437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$B$11*EG122+$C$11*EH122+$F$11*ES122*(1-EV122)</f>
        <v>0</v>
      </c>
      <c r="DI122">
        <f>DH122*DJ122</f>
        <v>0</v>
      </c>
      <c r="DJ122">
        <f>($B$11*$D$9+$C$11*$D$9+$F$11*((FF122+EX122)/MAX(FF122+EX122+FG122, 0.1)*$I$9+FG122/MAX(FF122+EX122+FG122, 0.1)*$J$9))/($B$11+$C$11+$F$11)</f>
        <v>0</v>
      </c>
      <c r="DK122">
        <f>($B$11*$K$9+$C$11*$K$9+$F$11*((FF122+EX122)/MAX(FF122+EX122+FG122, 0.1)*$P$9+FG122/MAX(FF122+EX122+FG122, 0.1)*$Q$9))/($B$11+$C$11+$F$11)</f>
        <v>0</v>
      </c>
      <c r="DL122">
        <v>5.9</v>
      </c>
      <c r="DM122">
        <v>0.5</v>
      </c>
      <c r="DN122" t="s">
        <v>438</v>
      </c>
      <c r="DO122">
        <v>2</v>
      </c>
      <c r="DP122" t="b">
        <v>1</v>
      </c>
      <c r="DQ122">
        <v>1758989930.84615</v>
      </c>
      <c r="DR122">
        <v>322.507076923077</v>
      </c>
      <c r="DS122">
        <v>317.473307692308</v>
      </c>
      <c r="DT122">
        <v>24.4040153846154</v>
      </c>
      <c r="DU122">
        <v>17.2769384615385</v>
      </c>
      <c r="DV122">
        <v>316.995153846154</v>
      </c>
      <c r="DW122">
        <v>23.9996153846154</v>
      </c>
      <c r="DX122">
        <v>500.010307692308</v>
      </c>
      <c r="DY122">
        <v>90.4148846153846</v>
      </c>
      <c r="DZ122">
        <v>0.0289660692307692</v>
      </c>
      <c r="EA122">
        <v>30.5770615384615</v>
      </c>
      <c r="EB122">
        <v>30.0078</v>
      </c>
      <c r="EC122">
        <v>999.9</v>
      </c>
      <c r="ED122">
        <v>0</v>
      </c>
      <c r="EE122">
        <v>0</v>
      </c>
      <c r="EF122">
        <v>9998.93846153846</v>
      </c>
      <c r="EG122">
        <v>0</v>
      </c>
      <c r="EH122">
        <v>10.0031</v>
      </c>
      <c r="EI122">
        <v>5.03377</v>
      </c>
      <c r="EJ122">
        <v>330.574230769231</v>
      </c>
      <c r="EK122">
        <v>323.054538461538</v>
      </c>
      <c r="EL122">
        <v>7.12709769230769</v>
      </c>
      <c r="EM122">
        <v>317.473307692308</v>
      </c>
      <c r="EN122">
        <v>17.2769384615385</v>
      </c>
      <c r="EO122">
        <v>2.20648846153846</v>
      </c>
      <c r="EP122">
        <v>1.56209076923077</v>
      </c>
      <c r="EQ122">
        <v>19.0094923076923</v>
      </c>
      <c r="ER122">
        <v>13.5898538461538</v>
      </c>
      <c r="ES122">
        <v>1999.98769230769</v>
      </c>
      <c r="ET122">
        <v>0.979998384615385</v>
      </c>
      <c r="EU122">
        <v>0.0200014076923077</v>
      </c>
      <c r="EV122">
        <v>0</v>
      </c>
      <c r="EW122">
        <v>1241.03538461538</v>
      </c>
      <c r="EX122">
        <v>5.00016</v>
      </c>
      <c r="EY122">
        <v>25117.4692307692</v>
      </c>
      <c r="EZ122">
        <v>18234.0692307692</v>
      </c>
      <c r="FA122">
        <v>48.875</v>
      </c>
      <c r="FB122">
        <v>49.312</v>
      </c>
      <c r="FC122">
        <v>49.2403076923077</v>
      </c>
      <c r="FD122">
        <v>49.062</v>
      </c>
      <c r="FE122">
        <v>50.7451538461538</v>
      </c>
      <c r="FF122">
        <v>1955.08769230769</v>
      </c>
      <c r="FG122">
        <v>39.9</v>
      </c>
      <c r="FH122">
        <v>0</v>
      </c>
      <c r="FI122">
        <v>1758989944.5</v>
      </c>
      <c r="FJ122">
        <v>0</v>
      </c>
      <c r="FK122">
        <v>1241.492</v>
      </c>
      <c r="FL122">
        <v>23.8707691801724</v>
      </c>
      <c r="FM122">
        <v>467.030768353317</v>
      </c>
      <c r="FN122">
        <v>25127.268</v>
      </c>
      <c r="FO122">
        <v>15</v>
      </c>
      <c r="FP122">
        <v>0</v>
      </c>
      <c r="FQ122" t="s">
        <v>439</v>
      </c>
      <c r="FR122">
        <v>1747249705.1</v>
      </c>
      <c r="FS122">
        <v>1747249711.1</v>
      </c>
      <c r="FT122">
        <v>0</v>
      </c>
      <c r="FU122">
        <v>0.871</v>
      </c>
      <c r="FV122">
        <v>0.066</v>
      </c>
      <c r="FW122">
        <v>5.486</v>
      </c>
      <c r="FX122">
        <v>0.145</v>
      </c>
      <c r="FY122">
        <v>420</v>
      </c>
      <c r="FZ122">
        <v>16</v>
      </c>
      <c r="GA122">
        <v>0.27</v>
      </c>
      <c r="GB122">
        <v>0.16</v>
      </c>
      <c r="GC122">
        <v>3.90809095238095</v>
      </c>
      <c r="GD122">
        <v>16.4568054545454</v>
      </c>
      <c r="GE122">
        <v>1.71559278922949</v>
      </c>
      <c r="GF122">
        <v>0</v>
      </c>
      <c r="GG122">
        <v>1239.68441176471</v>
      </c>
      <c r="GH122">
        <v>20.7588999291893</v>
      </c>
      <c r="GI122">
        <v>2.05664374102774</v>
      </c>
      <c r="GJ122">
        <v>-1</v>
      </c>
      <c r="GK122">
        <v>7.12679380952381</v>
      </c>
      <c r="GL122">
        <v>0.0105654545454596</v>
      </c>
      <c r="GM122">
        <v>0.00710740490862503</v>
      </c>
      <c r="GN122">
        <v>1</v>
      </c>
      <c r="GO122">
        <v>1</v>
      </c>
      <c r="GP122">
        <v>2</v>
      </c>
      <c r="GQ122" t="s">
        <v>446</v>
      </c>
      <c r="GR122">
        <v>3.1244</v>
      </c>
      <c r="GS122">
        <v>2.65459</v>
      </c>
      <c r="GT122">
        <v>0.0672036</v>
      </c>
      <c r="GU122">
        <v>0.0669988</v>
      </c>
      <c r="GV122">
        <v>0.102746</v>
      </c>
      <c r="GW122">
        <v>0.0806437</v>
      </c>
      <c r="GX122">
        <v>24036.4</v>
      </c>
      <c r="GY122">
        <v>22775.2</v>
      </c>
      <c r="GZ122">
        <v>23042.6</v>
      </c>
      <c r="HA122">
        <v>23767.8</v>
      </c>
      <c r="HB122">
        <v>35224.6</v>
      </c>
      <c r="HC122">
        <v>36164.1</v>
      </c>
      <c r="HD122">
        <v>41533.1</v>
      </c>
      <c r="HE122">
        <v>42379.9</v>
      </c>
      <c r="HF122">
        <v>1.91197</v>
      </c>
      <c r="HG122">
        <v>1.81535</v>
      </c>
      <c r="HH122">
        <v>0.154302</v>
      </c>
      <c r="HI122">
        <v>0</v>
      </c>
      <c r="HJ122">
        <v>27.5079</v>
      </c>
      <c r="HK122">
        <v>999.9</v>
      </c>
      <c r="HL122">
        <v>49.64</v>
      </c>
      <c r="HM122">
        <v>29.205</v>
      </c>
      <c r="HN122">
        <v>22.3445</v>
      </c>
      <c r="HO122">
        <v>53.1609</v>
      </c>
      <c r="HP122">
        <v>42.5801</v>
      </c>
      <c r="HQ122">
        <v>1</v>
      </c>
      <c r="HR122">
        <v>0.0223399</v>
      </c>
      <c r="HS122">
        <v>0.157827</v>
      </c>
      <c r="HT122">
        <v>20.2177</v>
      </c>
      <c r="HU122">
        <v>5.23316</v>
      </c>
      <c r="HV122">
        <v>11.992</v>
      </c>
      <c r="HW122">
        <v>4.9556</v>
      </c>
      <c r="HX122">
        <v>3.3039</v>
      </c>
      <c r="HY122">
        <v>21.2</v>
      </c>
      <c r="HZ122">
        <v>9999</v>
      </c>
      <c r="IA122">
        <v>9999</v>
      </c>
      <c r="IB122">
        <v>9999</v>
      </c>
      <c r="IC122">
        <v>1.86857</v>
      </c>
      <c r="ID122">
        <v>1.86421</v>
      </c>
      <c r="IE122">
        <v>1.87181</v>
      </c>
      <c r="IF122">
        <v>1.86267</v>
      </c>
      <c r="IG122">
        <v>1.86204</v>
      </c>
      <c r="IH122">
        <v>1.86857</v>
      </c>
      <c r="II122">
        <v>1.85867</v>
      </c>
      <c r="IJ122">
        <v>1.86508</v>
      </c>
      <c r="IK122">
        <v>5</v>
      </c>
      <c r="IL122">
        <v>0</v>
      </c>
      <c r="IM122">
        <v>0</v>
      </c>
      <c r="IN122">
        <v>0</v>
      </c>
      <c r="IO122" t="s">
        <v>441</v>
      </c>
      <c r="IP122" t="s">
        <v>442</v>
      </c>
      <c r="IQ122" t="s">
        <v>443</v>
      </c>
      <c r="IR122" t="s">
        <v>443</v>
      </c>
      <c r="IS122" t="s">
        <v>443</v>
      </c>
      <c r="IT122" t="s">
        <v>443</v>
      </c>
      <c r="IU122">
        <v>0</v>
      </c>
      <c r="IV122">
        <v>100</v>
      </c>
      <c r="IW122">
        <v>100</v>
      </c>
      <c r="IX122">
        <v>5.425</v>
      </c>
      <c r="IY122">
        <v>0.4045</v>
      </c>
      <c r="IZ122">
        <v>4.29428474587108</v>
      </c>
      <c r="JA122">
        <v>0.0044018681294096</v>
      </c>
      <c r="JB122">
        <v>-1.90699597991277e-06</v>
      </c>
      <c r="JC122">
        <v>4.44501569190667e-10</v>
      </c>
      <c r="JD122">
        <v>0.0663976639725661</v>
      </c>
      <c r="JE122">
        <v>0.00774552653971819</v>
      </c>
      <c r="JF122">
        <v>0.000136201457998369</v>
      </c>
      <c r="JG122">
        <v>5.32982615085375e-06</v>
      </c>
      <c r="JH122">
        <v>-0</v>
      </c>
      <c r="JI122">
        <v>1991</v>
      </c>
      <c r="JJ122">
        <v>1</v>
      </c>
      <c r="JK122">
        <v>28</v>
      </c>
      <c r="JL122">
        <v>195670.6</v>
      </c>
      <c r="JM122">
        <v>195670.5</v>
      </c>
      <c r="JN122">
        <v>0.727539</v>
      </c>
      <c r="JO122">
        <v>2.3877</v>
      </c>
      <c r="JP122">
        <v>1.4978</v>
      </c>
      <c r="JQ122">
        <v>2.3291</v>
      </c>
      <c r="JR122">
        <v>1.54419</v>
      </c>
      <c r="JS122">
        <v>2.33398</v>
      </c>
      <c r="JT122">
        <v>34.9444</v>
      </c>
      <c r="JU122">
        <v>24.1663</v>
      </c>
      <c r="JV122">
        <v>18</v>
      </c>
      <c r="JW122">
        <v>547.881</v>
      </c>
      <c r="JX122">
        <v>429.21</v>
      </c>
      <c r="JY122">
        <v>27.1153</v>
      </c>
      <c r="JZ122">
        <v>27.8195</v>
      </c>
      <c r="KA122">
        <v>30.0002</v>
      </c>
      <c r="KB122">
        <v>27.6147</v>
      </c>
      <c r="KC122">
        <v>27.6304</v>
      </c>
      <c r="KD122">
        <v>14.5971</v>
      </c>
      <c r="KE122">
        <v>34.0773</v>
      </c>
      <c r="KF122">
        <v>57.725</v>
      </c>
      <c r="KG122">
        <v>27.1212</v>
      </c>
      <c r="KH122">
        <v>263.169</v>
      </c>
      <c r="KI122">
        <v>17.3202</v>
      </c>
      <c r="KJ122">
        <v>93.0936</v>
      </c>
      <c r="KK122">
        <v>98.7733</v>
      </c>
    </row>
    <row r="123" spans="1:297">
      <c r="A123">
        <v>107</v>
      </c>
      <c r="B123">
        <v>1758989944</v>
      </c>
      <c r="C123">
        <v>2597</v>
      </c>
      <c r="D123" t="s">
        <v>657</v>
      </c>
      <c r="E123" t="s">
        <v>658</v>
      </c>
      <c r="F123">
        <v>5</v>
      </c>
      <c r="G123" t="s">
        <v>638</v>
      </c>
      <c r="H123" t="s">
        <v>436</v>
      </c>
      <c r="I123">
        <v>1758989935.84615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(EA123+(U123+2*0.95*5.67E-8*(((EA123+$B$7)+273)^4-(EA123+273)^4)-44100*J123)/(1.84*29.3*R123+8*0.95*5.67E-8*(EA123+273)^3))</f>
        <v>0</v>
      </c>
      <c r="W123">
        <f>($C$7*EB123+$D$7*EC123+$E$7*V123)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2*0.95*5.67E-8*(((EA123+$B$7)+273)^4-(W123+273)^4)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289.984658736905</v>
      </c>
      <c r="AK123">
        <v>291.128418181818</v>
      </c>
      <c r="AL123">
        <v>-3.20723997835499</v>
      </c>
      <c r="AM123">
        <v>63.08</v>
      </c>
      <c r="AN123">
        <f>(AP123 - AO123 + DY123*1E3/(8.314*(EA123+273.15)) * AR123/DX123 * AQ123) * DX123/(100*DL123) * 1000/(1000 - AP123)</f>
        <v>0</v>
      </c>
      <c r="AO123">
        <v>17.2740211636905</v>
      </c>
      <c r="AP123">
        <v>24.4157963636364</v>
      </c>
      <c r="AQ123">
        <v>7.04973218870988e-05</v>
      </c>
      <c r="AR123">
        <v>99.94</v>
      </c>
      <c r="AS123">
        <v>0</v>
      </c>
      <c r="AT123">
        <v>0</v>
      </c>
      <c r="AU123">
        <f>IF(AS123*$H$13&gt;=AW123,1.0,(AW123/(AW123-AS123*$H$13)))</f>
        <v>0</v>
      </c>
      <c r="AV123">
        <f>(AU123-1)*100</f>
        <v>0</v>
      </c>
      <c r="AW123">
        <f>MAX(0,($B$13+$C$13*EF123)/(1+$D$13*EF123)*DY123/(EA123+273)*$E$13)</f>
        <v>0</v>
      </c>
      <c r="AX123" t="s">
        <v>437</v>
      </c>
      <c r="AY123" t="s">
        <v>437</v>
      </c>
      <c r="AZ123">
        <v>0</v>
      </c>
      <c r="BA123">
        <v>0</v>
      </c>
      <c r="BB123">
        <f>1-AZ123/BA123</f>
        <v>0</v>
      </c>
      <c r="BC123">
        <v>0</v>
      </c>
      <c r="BD123" t="s">
        <v>437</v>
      </c>
      <c r="BE123" t="s">
        <v>437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437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$B$11*EG123+$C$11*EH123+$F$11*ES123*(1-EV123)</f>
        <v>0</v>
      </c>
      <c r="DI123">
        <f>DH123*DJ123</f>
        <v>0</v>
      </c>
      <c r="DJ123">
        <f>($B$11*$D$9+$C$11*$D$9+$F$11*((FF123+EX123)/MAX(FF123+EX123+FG123, 0.1)*$I$9+FG123/MAX(FF123+EX123+FG123, 0.1)*$J$9))/($B$11+$C$11+$F$11)</f>
        <v>0</v>
      </c>
      <c r="DK123">
        <f>($B$11*$K$9+$C$11*$K$9+$F$11*((FF123+EX123)/MAX(FF123+EX123+FG123, 0.1)*$P$9+FG123/MAX(FF123+EX123+FG123, 0.1)*$Q$9))/($B$11+$C$11+$F$11)</f>
        <v>0</v>
      </c>
      <c r="DL123">
        <v>5.9</v>
      </c>
      <c r="DM123">
        <v>0.5</v>
      </c>
      <c r="DN123" t="s">
        <v>438</v>
      </c>
      <c r="DO123">
        <v>2</v>
      </c>
      <c r="DP123" t="b">
        <v>1</v>
      </c>
      <c r="DQ123">
        <v>1758989935.84615</v>
      </c>
      <c r="DR123">
        <v>306.652</v>
      </c>
      <c r="DS123">
        <v>300.836461538462</v>
      </c>
      <c r="DT123">
        <v>24.4082153846154</v>
      </c>
      <c r="DU123">
        <v>17.2759230769231</v>
      </c>
      <c r="DV123">
        <v>301.193</v>
      </c>
      <c r="DW123">
        <v>24.0037076923077</v>
      </c>
      <c r="DX123">
        <v>500.035923076923</v>
      </c>
      <c r="DY123">
        <v>90.4145769230769</v>
      </c>
      <c r="DZ123">
        <v>0.0288269769230769</v>
      </c>
      <c r="EA123">
        <v>30.5767076923077</v>
      </c>
      <c r="EB123">
        <v>30.0074230769231</v>
      </c>
      <c r="EC123">
        <v>999.9</v>
      </c>
      <c r="ED123">
        <v>0</v>
      </c>
      <c r="EE123">
        <v>0</v>
      </c>
      <c r="EF123">
        <v>9999.74384615385</v>
      </c>
      <c r="EG123">
        <v>0</v>
      </c>
      <c r="EH123">
        <v>9.9984</v>
      </c>
      <c r="EI123">
        <v>5.81545230769231</v>
      </c>
      <c r="EJ123">
        <v>314.323923076923</v>
      </c>
      <c r="EK123">
        <v>306.124923076923</v>
      </c>
      <c r="EL123">
        <v>7.13230846153846</v>
      </c>
      <c r="EM123">
        <v>300.836461538462</v>
      </c>
      <c r="EN123">
        <v>17.2759230769231</v>
      </c>
      <c r="EO123">
        <v>2.20686</v>
      </c>
      <c r="EP123">
        <v>1.56199384615385</v>
      </c>
      <c r="EQ123">
        <v>19.0121923076923</v>
      </c>
      <c r="ER123">
        <v>13.5889</v>
      </c>
      <c r="ES123">
        <v>2000.06846153846</v>
      </c>
      <c r="ET123">
        <v>0.979999307692308</v>
      </c>
      <c r="EU123">
        <v>0.0200005461538462</v>
      </c>
      <c r="EV123">
        <v>0</v>
      </c>
      <c r="EW123">
        <v>1242.97538461538</v>
      </c>
      <c r="EX123">
        <v>5.00016</v>
      </c>
      <c r="EY123">
        <v>25157.3076923077</v>
      </c>
      <c r="EZ123">
        <v>18234.7923076923</v>
      </c>
      <c r="FA123">
        <v>48.8797692307692</v>
      </c>
      <c r="FB123">
        <v>49.312</v>
      </c>
      <c r="FC123">
        <v>49.25</v>
      </c>
      <c r="FD123">
        <v>49.062</v>
      </c>
      <c r="FE123">
        <v>50.75</v>
      </c>
      <c r="FF123">
        <v>1955.16846153846</v>
      </c>
      <c r="FG123">
        <v>39.9</v>
      </c>
      <c r="FH123">
        <v>0</v>
      </c>
      <c r="FI123">
        <v>1758989949.3</v>
      </c>
      <c r="FJ123">
        <v>0</v>
      </c>
      <c r="FK123">
        <v>1243.3996</v>
      </c>
      <c r="FL123">
        <v>24.8423077157938</v>
      </c>
      <c r="FM123">
        <v>483.592308237625</v>
      </c>
      <c r="FN123">
        <v>25165.064</v>
      </c>
      <c r="FO123">
        <v>15</v>
      </c>
      <c r="FP123">
        <v>0</v>
      </c>
      <c r="FQ123" t="s">
        <v>439</v>
      </c>
      <c r="FR123">
        <v>1747249705.1</v>
      </c>
      <c r="FS123">
        <v>1747249711.1</v>
      </c>
      <c r="FT123">
        <v>0</v>
      </c>
      <c r="FU123">
        <v>0.871</v>
      </c>
      <c r="FV123">
        <v>0.066</v>
      </c>
      <c r="FW123">
        <v>5.486</v>
      </c>
      <c r="FX123">
        <v>0.145</v>
      </c>
      <c r="FY123">
        <v>420</v>
      </c>
      <c r="FZ123">
        <v>16</v>
      </c>
      <c r="GA123">
        <v>0.27</v>
      </c>
      <c r="GB123">
        <v>0.16</v>
      </c>
      <c r="GC123">
        <v>5.247083</v>
      </c>
      <c r="GD123">
        <v>10.6721169924812</v>
      </c>
      <c r="GE123">
        <v>1.0878174326931</v>
      </c>
      <c r="GF123">
        <v>0</v>
      </c>
      <c r="GG123">
        <v>1241.41058823529</v>
      </c>
      <c r="GH123">
        <v>23.3286477961969</v>
      </c>
      <c r="GI123">
        <v>2.3002262563604</v>
      </c>
      <c r="GJ123">
        <v>-1</v>
      </c>
      <c r="GK123">
        <v>7.128028</v>
      </c>
      <c r="GL123">
        <v>0.0427200000000087</v>
      </c>
      <c r="GM123">
        <v>0.00496933657543952</v>
      </c>
      <c r="GN123">
        <v>1</v>
      </c>
      <c r="GO123">
        <v>1</v>
      </c>
      <c r="GP123">
        <v>2</v>
      </c>
      <c r="GQ123" t="s">
        <v>446</v>
      </c>
      <c r="GR123">
        <v>3.12443</v>
      </c>
      <c r="GS123">
        <v>2.65426</v>
      </c>
      <c r="GT123">
        <v>0.0642013</v>
      </c>
      <c r="GU123">
        <v>0.0637824</v>
      </c>
      <c r="GV123">
        <v>0.102768</v>
      </c>
      <c r="GW123">
        <v>0.0805661</v>
      </c>
      <c r="GX123">
        <v>24112.9</v>
      </c>
      <c r="GY123">
        <v>22853.6</v>
      </c>
      <c r="GZ123">
        <v>23041.9</v>
      </c>
      <c r="HA123">
        <v>23767.7</v>
      </c>
      <c r="HB123">
        <v>35223.3</v>
      </c>
      <c r="HC123">
        <v>36166.9</v>
      </c>
      <c r="HD123">
        <v>41532.9</v>
      </c>
      <c r="HE123">
        <v>42379.9</v>
      </c>
      <c r="HF123">
        <v>1.91238</v>
      </c>
      <c r="HG123">
        <v>1.81495</v>
      </c>
      <c r="HH123">
        <v>0.153631</v>
      </c>
      <c r="HI123">
        <v>0</v>
      </c>
      <c r="HJ123">
        <v>27.512</v>
      </c>
      <c r="HK123">
        <v>999.9</v>
      </c>
      <c r="HL123">
        <v>49.591</v>
      </c>
      <c r="HM123">
        <v>29.205</v>
      </c>
      <c r="HN123">
        <v>22.323</v>
      </c>
      <c r="HO123">
        <v>53.8309</v>
      </c>
      <c r="HP123">
        <v>42.4519</v>
      </c>
      <c r="HQ123">
        <v>1</v>
      </c>
      <c r="HR123">
        <v>0.0229192</v>
      </c>
      <c r="HS123">
        <v>0.207255</v>
      </c>
      <c r="HT123">
        <v>20.2176</v>
      </c>
      <c r="HU123">
        <v>5.23271</v>
      </c>
      <c r="HV123">
        <v>11.992</v>
      </c>
      <c r="HW123">
        <v>4.9557</v>
      </c>
      <c r="HX123">
        <v>3.30395</v>
      </c>
      <c r="HY123">
        <v>21.2</v>
      </c>
      <c r="HZ123">
        <v>9999</v>
      </c>
      <c r="IA123">
        <v>9999</v>
      </c>
      <c r="IB123">
        <v>9999</v>
      </c>
      <c r="IC123">
        <v>1.86857</v>
      </c>
      <c r="ID123">
        <v>1.86419</v>
      </c>
      <c r="IE123">
        <v>1.87182</v>
      </c>
      <c r="IF123">
        <v>1.86266</v>
      </c>
      <c r="IG123">
        <v>1.86204</v>
      </c>
      <c r="IH123">
        <v>1.86857</v>
      </c>
      <c r="II123">
        <v>1.85867</v>
      </c>
      <c r="IJ123">
        <v>1.86508</v>
      </c>
      <c r="IK123">
        <v>5</v>
      </c>
      <c r="IL123">
        <v>0</v>
      </c>
      <c r="IM123">
        <v>0</v>
      </c>
      <c r="IN123">
        <v>0</v>
      </c>
      <c r="IO123" t="s">
        <v>441</v>
      </c>
      <c r="IP123" t="s">
        <v>442</v>
      </c>
      <c r="IQ123" t="s">
        <v>443</v>
      </c>
      <c r="IR123" t="s">
        <v>443</v>
      </c>
      <c r="IS123" t="s">
        <v>443</v>
      </c>
      <c r="IT123" t="s">
        <v>443</v>
      </c>
      <c r="IU123">
        <v>0</v>
      </c>
      <c r="IV123">
        <v>100</v>
      </c>
      <c r="IW123">
        <v>100</v>
      </c>
      <c r="IX123">
        <v>5.371</v>
      </c>
      <c r="IY123">
        <v>0.4046</v>
      </c>
      <c r="IZ123">
        <v>4.29428474587108</v>
      </c>
      <c r="JA123">
        <v>0.0044018681294096</v>
      </c>
      <c r="JB123">
        <v>-1.90699597991277e-06</v>
      </c>
      <c r="JC123">
        <v>4.44501569190667e-10</v>
      </c>
      <c r="JD123">
        <v>0.0663976639725661</v>
      </c>
      <c r="JE123">
        <v>0.00774552653971819</v>
      </c>
      <c r="JF123">
        <v>0.000136201457998369</v>
      </c>
      <c r="JG123">
        <v>5.32982615085375e-06</v>
      </c>
      <c r="JH123">
        <v>-0</v>
      </c>
      <c r="JI123">
        <v>1991</v>
      </c>
      <c r="JJ123">
        <v>1</v>
      </c>
      <c r="JK123">
        <v>28</v>
      </c>
      <c r="JL123">
        <v>195670.6</v>
      </c>
      <c r="JM123">
        <v>195670.5</v>
      </c>
      <c r="JN123">
        <v>0.698242</v>
      </c>
      <c r="JO123">
        <v>2.3999</v>
      </c>
      <c r="JP123">
        <v>1.4978</v>
      </c>
      <c r="JQ123">
        <v>2.3291</v>
      </c>
      <c r="JR123">
        <v>1.54419</v>
      </c>
      <c r="JS123">
        <v>2.30713</v>
      </c>
      <c r="JT123">
        <v>34.9674</v>
      </c>
      <c r="JU123">
        <v>24.1488</v>
      </c>
      <c r="JV123">
        <v>18</v>
      </c>
      <c r="JW123">
        <v>548.182</v>
      </c>
      <c r="JX123">
        <v>429.007</v>
      </c>
      <c r="JY123">
        <v>27.1224</v>
      </c>
      <c r="JZ123">
        <v>27.8243</v>
      </c>
      <c r="KA123">
        <v>30.0005</v>
      </c>
      <c r="KB123">
        <v>27.6194</v>
      </c>
      <c r="KC123">
        <v>27.6347</v>
      </c>
      <c r="KD123">
        <v>13.8984</v>
      </c>
      <c r="KE123">
        <v>34.0773</v>
      </c>
      <c r="KF123">
        <v>57.725</v>
      </c>
      <c r="KG123">
        <v>27.1064</v>
      </c>
      <c r="KH123">
        <v>249.456</v>
      </c>
      <c r="KI123">
        <v>17.3209</v>
      </c>
      <c r="KJ123">
        <v>93.0922</v>
      </c>
      <c r="KK123">
        <v>98.7732</v>
      </c>
    </row>
    <row r="124" spans="1:297">
      <c r="A124">
        <v>108</v>
      </c>
      <c r="B124">
        <v>1758989949</v>
      </c>
      <c r="C124">
        <v>2602</v>
      </c>
      <c r="D124" t="s">
        <v>659</v>
      </c>
      <c r="E124" t="s">
        <v>660</v>
      </c>
      <c r="F124">
        <v>5</v>
      </c>
      <c r="G124" t="s">
        <v>638</v>
      </c>
      <c r="H124" t="s">
        <v>436</v>
      </c>
      <c r="I124">
        <v>1758989940.84615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(EA124+(U124+2*0.95*5.67E-8*(((EA124+$B$7)+273)^4-(EA124+273)^4)-44100*J124)/(1.84*29.3*R124+8*0.95*5.67E-8*(EA124+273)^3))</f>
        <v>0</v>
      </c>
      <c r="W124">
        <f>($C$7*EB124+$D$7*EC124+$E$7*V124)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2*0.95*5.67E-8*(((EA124+$B$7)+273)^4-(W124+273)^4)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273.256456582143</v>
      </c>
      <c r="AK124">
        <v>275.115478787879</v>
      </c>
      <c r="AL124">
        <v>-3.20430577922081</v>
      </c>
      <c r="AM124">
        <v>63.08</v>
      </c>
      <c r="AN124">
        <f>(AP124 - AO124 + DY124*1E3/(8.314*(EA124+273.15)) * AR124/DX124 * AQ124) * DX124/(100*DL124) * 1000/(1000 - AP124)</f>
        <v>0</v>
      </c>
      <c r="AO124">
        <v>17.2432732380952</v>
      </c>
      <c r="AP124">
        <v>24.4016345454545</v>
      </c>
      <c r="AQ124">
        <v>-8.11155457010136e-05</v>
      </c>
      <c r="AR124">
        <v>99.94</v>
      </c>
      <c r="AS124">
        <v>0</v>
      </c>
      <c r="AT124">
        <v>0</v>
      </c>
      <c r="AU124">
        <f>IF(AS124*$H$13&gt;=AW124,1.0,(AW124/(AW124-AS124*$H$13)))</f>
        <v>0</v>
      </c>
      <c r="AV124">
        <f>(AU124-1)*100</f>
        <v>0</v>
      </c>
      <c r="AW124">
        <f>MAX(0,($B$13+$C$13*EF124)/(1+$D$13*EF124)*DY124/(EA124+273)*$E$13)</f>
        <v>0</v>
      </c>
      <c r="AX124" t="s">
        <v>437</v>
      </c>
      <c r="AY124" t="s">
        <v>437</v>
      </c>
      <c r="AZ124">
        <v>0</v>
      </c>
      <c r="BA124">
        <v>0</v>
      </c>
      <c r="BB124">
        <f>1-AZ124/BA124</f>
        <v>0</v>
      </c>
      <c r="BC124">
        <v>0</v>
      </c>
      <c r="BD124" t="s">
        <v>437</v>
      </c>
      <c r="BE124" t="s">
        <v>437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437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$B$11*EG124+$C$11*EH124+$F$11*ES124*(1-EV124)</f>
        <v>0</v>
      </c>
      <c r="DI124">
        <f>DH124*DJ124</f>
        <v>0</v>
      </c>
      <c r="DJ124">
        <f>($B$11*$D$9+$C$11*$D$9+$F$11*((FF124+EX124)/MAX(FF124+EX124+FG124, 0.1)*$I$9+FG124/MAX(FF124+EX124+FG124, 0.1)*$J$9))/($B$11+$C$11+$F$11)</f>
        <v>0</v>
      </c>
      <c r="DK124">
        <f>($B$11*$K$9+$C$11*$K$9+$F$11*((FF124+EX124)/MAX(FF124+EX124+FG124, 0.1)*$P$9+FG124/MAX(FF124+EX124+FG124, 0.1)*$Q$9))/($B$11+$C$11+$F$11)</f>
        <v>0</v>
      </c>
      <c r="DL124">
        <v>5.9</v>
      </c>
      <c r="DM124">
        <v>0.5</v>
      </c>
      <c r="DN124" t="s">
        <v>438</v>
      </c>
      <c r="DO124">
        <v>2</v>
      </c>
      <c r="DP124" t="b">
        <v>1</v>
      </c>
      <c r="DQ124">
        <v>1758989940.84615</v>
      </c>
      <c r="DR124">
        <v>290.876461538462</v>
      </c>
      <c r="DS124">
        <v>284.198076923077</v>
      </c>
      <c r="DT124">
        <v>24.4085153846154</v>
      </c>
      <c r="DU124">
        <v>17.2646615384615</v>
      </c>
      <c r="DV124">
        <v>285.470923076923</v>
      </c>
      <c r="DW124">
        <v>24.004</v>
      </c>
      <c r="DX124">
        <v>500.011769230769</v>
      </c>
      <c r="DY124">
        <v>90.4147307692308</v>
      </c>
      <c r="DZ124">
        <v>0.0288289538461538</v>
      </c>
      <c r="EA124">
        <v>30.5759076923077</v>
      </c>
      <c r="EB124">
        <v>30.0162538461538</v>
      </c>
      <c r="EC124">
        <v>999.9</v>
      </c>
      <c r="ED124">
        <v>0</v>
      </c>
      <c r="EE124">
        <v>0</v>
      </c>
      <c r="EF124">
        <v>9995.09384615385</v>
      </c>
      <c r="EG124">
        <v>0</v>
      </c>
      <c r="EH124">
        <v>9.99016461538462</v>
      </c>
      <c r="EI124">
        <v>6.67821769230769</v>
      </c>
      <c r="EJ124">
        <v>298.153846153846</v>
      </c>
      <c r="EK124">
        <v>289.191076923077</v>
      </c>
      <c r="EL124">
        <v>7.14387615384616</v>
      </c>
      <c r="EM124">
        <v>284.198076923077</v>
      </c>
      <c r="EN124">
        <v>17.2646615384615</v>
      </c>
      <c r="EO124">
        <v>2.20689153846154</v>
      </c>
      <c r="EP124">
        <v>1.56097846153846</v>
      </c>
      <c r="EQ124">
        <v>19.0124230769231</v>
      </c>
      <c r="ER124">
        <v>13.5789</v>
      </c>
      <c r="ES124">
        <v>2000.06769230769</v>
      </c>
      <c r="ET124">
        <v>0.979999307692308</v>
      </c>
      <c r="EU124">
        <v>0.0200005461538462</v>
      </c>
      <c r="EV124">
        <v>0</v>
      </c>
      <c r="EW124">
        <v>1245.02923076923</v>
      </c>
      <c r="EX124">
        <v>5.00016</v>
      </c>
      <c r="EY124">
        <v>25197.4615384615</v>
      </c>
      <c r="EZ124">
        <v>18234.7769230769</v>
      </c>
      <c r="FA124">
        <v>48.8797692307692</v>
      </c>
      <c r="FB124">
        <v>49.312</v>
      </c>
      <c r="FC124">
        <v>49.25</v>
      </c>
      <c r="FD124">
        <v>49.062</v>
      </c>
      <c r="FE124">
        <v>50.75</v>
      </c>
      <c r="FF124">
        <v>1955.16769230769</v>
      </c>
      <c r="FG124">
        <v>39.9</v>
      </c>
      <c r="FH124">
        <v>0</v>
      </c>
      <c r="FI124">
        <v>1758989954.1</v>
      </c>
      <c r="FJ124">
        <v>0</v>
      </c>
      <c r="FK124">
        <v>1245.3756</v>
      </c>
      <c r="FL124">
        <v>25.3346153959089</v>
      </c>
      <c r="FM124">
        <v>481.707692878444</v>
      </c>
      <c r="FN124">
        <v>25203.908</v>
      </c>
      <c r="FO124">
        <v>15</v>
      </c>
      <c r="FP124">
        <v>0</v>
      </c>
      <c r="FQ124" t="s">
        <v>439</v>
      </c>
      <c r="FR124">
        <v>1747249705.1</v>
      </c>
      <c r="FS124">
        <v>1747249711.1</v>
      </c>
      <c r="FT124">
        <v>0</v>
      </c>
      <c r="FU124">
        <v>0.871</v>
      </c>
      <c r="FV124">
        <v>0.066</v>
      </c>
      <c r="FW124">
        <v>5.486</v>
      </c>
      <c r="FX124">
        <v>0.145</v>
      </c>
      <c r="FY124">
        <v>420</v>
      </c>
      <c r="FZ124">
        <v>16</v>
      </c>
      <c r="GA124">
        <v>0.27</v>
      </c>
      <c r="GB124">
        <v>0.16</v>
      </c>
      <c r="GC124">
        <v>6.2134835</v>
      </c>
      <c r="GD124">
        <v>9.92572646616541</v>
      </c>
      <c r="GE124">
        <v>1.03519514470111</v>
      </c>
      <c r="GF124">
        <v>0</v>
      </c>
      <c r="GG124">
        <v>1244.03235294118</v>
      </c>
      <c r="GH124">
        <v>24.6249044942327</v>
      </c>
      <c r="GI124">
        <v>2.42700742724517</v>
      </c>
      <c r="GJ124">
        <v>-1</v>
      </c>
      <c r="GK124">
        <v>7.1402075</v>
      </c>
      <c r="GL124">
        <v>0.133299699248124</v>
      </c>
      <c r="GM124">
        <v>0.0152339052363469</v>
      </c>
      <c r="GN124">
        <v>0</v>
      </c>
      <c r="GO124">
        <v>0</v>
      </c>
      <c r="GP124">
        <v>2</v>
      </c>
      <c r="GQ124" t="s">
        <v>457</v>
      </c>
      <c r="GR124">
        <v>3.12445</v>
      </c>
      <c r="GS124">
        <v>2.65385</v>
      </c>
      <c r="GT124">
        <v>0.0611685</v>
      </c>
      <c r="GU124">
        <v>0.0607447</v>
      </c>
      <c r="GV124">
        <v>0.102731</v>
      </c>
      <c r="GW124">
        <v>0.0804977</v>
      </c>
      <c r="GX124">
        <v>24190.9</v>
      </c>
      <c r="GY124">
        <v>22927.7</v>
      </c>
      <c r="GZ124">
        <v>23041.7</v>
      </c>
      <c r="HA124">
        <v>23767.7</v>
      </c>
      <c r="HB124">
        <v>35224</v>
      </c>
      <c r="HC124">
        <v>36169.2</v>
      </c>
      <c r="HD124">
        <v>41532.3</v>
      </c>
      <c r="HE124">
        <v>42379.8</v>
      </c>
      <c r="HF124">
        <v>1.91208</v>
      </c>
      <c r="HG124">
        <v>1.81485</v>
      </c>
      <c r="HH124">
        <v>0.154063</v>
      </c>
      <c r="HI124">
        <v>0</v>
      </c>
      <c r="HJ124">
        <v>27.5148</v>
      </c>
      <c r="HK124">
        <v>999.9</v>
      </c>
      <c r="HL124">
        <v>49.567</v>
      </c>
      <c r="HM124">
        <v>29.205</v>
      </c>
      <c r="HN124">
        <v>22.3109</v>
      </c>
      <c r="HO124">
        <v>54.2009</v>
      </c>
      <c r="HP124">
        <v>42.5921</v>
      </c>
      <c r="HQ124">
        <v>1</v>
      </c>
      <c r="HR124">
        <v>0.0235264</v>
      </c>
      <c r="HS124">
        <v>0.261076</v>
      </c>
      <c r="HT124">
        <v>20.2171</v>
      </c>
      <c r="HU124">
        <v>5.23137</v>
      </c>
      <c r="HV124">
        <v>11.992</v>
      </c>
      <c r="HW124">
        <v>4.9551</v>
      </c>
      <c r="HX124">
        <v>3.3036</v>
      </c>
      <c r="HY124">
        <v>21.2</v>
      </c>
      <c r="HZ124">
        <v>9999</v>
      </c>
      <c r="IA124">
        <v>9999</v>
      </c>
      <c r="IB124">
        <v>9999</v>
      </c>
      <c r="IC124">
        <v>1.86856</v>
      </c>
      <c r="ID124">
        <v>1.86419</v>
      </c>
      <c r="IE124">
        <v>1.87182</v>
      </c>
      <c r="IF124">
        <v>1.86266</v>
      </c>
      <c r="IG124">
        <v>1.86205</v>
      </c>
      <c r="IH124">
        <v>1.86857</v>
      </c>
      <c r="II124">
        <v>1.85867</v>
      </c>
      <c r="IJ124">
        <v>1.86508</v>
      </c>
      <c r="IK124">
        <v>5</v>
      </c>
      <c r="IL124">
        <v>0</v>
      </c>
      <c r="IM124">
        <v>0</v>
      </c>
      <c r="IN124">
        <v>0</v>
      </c>
      <c r="IO124" t="s">
        <v>441</v>
      </c>
      <c r="IP124" t="s">
        <v>442</v>
      </c>
      <c r="IQ124" t="s">
        <v>443</v>
      </c>
      <c r="IR124" t="s">
        <v>443</v>
      </c>
      <c r="IS124" t="s">
        <v>443</v>
      </c>
      <c r="IT124" t="s">
        <v>443</v>
      </c>
      <c r="IU124">
        <v>0</v>
      </c>
      <c r="IV124">
        <v>100</v>
      </c>
      <c r="IW124">
        <v>100</v>
      </c>
      <c r="IX124">
        <v>5.318</v>
      </c>
      <c r="IY124">
        <v>0.4043</v>
      </c>
      <c r="IZ124">
        <v>4.29428474587108</v>
      </c>
      <c r="JA124">
        <v>0.0044018681294096</v>
      </c>
      <c r="JB124">
        <v>-1.90699597991277e-06</v>
      </c>
      <c r="JC124">
        <v>4.44501569190667e-10</v>
      </c>
      <c r="JD124">
        <v>0.0663976639725661</v>
      </c>
      <c r="JE124">
        <v>0.00774552653971819</v>
      </c>
      <c r="JF124">
        <v>0.000136201457998369</v>
      </c>
      <c r="JG124">
        <v>5.32982615085375e-06</v>
      </c>
      <c r="JH124">
        <v>-0</v>
      </c>
      <c r="JI124">
        <v>1991</v>
      </c>
      <c r="JJ124">
        <v>1</v>
      </c>
      <c r="JK124">
        <v>28</v>
      </c>
      <c r="JL124">
        <v>195670.7</v>
      </c>
      <c r="JM124">
        <v>195670.6</v>
      </c>
      <c r="JN124">
        <v>0.657959</v>
      </c>
      <c r="JO124">
        <v>2.3938</v>
      </c>
      <c r="JP124">
        <v>1.49902</v>
      </c>
      <c r="JQ124">
        <v>2.3291</v>
      </c>
      <c r="JR124">
        <v>1.54419</v>
      </c>
      <c r="JS124">
        <v>2.34009</v>
      </c>
      <c r="JT124">
        <v>34.9674</v>
      </c>
      <c r="JU124">
        <v>24.1575</v>
      </c>
      <c r="JV124">
        <v>18</v>
      </c>
      <c r="JW124">
        <v>548.016</v>
      </c>
      <c r="JX124">
        <v>428.981</v>
      </c>
      <c r="JY124">
        <v>27.1128</v>
      </c>
      <c r="JZ124">
        <v>27.8287</v>
      </c>
      <c r="KA124">
        <v>30.0006</v>
      </c>
      <c r="KB124">
        <v>27.6228</v>
      </c>
      <c r="KC124">
        <v>27.6392</v>
      </c>
      <c r="KD124">
        <v>13.2136</v>
      </c>
      <c r="KE124">
        <v>33.8032</v>
      </c>
      <c r="KF124">
        <v>57.725</v>
      </c>
      <c r="KG124">
        <v>27.077</v>
      </c>
      <c r="KH124">
        <v>235.872</v>
      </c>
      <c r="KI124">
        <v>17.3255</v>
      </c>
      <c r="KJ124">
        <v>93.0912</v>
      </c>
      <c r="KK124">
        <v>98.7729</v>
      </c>
    </row>
    <row r="125" spans="1:297">
      <c r="A125">
        <v>109</v>
      </c>
      <c r="B125">
        <v>1758989954</v>
      </c>
      <c r="C125">
        <v>2607</v>
      </c>
      <c r="D125" t="s">
        <v>661</v>
      </c>
      <c r="E125" t="s">
        <v>662</v>
      </c>
      <c r="F125">
        <v>5</v>
      </c>
      <c r="G125" t="s">
        <v>638</v>
      </c>
      <c r="H125" t="s">
        <v>436</v>
      </c>
      <c r="I125">
        <v>1758989945.84615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(EA125+(U125+2*0.95*5.67E-8*(((EA125+$B$7)+273)^4-(EA125+273)^4)-44100*J125)/(1.84*29.3*R125+8*0.95*5.67E-8*(EA125+273)^3))</f>
        <v>0</v>
      </c>
      <c r="W125">
        <f>($C$7*EB125+$D$7*EC125+$E$7*V125)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2*0.95*5.67E-8*(((EA125+$B$7)+273)^4-(W125+273)^4)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257.594447514286</v>
      </c>
      <c r="AK125">
        <v>259.844854545455</v>
      </c>
      <c r="AL125">
        <v>-3.04899922077925</v>
      </c>
      <c r="AM125">
        <v>63.08</v>
      </c>
      <c r="AN125">
        <f>(AP125 - AO125 + DY125*1E3/(8.314*(EA125+273.15)) * AR125/DX125 * AQ125) * DX125/(100*DL125) * 1000/(1000 - AP125)</f>
        <v>0</v>
      </c>
      <c r="AO125">
        <v>17.2454686696429</v>
      </c>
      <c r="AP125">
        <v>24.3999836363636</v>
      </c>
      <c r="AQ125">
        <v>-1.27218614719715e-05</v>
      </c>
      <c r="AR125">
        <v>99.94</v>
      </c>
      <c r="AS125">
        <v>0</v>
      </c>
      <c r="AT125">
        <v>0</v>
      </c>
      <c r="AU125">
        <f>IF(AS125*$H$13&gt;=AW125,1.0,(AW125/(AW125-AS125*$H$13)))</f>
        <v>0</v>
      </c>
      <c r="AV125">
        <f>(AU125-1)*100</f>
        <v>0</v>
      </c>
      <c r="AW125">
        <f>MAX(0,($B$13+$C$13*EF125)/(1+$D$13*EF125)*DY125/(EA125+273)*$E$13)</f>
        <v>0</v>
      </c>
      <c r="AX125" t="s">
        <v>437</v>
      </c>
      <c r="AY125" t="s">
        <v>437</v>
      </c>
      <c r="AZ125">
        <v>0</v>
      </c>
      <c r="BA125">
        <v>0</v>
      </c>
      <c r="BB125">
        <f>1-AZ125/BA125</f>
        <v>0</v>
      </c>
      <c r="BC125">
        <v>0</v>
      </c>
      <c r="BD125" t="s">
        <v>437</v>
      </c>
      <c r="BE125" t="s">
        <v>437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437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$B$11*EG125+$C$11*EH125+$F$11*ES125*(1-EV125)</f>
        <v>0</v>
      </c>
      <c r="DI125">
        <f>DH125*DJ125</f>
        <v>0</v>
      </c>
      <c r="DJ125">
        <f>($B$11*$D$9+$C$11*$D$9+$F$11*((FF125+EX125)/MAX(FF125+EX125+FG125, 0.1)*$I$9+FG125/MAX(FF125+EX125+FG125, 0.1)*$J$9))/($B$11+$C$11+$F$11)</f>
        <v>0</v>
      </c>
      <c r="DK125">
        <f>($B$11*$K$9+$C$11*$K$9+$F$11*((FF125+EX125)/MAX(FF125+EX125+FG125, 0.1)*$P$9+FG125/MAX(FF125+EX125+FG125, 0.1)*$Q$9))/($B$11+$C$11+$F$11)</f>
        <v>0</v>
      </c>
      <c r="DL125">
        <v>5.9</v>
      </c>
      <c r="DM125">
        <v>0.5</v>
      </c>
      <c r="DN125" t="s">
        <v>438</v>
      </c>
      <c r="DO125">
        <v>2</v>
      </c>
      <c r="DP125" t="b">
        <v>1</v>
      </c>
      <c r="DQ125">
        <v>1758989945.84615</v>
      </c>
      <c r="DR125">
        <v>275.280923076923</v>
      </c>
      <c r="DS125">
        <v>268.144</v>
      </c>
      <c r="DT125">
        <v>24.4059076923077</v>
      </c>
      <c r="DU125">
        <v>17.2560153846154</v>
      </c>
      <c r="DV125">
        <v>269.928769230769</v>
      </c>
      <c r="DW125">
        <v>24.0014538461538</v>
      </c>
      <c r="DX125">
        <v>500.004</v>
      </c>
      <c r="DY125">
        <v>90.4145153846154</v>
      </c>
      <c r="DZ125">
        <v>0.0287206538461539</v>
      </c>
      <c r="EA125">
        <v>30.5754461538462</v>
      </c>
      <c r="EB125">
        <v>30.0196923076923</v>
      </c>
      <c r="EC125">
        <v>999.9</v>
      </c>
      <c r="ED125">
        <v>0</v>
      </c>
      <c r="EE125">
        <v>0</v>
      </c>
      <c r="EF125">
        <v>9997.97692307692</v>
      </c>
      <c r="EG125">
        <v>0</v>
      </c>
      <c r="EH125">
        <v>9.99252230769231</v>
      </c>
      <c r="EI125">
        <v>7.13672769230769</v>
      </c>
      <c r="EJ125">
        <v>282.167307692308</v>
      </c>
      <c r="EK125">
        <v>272.852461538462</v>
      </c>
      <c r="EL125">
        <v>7.14990615384615</v>
      </c>
      <c r="EM125">
        <v>268.144</v>
      </c>
      <c r="EN125">
        <v>17.2560153846154</v>
      </c>
      <c r="EO125">
        <v>2.20664923076923</v>
      </c>
      <c r="EP125">
        <v>1.56019384615385</v>
      </c>
      <c r="EQ125">
        <v>19.0106615384615</v>
      </c>
      <c r="ER125">
        <v>13.5711615384615</v>
      </c>
      <c r="ES125">
        <v>2000.08769230769</v>
      </c>
      <c r="ET125">
        <v>0.979999538461539</v>
      </c>
      <c r="EU125">
        <v>0.0200003230769231</v>
      </c>
      <c r="EV125">
        <v>0</v>
      </c>
      <c r="EW125">
        <v>1247.03538461538</v>
      </c>
      <c r="EX125">
        <v>5.00016</v>
      </c>
      <c r="EY125">
        <v>25236.9</v>
      </c>
      <c r="EZ125">
        <v>18234.9615384615</v>
      </c>
      <c r="FA125">
        <v>48.8797692307692</v>
      </c>
      <c r="FB125">
        <v>49.312</v>
      </c>
      <c r="FC125">
        <v>49.25</v>
      </c>
      <c r="FD125">
        <v>49.062</v>
      </c>
      <c r="FE125">
        <v>50.75</v>
      </c>
      <c r="FF125">
        <v>1955.18769230769</v>
      </c>
      <c r="FG125">
        <v>39.9</v>
      </c>
      <c r="FH125">
        <v>0</v>
      </c>
      <c r="FI125">
        <v>1758989958.9</v>
      </c>
      <c r="FJ125">
        <v>0</v>
      </c>
      <c r="FK125">
        <v>1247.304</v>
      </c>
      <c r="FL125">
        <v>23.6146153201979</v>
      </c>
      <c r="FM125">
        <v>460.607691474391</v>
      </c>
      <c r="FN125">
        <v>25241.092</v>
      </c>
      <c r="FO125">
        <v>15</v>
      </c>
      <c r="FP125">
        <v>0</v>
      </c>
      <c r="FQ125" t="s">
        <v>439</v>
      </c>
      <c r="FR125">
        <v>1747249705.1</v>
      </c>
      <c r="FS125">
        <v>1747249711.1</v>
      </c>
      <c r="FT125">
        <v>0</v>
      </c>
      <c r="FU125">
        <v>0.871</v>
      </c>
      <c r="FV125">
        <v>0.066</v>
      </c>
      <c r="FW125">
        <v>5.486</v>
      </c>
      <c r="FX125">
        <v>0.145</v>
      </c>
      <c r="FY125">
        <v>420</v>
      </c>
      <c r="FZ125">
        <v>16</v>
      </c>
      <c r="GA125">
        <v>0.27</v>
      </c>
      <c r="GB125">
        <v>0.16</v>
      </c>
      <c r="GC125">
        <v>6.88066095238095</v>
      </c>
      <c r="GD125">
        <v>5.99333844155845</v>
      </c>
      <c r="GE125">
        <v>0.654040559000847</v>
      </c>
      <c r="GF125">
        <v>0</v>
      </c>
      <c r="GG125">
        <v>1245.96911764706</v>
      </c>
      <c r="GH125">
        <v>24.2055003672468</v>
      </c>
      <c r="GI125">
        <v>2.38660892536455</v>
      </c>
      <c r="GJ125">
        <v>-1</v>
      </c>
      <c r="GK125">
        <v>7.14530047619048</v>
      </c>
      <c r="GL125">
        <v>0.107249610389619</v>
      </c>
      <c r="GM125">
        <v>0.015178775117214</v>
      </c>
      <c r="GN125">
        <v>0</v>
      </c>
      <c r="GO125">
        <v>0</v>
      </c>
      <c r="GP125">
        <v>2</v>
      </c>
      <c r="GQ125" t="s">
        <v>457</v>
      </c>
      <c r="GR125">
        <v>3.1246</v>
      </c>
      <c r="GS125">
        <v>2.65417</v>
      </c>
      <c r="GT125">
        <v>0.0581731</v>
      </c>
      <c r="GU125">
        <v>0.0576327</v>
      </c>
      <c r="GV125">
        <v>0.102738</v>
      </c>
      <c r="GW125">
        <v>0.0805935</v>
      </c>
      <c r="GX125">
        <v>24267.8</v>
      </c>
      <c r="GY125">
        <v>23003.5</v>
      </c>
      <c r="GZ125">
        <v>23041.5</v>
      </c>
      <c r="HA125">
        <v>23767.6</v>
      </c>
      <c r="HB125">
        <v>35223.1</v>
      </c>
      <c r="HC125">
        <v>36165.1</v>
      </c>
      <c r="HD125">
        <v>41531.8</v>
      </c>
      <c r="HE125">
        <v>42379.6</v>
      </c>
      <c r="HF125">
        <v>1.91212</v>
      </c>
      <c r="HG125">
        <v>1.81465</v>
      </c>
      <c r="HH125">
        <v>0.15375</v>
      </c>
      <c r="HI125">
        <v>0</v>
      </c>
      <c r="HJ125">
        <v>27.5156</v>
      </c>
      <c r="HK125">
        <v>999.9</v>
      </c>
      <c r="HL125">
        <v>49.567</v>
      </c>
      <c r="HM125">
        <v>29.225</v>
      </c>
      <c r="HN125">
        <v>22.3355</v>
      </c>
      <c r="HO125">
        <v>54.2709</v>
      </c>
      <c r="HP125">
        <v>42.4199</v>
      </c>
      <c r="HQ125">
        <v>1</v>
      </c>
      <c r="HR125">
        <v>0.0241819</v>
      </c>
      <c r="HS125">
        <v>0.348957</v>
      </c>
      <c r="HT125">
        <v>20.2173</v>
      </c>
      <c r="HU125">
        <v>5.23212</v>
      </c>
      <c r="HV125">
        <v>11.992</v>
      </c>
      <c r="HW125">
        <v>4.95555</v>
      </c>
      <c r="HX125">
        <v>3.30387</v>
      </c>
      <c r="HY125">
        <v>21.2</v>
      </c>
      <c r="HZ125">
        <v>9999</v>
      </c>
      <c r="IA125">
        <v>9999</v>
      </c>
      <c r="IB125">
        <v>9999</v>
      </c>
      <c r="IC125">
        <v>1.86855</v>
      </c>
      <c r="ID125">
        <v>1.86418</v>
      </c>
      <c r="IE125">
        <v>1.87181</v>
      </c>
      <c r="IF125">
        <v>1.86266</v>
      </c>
      <c r="IG125">
        <v>1.86205</v>
      </c>
      <c r="IH125">
        <v>1.86854</v>
      </c>
      <c r="II125">
        <v>1.85867</v>
      </c>
      <c r="IJ125">
        <v>1.86508</v>
      </c>
      <c r="IK125">
        <v>5</v>
      </c>
      <c r="IL125">
        <v>0</v>
      </c>
      <c r="IM125">
        <v>0</v>
      </c>
      <c r="IN125">
        <v>0</v>
      </c>
      <c r="IO125" t="s">
        <v>441</v>
      </c>
      <c r="IP125" t="s">
        <v>442</v>
      </c>
      <c r="IQ125" t="s">
        <v>443</v>
      </c>
      <c r="IR125" t="s">
        <v>443</v>
      </c>
      <c r="IS125" t="s">
        <v>443</v>
      </c>
      <c r="IT125" t="s">
        <v>443</v>
      </c>
      <c r="IU125">
        <v>0</v>
      </c>
      <c r="IV125">
        <v>100</v>
      </c>
      <c r="IW125">
        <v>100</v>
      </c>
      <c r="IX125">
        <v>5.266</v>
      </c>
      <c r="IY125">
        <v>0.4044</v>
      </c>
      <c r="IZ125">
        <v>4.29428474587108</v>
      </c>
      <c r="JA125">
        <v>0.0044018681294096</v>
      </c>
      <c r="JB125">
        <v>-1.90699597991277e-06</v>
      </c>
      <c r="JC125">
        <v>4.44501569190667e-10</v>
      </c>
      <c r="JD125">
        <v>0.0663976639725661</v>
      </c>
      <c r="JE125">
        <v>0.00774552653971819</v>
      </c>
      <c r="JF125">
        <v>0.000136201457998369</v>
      </c>
      <c r="JG125">
        <v>5.32982615085375e-06</v>
      </c>
      <c r="JH125">
        <v>-0</v>
      </c>
      <c r="JI125">
        <v>1991</v>
      </c>
      <c r="JJ125">
        <v>1</v>
      </c>
      <c r="JK125">
        <v>28</v>
      </c>
      <c r="JL125">
        <v>195670.8</v>
      </c>
      <c r="JM125">
        <v>195670.7</v>
      </c>
      <c r="JN125">
        <v>0.628662</v>
      </c>
      <c r="JO125">
        <v>2.3938</v>
      </c>
      <c r="JP125">
        <v>1.4978</v>
      </c>
      <c r="JQ125">
        <v>2.3291</v>
      </c>
      <c r="JR125">
        <v>1.54419</v>
      </c>
      <c r="JS125">
        <v>2.33521</v>
      </c>
      <c r="JT125">
        <v>34.9674</v>
      </c>
      <c r="JU125">
        <v>24.1575</v>
      </c>
      <c r="JV125">
        <v>18</v>
      </c>
      <c r="JW125">
        <v>548.089</v>
      </c>
      <c r="JX125">
        <v>428.894</v>
      </c>
      <c r="JY125">
        <v>27.0883</v>
      </c>
      <c r="JZ125">
        <v>27.8342</v>
      </c>
      <c r="KA125">
        <v>30.0007</v>
      </c>
      <c r="KB125">
        <v>27.6275</v>
      </c>
      <c r="KC125">
        <v>27.6432</v>
      </c>
      <c r="KD125">
        <v>12.4923</v>
      </c>
      <c r="KE125">
        <v>33.8032</v>
      </c>
      <c r="KF125">
        <v>57.725</v>
      </c>
      <c r="KG125">
        <v>27.0598</v>
      </c>
      <c r="KH125">
        <v>215.505</v>
      </c>
      <c r="KI125">
        <v>17.322</v>
      </c>
      <c r="KJ125">
        <v>93.0902</v>
      </c>
      <c r="KK125">
        <v>98.7726</v>
      </c>
    </row>
    <row r="126" spans="1:297">
      <c r="A126">
        <v>110</v>
      </c>
      <c r="B126">
        <v>1758989959</v>
      </c>
      <c r="C126">
        <v>2612</v>
      </c>
      <c r="D126" t="s">
        <v>663</v>
      </c>
      <c r="E126" t="s">
        <v>664</v>
      </c>
      <c r="F126">
        <v>5</v>
      </c>
      <c r="G126" t="s">
        <v>638</v>
      </c>
      <c r="H126" t="s">
        <v>436</v>
      </c>
      <c r="I126">
        <v>1758989950.84615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(EA126+(U126+2*0.95*5.67E-8*(((EA126+$B$7)+273)^4-(EA126+273)^4)-44100*J126)/(1.84*29.3*R126+8*0.95*5.67E-8*(EA126+273)^3))</f>
        <v>0</v>
      </c>
      <c r="W126">
        <f>($C$7*EB126+$D$7*EC126+$E$7*V126)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2*0.95*5.67E-8*(((EA126+$B$7)+273)^4-(W126+273)^4)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241.362376601191</v>
      </c>
      <c r="AK126">
        <v>244.429333333333</v>
      </c>
      <c r="AL126">
        <v>-3.0831092857143</v>
      </c>
      <c r="AM126">
        <v>63.08</v>
      </c>
      <c r="AN126">
        <f>(AP126 - AO126 + DY126*1E3/(8.314*(EA126+273.15)) * AR126/DX126 * AQ126) * DX126/(100*DL126) * 1000/(1000 - AP126)</f>
        <v>0</v>
      </c>
      <c r="AO126">
        <v>17.2670648422619</v>
      </c>
      <c r="AP126">
        <v>24.4119896969697</v>
      </c>
      <c r="AQ126">
        <v>6.19736353871538e-05</v>
      </c>
      <c r="AR126">
        <v>99.94</v>
      </c>
      <c r="AS126">
        <v>0</v>
      </c>
      <c r="AT126">
        <v>0</v>
      </c>
      <c r="AU126">
        <f>IF(AS126*$H$13&gt;=AW126,1.0,(AW126/(AW126-AS126*$H$13)))</f>
        <v>0</v>
      </c>
      <c r="AV126">
        <f>(AU126-1)*100</f>
        <v>0</v>
      </c>
      <c r="AW126">
        <f>MAX(0,($B$13+$C$13*EF126)/(1+$D$13*EF126)*DY126/(EA126+273)*$E$13)</f>
        <v>0</v>
      </c>
      <c r="AX126" t="s">
        <v>437</v>
      </c>
      <c r="AY126" t="s">
        <v>437</v>
      </c>
      <c r="AZ126">
        <v>0</v>
      </c>
      <c r="BA126">
        <v>0</v>
      </c>
      <c r="BB126">
        <f>1-AZ126/BA126</f>
        <v>0</v>
      </c>
      <c r="BC126">
        <v>0</v>
      </c>
      <c r="BD126" t="s">
        <v>437</v>
      </c>
      <c r="BE126" t="s">
        <v>437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437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$B$11*EG126+$C$11*EH126+$F$11*ES126*(1-EV126)</f>
        <v>0</v>
      </c>
      <c r="DI126">
        <f>DH126*DJ126</f>
        <v>0</v>
      </c>
      <c r="DJ126">
        <f>($B$11*$D$9+$C$11*$D$9+$F$11*((FF126+EX126)/MAX(FF126+EX126+FG126, 0.1)*$I$9+FG126/MAX(FF126+EX126+FG126, 0.1)*$J$9))/($B$11+$C$11+$F$11)</f>
        <v>0</v>
      </c>
      <c r="DK126">
        <f>($B$11*$K$9+$C$11*$K$9+$F$11*((FF126+EX126)/MAX(FF126+EX126+FG126, 0.1)*$P$9+FG126/MAX(FF126+EX126+FG126, 0.1)*$Q$9))/($B$11+$C$11+$F$11)</f>
        <v>0</v>
      </c>
      <c r="DL126">
        <v>5.9</v>
      </c>
      <c r="DM126">
        <v>0.5</v>
      </c>
      <c r="DN126" t="s">
        <v>438</v>
      </c>
      <c r="DO126">
        <v>2</v>
      </c>
      <c r="DP126" t="b">
        <v>1</v>
      </c>
      <c r="DQ126">
        <v>1758989950.84615</v>
      </c>
      <c r="DR126">
        <v>260.009461538462</v>
      </c>
      <c r="DS126">
        <v>252.101076923077</v>
      </c>
      <c r="DT126">
        <v>24.4058076923077</v>
      </c>
      <c r="DU126">
        <v>17.2528692307692</v>
      </c>
      <c r="DV126">
        <v>254.710461538461</v>
      </c>
      <c r="DW126">
        <v>24.0013538461538</v>
      </c>
      <c r="DX126">
        <v>499.997846153846</v>
      </c>
      <c r="DY126">
        <v>90.4146076923077</v>
      </c>
      <c r="DZ126">
        <v>0.0285925153846154</v>
      </c>
      <c r="EA126">
        <v>30.5748076923077</v>
      </c>
      <c r="EB126">
        <v>30.0240846153846</v>
      </c>
      <c r="EC126">
        <v>999.9</v>
      </c>
      <c r="ED126">
        <v>0</v>
      </c>
      <c r="EE126">
        <v>0</v>
      </c>
      <c r="EF126">
        <v>10002.4476923077</v>
      </c>
      <c r="EG126">
        <v>0</v>
      </c>
      <c r="EH126">
        <v>9.98824307692308</v>
      </c>
      <c r="EI126">
        <v>7.90818692307692</v>
      </c>
      <c r="EJ126">
        <v>266.513692307692</v>
      </c>
      <c r="EK126">
        <v>256.526846153846</v>
      </c>
      <c r="EL126">
        <v>7.15295846153846</v>
      </c>
      <c r="EM126">
        <v>252.101076923077</v>
      </c>
      <c r="EN126">
        <v>17.2528692307692</v>
      </c>
      <c r="EO126">
        <v>2.20664230769231</v>
      </c>
      <c r="EP126">
        <v>1.55991076923077</v>
      </c>
      <c r="EQ126">
        <v>19.0106153846154</v>
      </c>
      <c r="ER126">
        <v>13.5683692307692</v>
      </c>
      <c r="ES126">
        <v>2000.04153846154</v>
      </c>
      <c r="ET126">
        <v>0.979999076923077</v>
      </c>
      <c r="EU126">
        <v>0.0200007461538462</v>
      </c>
      <c r="EV126">
        <v>0</v>
      </c>
      <c r="EW126">
        <v>1248.92846153846</v>
      </c>
      <c r="EX126">
        <v>5.00016</v>
      </c>
      <c r="EY126">
        <v>25273.7230769231</v>
      </c>
      <c r="EZ126">
        <v>18234.5615384615</v>
      </c>
      <c r="FA126">
        <v>48.8845384615385</v>
      </c>
      <c r="FB126">
        <v>49.3265384615385</v>
      </c>
      <c r="FC126">
        <v>49.25</v>
      </c>
      <c r="FD126">
        <v>49.0668461538462</v>
      </c>
      <c r="FE126">
        <v>50.75</v>
      </c>
      <c r="FF126">
        <v>1955.14153846154</v>
      </c>
      <c r="FG126">
        <v>39.9</v>
      </c>
      <c r="FH126">
        <v>0</v>
      </c>
      <c r="FI126">
        <v>1758989964.3</v>
      </c>
      <c r="FJ126">
        <v>0</v>
      </c>
      <c r="FK126">
        <v>1249.27</v>
      </c>
      <c r="FL126">
        <v>22.3398290500138</v>
      </c>
      <c r="FM126">
        <v>434.447863503066</v>
      </c>
      <c r="FN126">
        <v>25279.1615384615</v>
      </c>
      <c r="FO126">
        <v>15</v>
      </c>
      <c r="FP126">
        <v>0</v>
      </c>
      <c r="FQ126" t="s">
        <v>439</v>
      </c>
      <c r="FR126">
        <v>1747249705.1</v>
      </c>
      <c r="FS126">
        <v>1747249711.1</v>
      </c>
      <c r="FT126">
        <v>0</v>
      </c>
      <c r="FU126">
        <v>0.871</v>
      </c>
      <c r="FV126">
        <v>0.066</v>
      </c>
      <c r="FW126">
        <v>5.486</v>
      </c>
      <c r="FX126">
        <v>0.145</v>
      </c>
      <c r="FY126">
        <v>420</v>
      </c>
      <c r="FZ126">
        <v>16</v>
      </c>
      <c r="GA126">
        <v>0.27</v>
      </c>
      <c r="GB126">
        <v>0.16</v>
      </c>
      <c r="GC126">
        <v>7.5643675</v>
      </c>
      <c r="GD126">
        <v>8.35138511278196</v>
      </c>
      <c r="GE126">
        <v>0.880257468237987</v>
      </c>
      <c r="GF126">
        <v>0</v>
      </c>
      <c r="GG126">
        <v>1247.86705882353</v>
      </c>
      <c r="GH126">
        <v>23.2174178747668</v>
      </c>
      <c r="GI126">
        <v>2.29063634802487</v>
      </c>
      <c r="GJ126">
        <v>-1</v>
      </c>
      <c r="GK126">
        <v>7.1491265</v>
      </c>
      <c r="GL126">
        <v>0.0094001503759327</v>
      </c>
      <c r="GM126">
        <v>0.0126630040965798</v>
      </c>
      <c r="GN126">
        <v>1</v>
      </c>
      <c r="GO126">
        <v>1</v>
      </c>
      <c r="GP126">
        <v>2</v>
      </c>
      <c r="GQ126" t="s">
        <v>446</v>
      </c>
      <c r="GR126">
        <v>3.12445</v>
      </c>
      <c r="GS126">
        <v>2.65426</v>
      </c>
      <c r="GT126">
        <v>0.05508</v>
      </c>
      <c r="GU126">
        <v>0.0540439</v>
      </c>
      <c r="GV126">
        <v>0.102759</v>
      </c>
      <c r="GW126">
        <v>0.080603</v>
      </c>
      <c r="GX126">
        <v>24347.1</v>
      </c>
      <c r="GY126">
        <v>23090.9</v>
      </c>
      <c r="GZ126">
        <v>23041.1</v>
      </c>
      <c r="HA126">
        <v>23767.4</v>
      </c>
      <c r="HB126">
        <v>35221.5</v>
      </c>
      <c r="HC126">
        <v>36164.1</v>
      </c>
      <c r="HD126">
        <v>41531.3</v>
      </c>
      <c r="HE126">
        <v>42379.2</v>
      </c>
      <c r="HF126">
        <v>1.91165</v>
      </c>
      <c r="HG126">
        <v>1.81485</v>
      </c>
      <c r="HH126">
        <v>0.154011</v>
      </c>
      <c r="HI126">
        <v>0</v>
      </c>
      <c r="HJ126">
        <v>27.5156</v>
      </c>
      <c r="HK126">
        <v>999.9</v>
      </c>
      <c r="HL126">
        <v>49.542</v>
      </c>
      <c r="HM126">
        <v>29.205</v>
      </c>
      <c r="HN126">
        <v>22.301</v>
      </c>
      <c r="HO126">
        <v>53.4409</v>
      </c>
      <c r="HP126">
        <v>42.5641</v>
      </c>
      <c r="HQ126">
        <v>1</v>
      </c>
      <c r="HR126">
        <v>0.0246011</v>
      </c>
      <c r="HS126">
        <v>0.341871</v>
      </c>
      <c r="HT126">
        <v>20.2175</v>
      </c>
      <c r="HU126">
        <v>5.23226</v>
      </c>
      <c r="HV126">
        <v>11.992</v>
      </c>
      <c r="HW126">
        <v>4.95575</v>
      </c>
      <c r="HX126">
        <v>3.3039</v>
      </c>
      <c r="HY126">
        <v>21.2</v>
      </c>
      <c r="HZ126">
        <v>9999</v>
      </c>
      <c r="IA126">
        <v>9999</v>
      </c>
      <c r="IB126">
        <v>9999</v>
      </c>
      <c r="IC126">
        <v>1.86854</v>
      </c>
      <c r="ID126">
        <v>1.86419</v>
      </c>
      <c r="IE126">
        <v>1.8718</v>
      </c>
      <c r="IF126">
        <v>1.86264</v>
      </c>
      <c r="IG126">
        <v>1.86205</v>
      </c>
      <c r="IH126">
        <v>1.86852</v>
      </c>
      <c r="II126">
        <v>1.85868</v>
      </c>
      <c r="IJ126">
        <v>1.86508</v>
      </c>
      <c r="IK126">
        <v>5</v>
      </c>
      <c r="IL126">
        <v>0</v>
      </c>
      <c r="IM126">
        <v>0</v>
      </c>
      <c r="IN126">
        <v>0</v>
      </c>
      <c r="IO126" t="s">
        <v>441</v>
      </c>
      <c r="IP126" t="s">
        <v>442</v>
      </c>
      <c r="IQ126" t="s">
        <v>443</v>
      </c>
      <c r="IR126" t="s">
        <v>443</v>
      </c>
      <c r="IS126" t="s">
        <v>443</v>
      </c>
      <c r="IT126" t="s">
        <v>443</v>
      </c>
      <c r="IU126">
        <v>0</v>
      </c>
      <c r="IV126">
        <v>100</v>
      </c>
      <c r="IW126">
        <v>100</v>
      </c>
      <c r="IX126">
        <v>5.211</v>
      </c>
      <c r="IY126">
        <v>0.4046</v>
      </c>
      <c r="IZ126">
        <v>4.29428474587108</v>
      </c>
      <c r="JA126">
        <v>0.0044018681294096</v>
      </c>
      <c r="JB126">
        <v>-1.90699597991277e-06</v>
      </c>
      <c r="JC126">
        <v>4.44501569190667e-10</v>
      </c>
      <c r="JD126">
        <v>0.0663976639725661</v>
      </c>
      <c r="JE126">
        <v>0.00774552653971819</v>
      </c>
      <c r="JF126">
        <v>0.000136201457998369</v>
      </c>
      <c r="JG126">
        <v>5.32982615085375e-06</v>
      </c>
      <c r="JH126">
        <v>-0</v>
      </c>
      <c r="JI126">
        <v>1991</v>
      </c>
      <c r="JJ126">
        <v>1</v>
      </c>
      <c r="JK126">
        <v>28</v>
      </c>
      <c r="JL126">
        <v>195670.9</v>
      </c>
      <c r="JM126">
        <v>195670.8</v>
      </c>
      <c r="JN126">
        <v>0.59082</v>
      </c>
      <c r="JO126">
        <v>2.40967</v>
      </c>
      <c r="JP126">
        <v>1.49902</v>
      </c>
      <c r="JQ126">
        <v>2.3291</v>
      </c>
      <c r="JR126">
        <v>1.54419</v>
      </c>
      <c r="JS126">
        <v>2.2522</v>
      </c>
      <c r="JT126">
        <v>34.9444</v>
      </c>
      <c r="JU126">
        <v>24.1488</v>
      </c>
      <c r="JV126">
        <v>18</v>
      </c>
      <c r="JW126">
        <v>547.816</v>
      </c>
      <c r="JX126">
        <v>429.039</v>
      </c>
      <c r="JY126">
        <v>27.0619</v>
      </c>
      <c r="JZ126">
        <v>27.8389</v>
      </c>
      <c r="KA126">
        <v>30.0006</v>
      </c>
      <c r="KB126">
        <v>27.6315</v>
      </c>
      <c r="KC126">
        <v>27.6469</v>
      </c>
      <c r="KD126">
        <v>11.8009</v>
      </c>
      <c r="KE126">
        <v>33.8032</v>
      </c>
      <c r="KF126">
        <v>57.725</v>
      </c>
      <c r="KG126">
        <v>27.0304</v>
      </c>
      <c r="KH126">
        <v>201.939</v>
      </c>
      <c r="KI126">
        <v>17.3224</v>
      </c>
      <c r="KJ126">
        <v>93.0889</v>
      </c>
      <c r="KK126">
        <v>98.7717</v>
      </c>
    </row>
    <row r="127" spans="1:297">
      <c r="A127">
        <v>111</v>
      </c>
      <c r="B127">
        <v>1758989964</v>
      </c>
      <c r="C127">
        <v>2617</v>
      </c>
      <c r="D127" t="s">
        <v>665</v>
      </c>
      <c r="E127" t="s">
        <v>666</v>
      </c>
      <c r="F127">
        <v>5</v>
      </c>
      <c r="G127" t="s">
        <v>638</v>
      </c>
      <c r="H127" t="s">
        <v>436</v>
      </c>
      <c r="I127">
        <v>1758989955.84615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(EA127+(U127+2*0.95*5.67E-8*(((EA127+$B$7)+273)^4-(EA127+273)^4)-44100*J127)/(1.84*29.3*R127+8*0.95*5.67E-8*(EA127+273)^3))</f>
        <v>0</v>
      </c>
      <c r="W127">
        <f>($C$7*EB127+$D$7*EC127+$E$7*V127)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2*0.95*5.67E-8*(((EA127+$B$7)+273)^4-(W127+273)^4)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223.611760651191</v>
      </c>
      <c r="AK127">
        <v>228.19593939394</v>
      </c>
      <c r="AL127">
        <v>-3.26292491341992</v>
      </c>
      <c r="AM127">
        <v>63.08</v>
      </c>
      <c r="AN127">
        <f>(AP127 - AO127 + DY127*1E3/(8.314*(EA127+273.15)) * AR127/DX127 * AQ127) * DX127/(100*DL127) * 1000/(1000 - AP127)</f>
        <v>0</v>
      </c>
      <c r="AO127">
        <v>17.2671191607143</v>
      </c>
      <c r="AP127">
        <v>24.4230781818182</v>
      </c>
      <c r="AQ127">
        <v>7.49876403788987e-05</v>
      </c>
      <c r="AR127">
        <v>99.94</v>
      </c>
      <c r="AS127">
        <v>0</v>
      </c>
      <c r="AT127">
        <v>0</v>
      </c>
      <c r="AU127">
        <f>IF(AS127*$H$13&gt;=AW127,1.0,(AW127/(AW127-AS127*$H$13)))</f>
        <v>0</v>
      </c>
      <c r="AV127">
        <f>(AU127-1)*100</f>
        <v>0</v>
      </c>
      <c r="AW127">
        <f>MAX(0,($B$13+$C$13*EF127)/(1+$D$13*EF127)*DY127/(EA127+273)*$E$13)</f>
        <v>0</v>
      </c>
      <c r="AX127" t="s">
        <v>437</v>
      </c>
      <c r="AY127" t="s">
        <v>437</v>
      </c>
      <c r="AZ127">
        <v>0</v>
      </c>
      <c r="BA127">
        <v>0</v>
      </c>
      <c r="BB127">
        <f>1-AZ127/BA127</f>
        <v>0</v>
      </c>
      <c r="BC127">
        <v>0</v>
      </c>
      <c r="BD127" t="s">
        <v>437</v>
      </c>
      <c r="BE127" t="s">
        <v>437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437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$B$11*EG127+$C$11*EH127+$F$11*ES127*(1-EV127)</f>
        <v>0</v>
      </c>
      <c r="DI127">
        <f>DH127*DJ127</f>
        <v>0</v>
      </c>
      <c r="DJ127">
        <f>($B$11*$D$9+$C$11*$D$9+$F$11*((FF127+EX127)/MAX(FF127+EX127+FG127, 0.1)*$I$9+FG127/MAX(FF127+EX127+FG127, 0.1)*$J$9))/($B$11+$C$11+$F$11)</f>
        <v>0</v>
      </c>
      <c r="DK127">
        <f>($B$11*$K$9+$C$11*$K$9+$F$11*((FF127+EX127)/MAX(FF127+EX127+FG127, 0.1)*$P$9+FG127/MAX(FF127+EX127+FG127, 0.1)*$Q$9))/($B$11+$C$11+$F$11)</f>
        <v>0</v>
      </c>
      <c r="DL127">
        <v>5.9</v>
      </c>
      <c r="DM127">
        <v>0.5</v>
      </c>
      <c r="DN127" t="s">
        <v>438</v>
      </c>
      <c r="DO127">
        <v>2</v>
      </c>
      <c r="DP127" t="b">
        <v>1</v>
      </c>
      <c r="DQ127">
        <v>1758989955.84615</v>
      </c>
      <c r="DR127">
        <v>244.757461538462</v>
      </c>
      <c r="DS127">
        <v>235.817</v>
      </c>
      <c r="DT127">
        <v>24.4084615384615</v>
      </c>
      <c r="DU127">
        <v>17.2589230769231</v>
      </c>
      <c r="DV127">
        <v>239.512307692308</v>
      </c>
      <c r="DW127">
        <v>24.0039615384615</v>
      </c>
      <c r="DX127">
        <v>499.996846153846</v>
      </c>
      <c r="DY127">
        <v>90.4144692307692</v>
      </c>
      <c r="DZ127">
        <v>0.0285022769230769</v>
      </c>
      <c r="EA127">
        <v>30.5737076923077</v>
      </c>
      <c r="EB127">
        <v>30.0234</v>
      </c>
      <c r="EC127">
        <v>999.9</v>
      </c>
      <c r="ED127">
        <v>0</v>
      </c>
      <c r="EE127">
        <v>0</v>
      </c>
      <c r="EF127">
        <v>10008.9384615385</v>
      </c>
      <c r="EG127">
        <v>0</v>
      </c>
      <c r="EH127">
        <v>9.99241615384615</v>
      </c>
      <c r="EI127">
        <v>8.94040923076923</v>
      </c>
      <c r="EJ127">
        <v>250.880692307692</v>
      </c>
      <c r="EK127">
        <v>239.958153846154</v>
      </c>
      <c r="EL127">
        <v>7.14955461538462</v>
      </c>
      <c r="EM127">
        <v>235.817</v>
      </c>
      <c r="EN127">
        <v>17.2589230769231</v>
      </c>
      <c r="EO127">
        <v>2.20687923076923</v>
      </c>
      <c r="EP127">
        <v>1.56045615384615</v>
      </c>
      <c r="EQ127">
        <v>19.0123384615385</v>
      </c>
      <c r="ER127">
        <v>13.5737384615385</v>
      </c>
      <c r="ES127">
        <v>2000.03846153846</v>
      </c>
      <c r="ET127">
        <v>0.979999076923077</v>
      </c>
      <c r="EU127">
        <v>0.0200007461538462</v>
      </c>
      <c r="EV127">
        <v>0</v>
      </c>
      <c r="EW127">
        <v>1250.82230769231</v>
      </c>
      <c r="EX127">
        <v>5.00016</v>
      </c>
      <c r="EY127">
        <v>25310.5153846154</v>
      </c>
      <c r="EZ127">
        <v>18234.5307692308</v>
      </c>
      <c r="FA127">
        <v>48.8893076923077</v>
      </c>
      <c r="FB127">
        <v>49.3265384615385</v>
      </c>
      <c r="FC127">
        <v>49.25</v>
      </c>
      <c r="FD127">
        <v>49.0716923076923</v>
      </c>
      <c r="FE127">
        <v>50.75</v>
      </c>
      <c r="FF127">
        <v>1955.13846153846</v>
      </c>
      <c r="FG127">
        <v>39.9</v>
      </c>
      <c r="FH127">
        <v>0</v>
      </c>
      <c r="FI127">
        <v>1758989969.1</v>
      </c>
      <c r="FJ127">
        <v>0</v>
      </c>
      <c r="FK127">
        <v>1251.07153846154</v>
      </c>
      <c r="FL127">
        <v>22.3685469979127</v>
      </c>
      <c r="FM127">
        <v>445.671794777668</v>
      </c>
      <c r="FN127">
        <v>25314.5884615385</v>
      </c>
      <c r="FO127">
        <v>15</v>
      </c>
      <c r="FP127">
        <v>0</v>
      </c>
      <c r="FQ127" t="s">
        <v>439</v>
      </c>
      <c r="FR127">
        <v>1747249705.1</v>
      </c>
      <c r="FS127">
        <v>1747249711.1</v>
      </c>
      <c r="FT127">
        <v>0</v>
      </c>
      <c r="FU127">
        <v>0.871</v>
      </c>
      <c r="FV127">
        <v>0.066</v>
      </c>
      <c r="FW127">
        <v>5.486</v>
      </c>
      <c r="FX127">
        <v>0.145</v>
      </c>
      <c r="FY127">
        <v>420</v>
      </c>
      <c r="FZ127">
        <v>16</v>
      </c>
      <c r="GA127">
        <v>0.27</v>
      </c>
      <c r="GB127">
        <v>0.16</v>
      </c>
      <c r="GC127">
        <v>8.50262476190476</v>
      </c>
      <c r="GD127">
        <v>12.0931075324675</v>
      </c>
      <c r="GE127">
        <v>1.3264282119595</v>
      </c>
      <c r="GF127">
        <v>0</v>
      </c>
      <c r="GG127">
        <v>1249.71441176471</v>
      </c>
      <c r="GH127">
        <v>22.4047364136266</v>
      </c>
      <c r="GI127">
        <v>2.20905514960112</v>
      </c>
      <c r="GJ127">
        <v>-1</v>
      </c>
      <c r="GK127">
        <v>7.15246095238095</v>
      </c>
      <c r="GL127">
        <v>-0.0527135064935055</v>
      </c>
      <c r="GM127">
        <v>0.00947159809755148</v>
      </c>
      <c r="GN127">
        <v>1</v>
      </c>
      <c r="GO127">
        <v>1</v>
      </c>
      <c r="GP127">
        <v>2</v>
      </c>
      <c r="GQ127" t="s">
        <v>446</v>
      </c>
      <c r="GR127">
        <v>3.12451</v>
      </c>
      <c r="GS127">
        <v>2.65408</v>
      </c>
      <c r="GT127">
        <v>0.0517745</v>
      </c>
      <c r="GU127">
        <v>0.0506882</v>
      </c>
      <c r="GV127">
        <v>0.102798</v>
      </c>
      <c r="GW127">
        <v>0.0806037</v>
      </c>
      <c r="GX127">
        <v>24431.5</v>
      </c>
      <c r="GY127">
        <v>23172.4</v>
      </c>
      <c r="GZ127">
        <v>23040.4</v>
      </c>
      <c r="HA127">
        <v>23767</v>
      </c>
      <c r="HB127">
        <v>35219.1</v>
      </c>
      <c r="HC127">
        <v>36163.1</v>
      </c>
      <c r="HD127">
        <v>41530.5</v>
      </c>
      <c r="HE127">
        <v>42378.4</v>
      </c>
      <c r="HF127">
        <v>1.9119</v>
      </c>
      <c r="HG127">
        <v>1.81457</v>
      </c>
      <c r="HH127">
        <v>0.153705</v>
      </c>
      <c r="HI127">
        <v>0</v>
      </c>
      <c r="HJ127">
        <v>27.5156</v>
      </c>
      <c r="HK127">
        <v>999.9</v>
      </c>
      <c r="HL127">
        <v>49.542</v>
      </c>
      <c r="HM127">
        <v>29.205</v>
      </c>
      <c r="HN127">
        <v>22.3035</v>
      </c>
      <c r="HO127">
        <v>53.9309</v>
      </c>
      <c r="HP127">
        <v>42.4399</v>
      </c>
      <c r="HQ127">
        <v>1</v>
      </c>
      <c r="HR127">
        <v>0.0248882</v>
      </c>
      <c r="HS127">
        <v>0.393595</v>
      </c>
      <c r="HT127">
        <v>20.2171</v>
      </c>
      <c r="HU127">
        <v>5.23182</v>
      </c>
      <c r="HV127">
        <v>11.992</v>
      </c>
      <c r="HW127">
        <v>4.95565</v>
      </c>
      <c r="HX127">
        <v>3.3039</v>
      </c>
      <c r="HY127">
        <v>21.2</v>
      </c>
      <c r="HZ127">
        <v>9999</v>
      </c>
      <c r="IA127">
        <v>9999</v>
      </c>
      <c r="IB127">
        <v>9999</v>
      </c>
      <c r="IC127">
        <v>1.86856</v>
      </c>
      <c r="ID127">
        <v>1.86418</v>
      </c>
      <c r="IE127">
        <v>1.87181</v>
      </c>
      <c r="IF127">
        <v>1.86266</v>
      </c>
      <c r="IG127">
        <v>1.86203</v>
      </c>
      <c r="IH127">
        <v>1.86856</v>
      </c>
      <c r="II127">
        <v>1.85867</v>
      </c>
      <c r="IJ127">
        <v>1.86508</v>
      </c>
      <c r="IK127">
        <v>5</v>
      </c>
      <c r="IL127">
        <v>0</v>
      </c>
      <c r="IM127">
        <v>0</v>
      </c>
      <c r="IN127">
        <v>0</v>
      </c>
      <c r="IO127" t="s">
        <v>441</v>
      </c>
      <c r="IP127" t="s">
        <v>442</v>
      </c>
      <c r="IQ127" t="s">
        <v>443</v>
      </c>
      <c r="IR127" t="s">
        <v>443</v>
      </c>
      <c r="IS127" t="s">
        <v>443</v>
      </c>
      <c r="IT127" t="s">
        <v>443</v>
      </c>
      <c r="IU127">
        <v>0</v>
      </c>
      <c r="IV127">
        <v>100</v>
      </c>
      <c r="IW127">
        <v>100</v>
      </c>
      <c r="IX127">
        <v>5.155</v>
      </c>
      <c r="IY127">
        <v>0.4049</v>
      </c>
      <c r="IZ127">
        <v>4.29428474587108</v>
      </c>
      <c r="JA127">
        <v>0.0044018681294096</v>
      </c>
      <c r="JB127">
        <v>-1.90699597991277e-06</v>
      </c>
      <c r="JC127">
        <v>4.44501569190667e-10</v>
      </c>
      <c r="JD127">
        <v>0.0663976639725661</v>
      </c>
      <c r="JE127">
        <v>0.00774552653971819</v>
      </c>
      <c r="JF127">
        <v>0.000136201457998369</v>
      </c>
      <c r="JG127">
        <v>5.32982615085375e-06</v>
      </c>
      <c r="JH127">
        <v>-0</v>
      </c>
      <c r="JI127">
        <v>1991</v>
      </c>
      <c r="JJ127">
        <v>1</v>
      </c>
      <c r="JK127">
        <v>28</v>
      </c>
      <c r="JL127">
        <v>195671</v>
      </c>
      <c r="JM127">
        <v>195670.9</v>
      </c>
      <c r="JN127">
        <v>0.557861</v>
      </c>
      <c r="JO127">
        <v>2.40601</v>
      </c>
      <c r="JP127">
        <v>1.4978</v>
      </c>
      <c r="JQ127">
        <v>2.3291</v>
      </c>
      <c r="JR127">
        <v>1.54419</v>
      </c>
      <c r="JS127">
        <v>2.34985</v>
      </c>
      <c r="JT127">
        <v>34.9674</v>
      </c>
      <c r="JU127">
        <v>24.1663</v>
      </c>
      <c r="JV127">
        <v>18</v>
      </c>
      <c r="JW127">
        <v>548.015</v>
      </c>
      <c r="JX127">
        <v>428.912</v>
      </c>
      <c r="JY127">
        <v>27.0353</v>
      </c>
      <c r="JZ127">
        <v>27.844</v>
      </c>
      <c r="KA127">
        <v>30.0004</v>
      </c>
      <c r="KB127">
        <v>27.6359</v>
      </c>
      <c r="KC127">
        <v>27.6516</v>
      </c>
      <c r="KD127">
        <v>11.0669</v>
      </c>
      <c r="KE127">
        <v>33.8032</v>
      </c>
      <c r="KF127">
        <v>57.725</v>
      </c>
      <c r="KG127">
        <v>27.0082</v>
      </c>
      <c r="KH127">
        <v>181.756</v>
      </c>
      <c r="KI127">
        <v>17.3223</v>
      </c>
      <c r="KJ127">
        <v>93.0868</v>
      </c>
      <c r="KK127">
        <v>98.77</v>
      </c>
    </row>
    <row r="128" spans="1:297">
      <c r="A128">
        <v>112</v>
      </c>
      <c r="B128">
        <v>1758989969</v>
      </c>
      <c r="C128">
        <v>2622</v>
      </c>
      <c r="D128" t="s">
        <v>667</v>
      </c>
      <c r="E128" t="s">
        <v>668</v>
      </c>
      <c r="F128">
        <v>5</v>
      </c>
      <c r="G128" t="s">
        <v>638</v>
      </c>
      <c r="H128" t="s">
        <v>436</v>
      </c>
      <c r="I128">
        <v>1758989960.84615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(EA128+(U128+2*0.95*5.67E-8*(((EA128+$B$7)+273)^4-(EA128+273)^4)-44100*J128)/(1.84*29.3*R128+8*0.95*5.67E-8*(EA128+273)^3))</f>
        <v>0</v>
      </c>
      <c r="W128">
        <f>($C$7*EB128+$D$7*EC128+$E$7*V128)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2*0.95*5.67E-8*(((EA128+$B$7)+273)^4-(W128+273)^4)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207.502295103571</v>
      </c>
      <c r="AK128">
        <v>212.573812121212</v>
      </c>
      <c r="AL128">
        <v>-3.10463958874459</v>
      </c>
      <c r="AM128">
        <v>63.08</v>
      </c>
      <c r="AN128">
        <f>(AP128 - AO128 + DY128*1E3/(8.314*(EA128+273.15)) * AR128/DX128 * AQ128) * DX128/(100*DL128) * 1000/(1000 - AP128)</f>
        <v>0</v>
      </c>
      <c r="AO128">
        <v>17.2671715595238</v>
      </c>
      <c r="AP128">
        <v>24.429156969697</v>
      </c>
      <c r="AQ128">
        <v>3.69429358520409e-05</v>
      </c>
      <c r="AR128">
        <v>99.94</v>
      </c>
      <c r="AS128">
        <v>0</v>
      </c>
      <c r="AT128">
        <v>0</v>
      </c>
      <c r="AU128">
        <f>IF(AS128*$H$13&gt;=AW128,1.0,(AW128/(AW128-AS128*$H$13)))</f>
        <v>0</v>
      </c>
      <c r="AV128">
        <f>(AU128-1)*100</f>
        <v>0</v>
      </c>
      <c r="AW128">
        <f>MAX(0,($B$13+$C$13*EF128)/(1+$D$13*EF128)*DY128/(EA128+273)*$E$13)</f>
        <v>0</v>
      </c>
      <c r="AX128" t="s">
        <v>437</v>
      </c>
      <c r="AY128" t="s">
        <v>437</v>
      </c>
      <c r="AZ128">
        <v>0</v>
      </c>
      <c r="BA128">
        <v>0</v>
      </c>
      <c r="BB128">
        <f>1-AZ128/BA128</f>
        <v>0</v>
      </c>
      <c r="BC128">
        <v>0</v>
      </c>
      <c r="BD128" t="s">
        <v>437</v>
      </c>
      <c r="BE128" t="s">
        <v>437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437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$B$11*EG128+$C$11*EH128+$F$11*ES128*(1-EV128)</f>
        <v>0</v>
      </c>
      <c r="DI128">
        <f>DH128*DJ128</f>
        <v>0</v>
      </c>
      <c r="DJ128">
        <f>($B$11*$D$9+$C$11*$D$9+$F$11*((FF128+EX128)/MAX(FF128+EX128+FG128, 0.1)*$I$9+FG128/MAX(FF128+EX128+FG128, 0.1)*$J$9))/($B$11+$C$11+$F$11)</f>
        <v>0</v>
      </c>
      <c r="DK128">
        <f>($B$11*$K$9+$C$11*$K$9+$F$11*((FF128+EX128)/MAX(FF128+EX128+FG128, 0.1)*$P$9+FG128/MAX(FF128+EX128+FG128, 0.1)*$Q$9))/($B$11+$C$11+$F$11)</f>
        <v>0</v>
      </c>
      <c r="DL128">
        <v>5.9</v>
      </c>
      <c r="DM128">
        <v>0.5</v>
      </c>
      <c r="DN128" t="s">
        <v>438</v>
      </c>
      <c r="DO128">
        <v>2</v>
      </c>
      <c r="DP128" t="b">
        <v>1</v>
      </c>
      <c r="DQ128">
        <v>1758989960.84615</v>
      </c>
      <c r="DR128">
        <v>229.436153846154</v>
      </c>
      <c r="DS128">
        <v>219.423153846154</v>
      </c>
      <c r="DT128">
        <v>24.4169076923077</v>
      </c>
      <c r="DU128">
        <v>17.2662</v>
      </c>
      <c r="DV128">
        <v>224.246</v>
      </c>
      <c r="DW128">
        <v>24.0122076923077</v>
      </c>
      <c r="DX128">
        <v>499.977</v>
      </c>
      <c r="DY128">
        <v>90.4140538461538</v>
      </c>
      <c r="DZ128">
        <v>0.0286958461538462</v>
      </c>
      <c r="EA128">
        <v>30.5695692307692</v>
      </c>
      <c r="EB128">
        <v>30.0261538461538</v>
      </c>
      <c r="EC128">
        <v>999.9</v>
      </c>
      <c r="ED128">
        <v>0</v>
      </c>
      <c r="EE128">
        <v>0</v>
      </c>
      <c r="EF128">
        <v>10001.8246153846</v>
      </c>
      <c r="EG128">
        <v>0</v>
      </c>
      <c r="EH128">
        <v>9.98182538461539</v>
      </c>
      <c r="EI128">
        <v>10.0130584615385</v>
      </c>
      <c r="EJ128">
        <v>235.178230769231</v>
      </c>
      <c r="EK128">
        <v>223.278153846154</v>
      </c>
      <c r="EL128">
        <v>7.15071153846154</v>
      </c>
      <c r="EM128">
        <v>219.423153846154</v>
      </c>
      <c r="EN128">
        <v>17.2662</v>
      </c>
      <c r="EO128">
        <v>2.20763153846154</v>
      </c>
      <c r="EP128">
        <v>1.56110846153846</v>
      </c>
      <c r="EQ128">
        <v>19.0178153846154</v>
      </c>
      <c r="ER128">
        <v>13.5801769230769</v>
      </c>
      <c r="ES128">
        <v>1999.99307692308</v>
      </c>
      <c r="ET128">
        <v>0.979998615384616</v>
      </c>
      <c r="EU128">
        <v>0.0200011769230769</v>
      </c>
      <c r="EV128">
        <v>0</v>
      </c>
      <c r="EW128">
        <v>1252.68692307692</v>
      </c>
      <c r="EX128">
        <v>5.00016</v>
      </c>
      <c r="EY128">
        <v>25346.5923076923</v>
      </c>
      <c r="EZ128">
        <v>18234.1230769231</v>
      </c>
      <c r="FA128">
        <v>48.9036153846154</v>
      </c>
      <c r="FB128">
        <v>49.3313846153846</v>
      </c>
      <c r="FC128">
        <v>49.25</v>
      </c>
      <c r="FD128">
        <v>49.0862307692308</v>
      </c>
      <c r="FE128">
        <v>50.75</v>
      </c>
      <c r="FF128">
        <v>1955.09307692308</v>
      </c>
      <c r="FG128">
        <v>39.9</v>
      </c>
      <c r="FH128">
        <v>0</v>
      </c>
      <c r="FI128">
        <v>1758989973.9</v>
      </c>
      <c r="FJ128">
        <v>0</v>
      </c>
      <c r="FK128">
        <v>1252.92538461538</v>
      </c>
      <c r="FL128">
        <v>23.6533333325658</v>
      </c>
      <c r="FM128">
        <v>450.092307724246</v>
      </c>
      <c r="FN128">
        <v>25349.9615384615</v>
      </c>
      <c r="FO128">
        <v>15</v>
      </c>
      <c r="FP128">
        <v>0</v>
      </c>
      <c r="FQ128" t="s">
        <v>439</v>
      </c>
      <c r="FR128">
        <v>1747249705.1</v>
      </c>
      <c r="FS128">
        <v>1747249711.1</v>
      </c>
      <c r="FT128">
        <v>0</v>
      </c>
      <c r="FU128">
        <v>0.871</v>
      </c>
      <c r="FV128">
        <v>0.066</v>
      </c>
      <c r="FW128">
        <v>5.486</v>
      </c>
      <c r="FX128">
        <v>0.145</v>
      </c>
      <c r="FY128">
        <v>420</v>
      </c>
      <c r="FZ128">
        <v>16</v>
      </c>
      <c r="GA128">
        <v>0.27</v>
      </c>
      <c r="GB128">
        <v>0.16</v>
      </c>
      <c r="GC128">
        <v>9.450304</v>
      </c>
      <c r="GD128">
        <v>13.9865431578947</v>
      </c>
      <c r="GE128">
        <v>1.4110896310242</v>
      </c>
      <c r="GF128">
        <v>0</v>
      </c>
      <c r="GG128">
        <v>1251.77941176471</v>
      </c>
      <c r="GH128">
        <v>22.8449197805322</v>
      </c>
      <c r="GI128">
        <v>2.24954628258872</v>
      </c>
      <c r="GJ128">
        <v>-1</v>
      </c>
      <c r="GK128">
        <v>7.1512975</v>
      </c>
      <c r="GL128">
        <v>0.0312870676691701</v>
      </c>
      <c r="GM128">
        <v>0.00811210815694654</v>
      </c>
      <c r="GN128">
        <v>1</v>
      </c>
      <c r="GO128">
        <v>1</v>
      </c>
      <c r="GP128">
        <v>2</v>
      </c>
      <c r="GQ128" t="s">
        <v>446</v>
      </c>
      <c r="GR128">
        <v>3.12441</v>
      </c>
      <c r="GS128">
        <v>2.65491</v>
      </c>
      <c r="GT128">
        <v>0.0485229</v>
      </c>
      <c r="GU128">
        <v>0.0469999</v>
      </c>
      <c r="GV128">
        <v>0.102824</v>
      </c>
      <c r="GW128">
        <v>0.0806</v>
      </c>
      <c r="GX128">
        <v>24514.9</v>
      </c>
      <c r="GY128">
        <v>23262.5</v>
      </c>
      <c r="GZ128">
        <v>23040.1</v>
      </c>
      <c r="HA128">
        <v>23767.1</v>
      </c>
      <c r="HB128">
        <v>35216.9</v>
      </c>
      <c r="HC128">
        <v>36162.7</v>
      </c>
      <c r="HD128">
        <v>41529.5</v>
      </c>
      <c r="HE128">
        <v>42378.1</v>
      </c>
      <c r="HF128">
        <v>1.9115</v>
      </c>
      <c r="HG128">
        <v>1.81467</v>
      </c>
      <c r="HH128">
        <v>0.154097</v>
      </c>
      <c r="HI128">
        <v>0</v>
      </c>
      <c r="HJ128">
        <v>27.5156</v>
      </c>
      <c r="HK128">
        <v>999.9</v>
      </c>
      <c r="HL128">
        <v>49.518</v>
      </c>
      <c r="HM128">
        <v>29.225</v>
      </c>
      <c r="HN128">
        <v>22.3149</v>
      </c>
      <c r="HO128">
        <v>53.0709</v>
      </c>
      <c r="HP128">
        <v>42.5321</v>
      </c>
      <c r="HQ128">
        <v>1</v>
      </c>
      <c r="HR128">
        <v>0.0252668</v>
      </c>
      <c r="HS128">
        <v>0.395455</v>
      </c>
      <c r="HT128">
        <v>20.2172</v>
      </c>
      <c r="HU128">
        <v>5.23241</v>
      </c>
      <c r="HV128">
        <v>11.992</v>
      </c>
      <c r="HW128">
        <v>4.95575</v>
      </c>
      <c r="HX128">
        <v>3.30393</v>
      </c>
      <c r="HY128">
        <v>21.2</v>
      </c>
      <c r="HZ128">
        <v>9999</v>
      </c>
      <c r="IA128">
        <v>9999</v>
      </c>
      <c r="IB128">
        <v>9999</v>
      </c>
      <c r="IC128">
        <v>1.86856</v>
      </c>
      <c r="ID128">
        <v>1.8642</v>
      </c>
      <c r="IE128">
        <v>1.8718</v>
      </c>
      <c r="IF128">
        <v>1.86268</v>
      </c>
      <c r="IG128">
        <v>1.86205</v>
      </c>
      <c r="IH128">
        <v>1.86855</v>
      </c>
      <c r="II128">
        <v>1.85867</v>
      </c>
      <c r="IJ128">
        <v>1.86508</v>
      </c>
      <c r="IK128">
        <v>5</v>
      </c>
      <c r="IL128">
        <v>0</v>
      </c>
      <c r="IM128">
        <v>0</v>
      </c>
      <c r="IN128">
        <v>0</v>
      </c>
      <c r="IO128" t="s">
        <v>441</v>
      </c>
      <c r="IP128" t="s">
        <v>442</v>
      </c>
      <c r="IQ128" t="s">
        <v>443</v>
      </c>
      <c r="IR128" t="s">
        <v>443</v>
      </c>
      <c r="IS128" t="s">
        <v>443</v>
      </c>
      <c r="IT128" t="s">
        <v>443</v>
      </c>
      <c r="IU128">
        <v>0</v>
      </c>
      <c r="IV128">
        <v>100</v>
      </c>
      <c r="IW128">
        <v>100</v>
      </c>
      <c r="IX128">
        <v>5.099</v>
      </c>
      <c r="IY128">
        <v>0.4051</v>
      </c>
      <c r="IZ128">
        <v>4.29428474587108</v>
      </c>
      <c r="JA128">
        <v>0.0044018681294096</v>
      </c>
      <c r="JB128">
        <v>-1.90699597991277e-06</v>
      </c>
      <c r="JC128">
        <v>4.44501569190667e-10</v>
      </c>
      <c r="JD128">
        <v>0.0663976639725661</v>
      </c>
      <c r="JE128">
        <v>0.00774552653971819</v>
      </c>
      <c r="JF128">
        <v>0.000136201457998369</v>
      </c>
      <c r="JG128">
        <v>5.32982615085375e-06</v>
      </c>
      <c r="JH128">
        <v>-0</v>
      </c>
      <c r="JI128">
        <v>1991</v>
      </c>
      <c r="JJ128">
        <v>1</v>
      </c>
      <c r="JK128">
        <v>28</v>
      </c>
      <c r="JL128">
        <v>195671.1</v>
      </c>
      <c r="JM128">
        <v>195671</v>
      </c>
      <c r="JN128">
        <v>0.518799</v>
      </c>
      <c r="JO128">
        <v>2.41211</v>
      </c>
      <c r="JP128">
        <v>1.49902</v>
      </c>
      <c r="JQ128">
        <v>2.3291</v>
      </c>
      <c r="JR128">
        <v>1.54419</v>
      </c>
      <c r="JS128">
        <v>2.25342</v>
      </c>
      <c r="JT128">
        <v>34.9444</v>
      </c>
      <c r="JU128">
        <v>24.1488</v>
      </c>
      <c r="JV128">
        <v>18</v>
      </c>
      <c r="JW128">
        <v>547.791</v>
      </c>
      <c r="JX128">
        <v>429</v>
      </c>
      <c r="JY128">
        <v>27.009</v>
      </c>
      <c r="JZ128">
        <v>27.8494</v>
      </c>
      <c r="KA128">
        <v>30.0005</v>
      </c>
      <c r="KB128">
        <v>27.6399</v>
      </c>
      <c r="KC128">
        <v>27.6555</v>
      </c>
      <c r="KD128">
        <v>10.344</v>
      </c>
      <c r="KE128">
        <v>33.8032</v>
      </c>
      <c r="KF128">
        <v>57.725</v>
      </c>
      <c r="KG128">
        <v>26.9798</v>
      </c>
      <c r="KH128">
        <v>168.169</v>
      </c>
      <c r="KI128">
        <v>17.3223</v>
      </c>
      <c r="KJ128">
        <v>93.0849</v>
      </c>
      <c r="KK128">
        <v>98.7696</v>
      </c>
    </row>
    <row r="129" spans="1:297">
      <c r="A129">
        <v>113</v>
      </c>
      <c r="B129">
        <v>1758989974</v>
      </c>
      <c r="C129">
        <v>2627</v>
      </c>
      <c r="D129" t="s">
        <v>669</v>
      </c>
      <c r="E129" t="s">
        <v>670</v>
      </c>
      <c r="F129">
        <v>5</v>
      </c>
      <c r="G129" t="s">
        <v>638</v>
      </c>
      <c r="H129" t="s">
        <v>436</v>
      </c>
      <c r="I129">
        <v>1758989965.84615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(EA129+(U129+2*0.95*5.67E-8*(((EA129+$B$7)+273)^4-(EA129+273)^4)-44100*J129)/(1.84*29.3*R129+8*0.95*5.67E-8*(EA129+273)^3))</f>
        <v>0</v>
      </c>
      <c r="W129">
        <f>($C$7*EB129+$D$7*EC129+$E$7*V129)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2*0.95*5.67E-8*(((EA129+$B$7)+273)^4-(W129+273)^4)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189.852119953572</v>
      </c>
      <c r="AK129">
        <v>196.297145454545</v>
      </c>
      <c r="AL129">
        <v>-3.27076839826844</v>
      </c>
      <c r="AM129">
        <v>63.08</v>
      </c>
      <c r="AN129">
        <f>(AP129 - AO129 + DY129*1E3/(8.314*(EA129+273.15)) * AR129/DX129 * AQ129) * DX129/(100*DL129) * 1000/(1000 - AP129)</f>
        <v>0</v>
      </c>
      <c r="AO129">
        <v>17.2686283541667</v>
      </c>
      <c r="AP129">
        <v>24.4515181818182</v>
      </c>
      <c r="AQ129">
        <v>0.000110726570726549</v>
      </c>
      <c r="AR129">
        <v>99.94</v>
      </c>
      <c r="AS129">
        <v>0</v>
      </c>
      <c r="AT129">
        <v>0</v>
      </c>
      <c r="AU129">
        <f>IF(AS129*$H$13&gt;=AW129,1.0,(AW129/(AW129-AS129*$H$13)))</f>
        <v>0</v>
      </c>
      <c r="AV129">
        <f>(AU129-1)*100</f>
        <v>0</v>
      </c>
      <c r="AW129">
        <f>MAX(0,($B$13+$C$13*EF129)/(1+$D$13*EF129)*DY129/(EA129+273)*$E$13)</f>
        <v>0</v>
      </c>
      <c r="AX129" t="s">
        <v>437</v>
      </c>
      <c r="AY129" t="s">
        <v>437</v>
      </c>
      <c r="AZ129">
        <v>0</v>
      </c>
      <c r="BA129">
        <v>0</v>
      </c>
      <c r="BB129">
        <f>1-AZ129/BA129</f>
        <v>0</v>
      </c>
      <c r="BC129">
        <v>0</v>
      </c>
      <c r="BD129" t="s">
        <v>437</v>
      </c>
      <c r="BE129" t="s">
        <v>437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437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$B$11*EG129+$C$11*EH129+$F$11*ES129*(1-EV129)</f>
        <v>0</v>
      </c>
      <c r="DI129">
        <f>DH129*DJ129</f>
        <v>0</v>
      </c>
      <c r="DJ129">
        <f>($B$11*$D$9+$C$11*$D$9+$F$11*((FF129+EX129)/MAX(FF129+EX129+FG129, 0.1)*$I$9+FG129/MAX(FF129+EX129+FG129, 0.1)*$J$9))/($B$11+$C$11+$F$11)</f>
        <v>0</v>
      </c>
      <c r="DK129">
        <f>($B$11*$K$9+$C$11*$K$9+$F$11*((FF129+EX129)/MAX(FF129+EX129+FG129, 0.1)*$P$9+FG129/MAX(FF129+EX129+FG129, 0.1)*$Q$9))/($B$11+$C$11+$F$11)</f>
        <v>0</v>
      </c>
      <c r="DL129">
        <v>5.9</v>
      </c>
      <c r="DM129">
        <v>0.5</v>
      </c>
      <c r="DN129" t="s">
        <v>438</v>
      </c>
      <c r="DO129">
        <v>2</v>
      </c>
      <c r="DP129" t="b">
        <v>1</v>
      </c>
      <c r="DQ129">
        <v>1758989965.84615</v>
      </c>
      <c r="DR129">
        <v>213.920307692308</v>
      </c>
      <c r="DS129">
        <v>202.568076923077</v>
      </c>
      <c r="DT129">
        <v>24.4288230769231</v>
      </c>
      <c r="DU129">
        <v>17.2676692307692</v>
      </c>
      <c r="DV129">
        <v>208.786461538462</v>
      </c>
      <c r="DW129">
        <v>24.0238461538462</v>
      </c>
      <c r="DX129">
        <v>499.977692307692</v>
      </c>
      <c r="DY129">
        <v>90.4131538461538</v>
      </c>
      <c r="DZ129">
        <v>0.0290066076923077</v>
      </c>
      <c r="EA129">
        <v>30.5645307692308</v>
      </c>
      <c r="EB129">
        <v>30.0264692307692</v>
      </c>
      <c r="EC129">
        <v>999.9</v>
      </c>
      <c r="ED129">
        <v>0</v>
      </c>
      <c r="EE129">
        <v>0</v>
      </c>
      <c r="EF129">
        <v>9983.70538461538</v>
      </c>
      <c r="EG129">
        <v>0</v>
      </c>
      <c r="EH129">
        <v>9.97433384615385</v>
      </c>
      <c r="EI129">
        <v>11.3522753846154</v>
      </c>
      <c r="EJ129">
        <v>219.276846153846</v>
      </c>
      <c r="EK129">
        <v>206.127230769231</v>
      </c>
      <c r="EL129">
        <v>7.16114769230769</v>
      </c>
      <c r="EM129">
        <v>202.568076923077</v>
      </c>
      <c r="EN129">
        <v>17.2676692307692</v>
      </c>
      <c r="EO129">
        <v>2.20868615384615</v>
      </c>
      <c r="EP129">
        <v>1.56122615384615</v>
      </c>
      <c r="EQ129">
        <v>19.0254846153846</v>
      </c>
      <c r="ER129">
        <v>13.5813461538462</v>
      </c>
      <c r="ES129">
        <v>1999.97076923077</v>
      </c>
      <c r="ET129">
        <v>0.979998384615385</v>
      </c>
      <c r="EU129">
        <v>0.0200013923076923</v>
      </c>
      <c r="EV129">
        <v>0</v>
      </c>
      <c r="EW129">
        <v>1254.64307692308</v>
      </c>
      <c r="EX129">
        <v>5.00016</v>
      </c>
      <c r="EY129">
        <v>25384.5307692308</v>
      </c>
      <c r="EZ129">
        <v>18233.9153846154</v>
      </c>
      <c r="FA129">
        <v>48.9131538461538</v>
      </c>
      <c r="FB129">
        <v>49.3313846153846</v>
      </c>
      <c r="FC129">
        <v>49.25</v>
      </c>
      <c r="FD129">
        <v>49.1056153846154</v>
      </c>
      <c r="FE129">
        <v>50.75</v>
      </c>
      <c r="FF129">
        <v>1955.07076923077</v>
      </c>
      <c r="FG129">
        <v>39.9</v>
      </c>
      <c r="FH129">
        <v>0</v>
      </c>
      <c r="FI129">
        <v>1758989979.3</v>
      </c>
      <c r="FJ129">
        <v>0</v>
      </c>
      <c r="FK129">
        <v>1255.1464</v>
      </c>
      <c r="FL129">
        <v>23.7538461945428</v>
      </c>
      <c r="FM129">
        <v>462.623077707474</v>
      </c>
      <c r="FN129">
        <v>25393.856</v>
      </c>
      <c r="FO129">
        <v>15</v>
      </c>
      <c r="FP129">
        <v>0</v>
      </c>
      <c r="FQ129" t="s">
        <v>439</v>
      </c>
      <c r="FR129">
        <v>1747249705.1</v>
      </c>
      <c r="FS129">
        <v>1747249711.1</v>
      </c>
      <c r="FT129">
        <v>0</v>
      </c>
      <c r="FU129">
        <v>0.871</v>
      </c>
      <c r="FV129">
        <v>0.066</v>
      </c>
      <c r="FW129">
        <v>5.486</v>
      </c>
      <c r="FX129">
        <v>0.145</v>
      </c>
      <c r="FY129">
        <v>420</v>
      </c>
      <c r="FZ129">
        <v>16</v>
      </c>
      <c r="GA129">
        <v>0.27</v>
      </c>
      <c r="GB129">
        <v>0.16</v>
      </c>
      <c r="GC129">
        <v>10.5865347619048</v>
      </c>
      <c r="GD129">
        <v>14.8786628571429</v>
      </c>
      <c r="GE129">
        <v>1.56241130182871</v>
      </c>
      <c r="GF129">
        <v>0</v>
      </c>
      <c r="GG129">
        <v>1253.62441176471</v>
      </c>
      <c r="GH129">
        <v>23.4018334707221</v>
      </c>
      <c r="GI129">
        <v>2.30486976941849</v>
      </c>
      <c r="GJ129">
        <v>-1</v>
      </c>
      <c r="GK129">
        <v>7.15576142857143</v>
      </c>
      <c r="GL129">
        <v>0.121926233766244</v>
      </c>
      <c r="GM129">
        <v>0.0125187506168468</v>
      </c>
      <c r="GN129">
        <v>0</v>
      </c>
      <c r="GO129">
        <v>0</v>
      </c>
      <c r="GP129">
        <v>2</v>
      </c>
      <c r="GQ129" t="s">
        <v>457</v>
      </c>
      <c r="GR129">
        <v>3.12423</v>
      </c>
      <c r="GS129">
        <v>2.65501</v>
      </c>
      <c r="GT129">
        <v>0.0450604</v>
      </c>
      <c r="GU129">
        <v>0.0434033</v>
      </c>
      <c r="GV129">
        <v>0.102883</v>
      </c>
      <c r="GW129">
        <v>0.0806104</v>
      </c>
      <c r="GX129">
        <v>24603.7</v>
      </c>
      <c r="GY129">
        <v>23349.9</v>
      </c>
      <c r="GZ129">
        <v>23039.8</v>
      </c>
      <c r="HA129">
        <v>23766.8</v>
      </c>
      <c r="HB129">
        <v>35214.3</v>
      </c>
      <c r="HC129">
        <v>36162.1</v>
      </c>
      <c r="HD129">
        <v>41529.6</v>
      </c>
      <c r="HE129">
        <v>42378.2</v>
      </c>
      <c r="HF129">
        <v>1.9114</v>
      </c>
      <c r="HG129">
        <v>1.8147</v>
      </c>
      <c r="HH129">
        <v>0.154417</v>
      </c>
      <c r="HI129">
        <v>0</v>
      </c>
      <c r="HJ129">
        <v>27.5165</v>
      </c>
      <c r="HK129">
        <v>999.9</v>
      </c>
      <c r="HL129">
        <v>49.518</v>
      </c>
      <c r="HM129">
        <v>29.205</v>
      </c>
      <c r="HN129">
        <v>22.2883</v>
      </c>
      <c r="HO129">
        <v>54.1009</v>
      </c>
      <c r="HP129">
        <v>42.528</v>
      </c>
      <c r="HQ129">
        <v>1</v>
      </c>
      <c r="HR129">
        <v>0.0256428</v>
      </c>
      <c r="HS129">
        <v>0.424567</v>
      </c>
      <c r="HT129">
        <v>20.2169</v>
      </c>
      <c r="HU129">
        <v>5.23256</v>
      </c>
      <c r="HV129">
        <v>11.992</v>
      </c>
      <c r="HW129">
        <v>4.9557</v>
      </c>
      <c r="HX129">
        <v>3.30393</v>
      </c>
      <c r="HY129">
        <v>21.2</v>
      </c>
      <c r="HZ129">
        <v>9999</v>
      </c>
      <c r="IA129">
        <v>9999</v>
      </c>
      <c r="IB129">
        <v>9999</v>
      </c>
      <c r="IC129">
        <v>1.86856</v>
      </c>
      <c r="ID129">
        <v>1.86417</v>
      </c>
      <c r="IE129">
        <v>1.8718</v>
      </c>
      <c r="IF129">
        <v>1.86268</v>
      </c>
      <c r="IG129">
        <v>1.86204</v>
      </c>
      <c r="IH129">
        <v>1.86857</v>
      </c>
      <c r="II129">
        <v>1.85867</v>
      </c>
      <c r="IJ129">
        <v>1.86508</v>
      </c>
      <c r="IK129">
        <v>5</v>
      </c>
      <c r="IL129">
        <v>0</v>
      </c>
      <c r="IM129">
        <v>0</v>
      </c>
      <c r="IN129">
        <v>0</v>
      </c>
      <c r="IO129" t="s">
        <v>441</v>
      </c>
      <c r="IP129" t="s">
        <v>442</v>
      </c>
      <c r="IQ129" t="s">
        <v>443</v>
      </c>
      <c r="IR129" t="s">
        <v>443</v>
      </c>
      <c r="IS129" t="s">
        <v>443</v>
      </c>
      <c r="IT129" t="s">
        <v>443</v>
      </c>
      <c r="IU129">
        <v>0</v>
      </c>
      <c r="IV129">
        <v>100</v>
      </c>
      <c r="IW129">
        <v>100</v>
      </c>
      <c r="IX129">
        <v>5.04</v>
      </c>
      <c r="IY129">
        <v>0.4056</v>
      </c>
      <c r="IZ129">
        <v>4.29428474587108</v>
      </c>
      <c r="JA129">
        <v>0.0044018681294096</v>
      </c>
      <c r="JB129">
        <v>-1.90699597991277e-06</v>
      </c>
      <c r="JC129">
        <v>4.44501569190667e-10</v>
      </c>
      <c r="JD129">
        <v>0.0663976639725661</v>
      </c>
      <c r="JE129">
        <v>0.00774552653971819</v>
      </c>
      <c r="JF129">
        <v>0.000136201457998369</v>
      </c>
      <c r="JG129">
        <v>5.32982615085375e-06</v>
      </c>
      <c r="JH129">
        <v>-0</v>
      </c>
      <c r="JI129">
        <v>1991</v>
      </c>
      <c r="JJ129">
        <v>1</v>
      </c>
      <c r="JK129">
        <v>28</v>
      </c>
      <c r="JL129">
        <v>195671.1</v>
      </c>
      <c r="JM129">
        <v>195671</v>
      </c>
      <c r="JN129">
        <v>0.484619</v>
      </c>
      <c r="JO129">
        <v>2.41211</v>
      </c>
      <c r="JP129">
        <v>1.4978</v>
      </c>
      <c r="JQ129">
        <v>2.3291</v>
      </c>
      <c r="JR129">
        <v>1.54419</v>
      </c>
      <c r="JS129">
        <v>2.34741</v>
      </c>
      <c r="JT129">
        <v>34.9674</v>
      </c>
      <c r="JU129">
        <v>24.1663</v>
      </c>
      <c r="JV129">
        <v>18</v>
      </c>
      <c r="JW129">
        <v>547.765</v>
      </c>
      <c r="JX129">
        <v>429.049</v>
      </c>
      <c r="JY129">
        <v>26.9814</v>
      </c>
      <c r="JZ129">
        <v>27.8541</v>
      </c>
      <c r="KA129">
        <v>30.0004</v>
      </c>
      <c r="KB129">
        <v>27.6446</v>
      </c>
      <c r="KC129">
        <v>27.6601</v>
      </c>
      <c r="KD129">
        <v>9.5951</v>
      </c>
      <c r="KE129">
        <v>33.8032</v>
      </c>
      <c r="KF129">
        <v>57.725</v>
      </c>
      <c r="KG129">
        <v>26.951</v>
      </c>
      <c r="KH129">
        <v>147.846</v>
      </c>
      <c r="KI129">
        <v>17.3223</v>
      </c>
      <c r="KJ129">
        <v>93.0845</v>
      </c>
      <c r="KK129">
        <v>98.7693</v>
      </c>
    </row>
    <row r="130" spans="1:297">
      <c r="A130">
        <v>114</v>
      </c>
      <c r="B130">
        <v>1758989979</v>
      </c>
      <c r="C130">
        <v>2632</v>
      </c>
      <c r="D130" t="s">
        <v>671</v>
      </c>
      <c r="E130" t="s">
        <v>672</v>
      </c>
      <c r="F130">
        <v>5</v>
      </c>
      <c r="G130" t="s">
        <v>638</v>
      </c>
      <c r="H130" t="s">
        <v>436</v>
      </c>
      <c r="I130">
        <v>1758989970.84615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(EA130+(U130+2*0.95*5.67E-8*(((EA130+$B$7)+273)^4-(EA130+273)^4)-44100*J130)/(1.84*29.3*R130+8*0.95*5.67E-8*(EA130+273)^3))</f>
        <v>0</v>
      </c>
      <c r="W130">
        <f>($C$7*EB130+$D$7*EC130+$E$7*V130)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2*0.95*5.67E-8*(((EA130+$B$7)+273)^4-(W130+273)^4)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173.461877752381</v>
      </c>
      <c r="AK130">
        <v>180.453412121212</v>
      </c>
      <c r="AL130">
        <v>-3.14788816017318</v>
      </c>
      <c r="AM130">
        <v>63.08</v>
      </c>
      <c r="AN130">
        <f>(AP130 - AO130 + DY130*1E3/(8.314*(EA130+273.15)) * AR130/DX130 * AQ130) * DX130/(100*DL130) * 1000/(1000 - AP130)</f>
        <v>0</v>
      </c>
      <c r="AO130">
        <v>17.2688051845238</v>
      </c>
      <c r="AP130">
        <v>24.4679393939394</v>
      </c>
      <c r="AQ130">
        <v>8.72433013609664e-05</v>
      </c>
      <c r="AR130">
        <v>99.94</v>
      </c>
      <c r="AS130">
        <v>0</v>
      </c>
      <c r="AT130">
        <v>0</v>
      </c>
      <c r="AU130">
        <f>IF(AS130*$H$13&gt;=AW130,1.0,(AW130/(AW130-AS130*$H$13)))</f>
        <v>0</v>
      </c>
      <c r="AV130">
        <f>(AU130-1)*100</f>
        <v>0</v>
      </c>
      <c r="AW130">
        <f>MAX(0,($B$13+$C$13*EF130)/(1+$D$13*EF130)*DY130/(EA130+273)*$E$13)</f>
        <v>0</v>
      </c>
      <c r="AX130" t="s">
        <v>437</v>
      </c>
      <c r="AY130" t="s">
        <v>437</v>
      </c>
      <c r="AZ130">
        <v>0</v>
      </c>
      <c r="BA130">
        <v>0</v>
      </c>
      <c r="BB130">
        <f>1-AZ130/BA130</f>
        <v>0</v>
      </c>
      <c r="BC130">
        <v>0</v>
      </c>
      <c r="BD130" t="s">
        <v>437</v>
      </c>
      <c r="BE130" t="s">
        <v>437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437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$B$11*EG130+$C$11*EH130+$F$11*ES130*(1-EV130)</f>
        <v>0</v>
      </c>
      <c r="DI130">
        <f>DH130*DJ130</f>
        <v>0</v>
      </c>
      <c r="DJ130">
        <f>($B$11*$D$9+$C$11*$D$9+$F$11*((FF130+EX130)/MAX(FF130+EX130+FG130, 0.1)*$I$9+FG130/MAX(FF130+EX130+FG130, 0.1)*$J$9))/($B$11+$C$11+$F$11)</f>
        <v>0</v>
      </c>
      <c r="DK130">
        <f>($B$11*$K$9+$C$11*$K$9+$F$11*((FF130+EX130)/MAX(FF130+EX130+FG130, 0.1)*$P$9+FG130/MAX(FF130+EX130+FG130, 0.1)*$Q$9))/($B$11+$C$11+$F$11)</f>
        <v>0</v>
      </c>
      <c r="DL130">
        <v>5.9</v>
      </c>
      <c r="DM130">
        <v>0.5</v>
      </c>
      <c r="DN130" t="s">
        <v>438</v>
      </c>
      <c r="DO130">
        <v>2</v>
      </c>
      <c r="DP130" t="b">
        <v>1</v>
      </c>
      <c r="DQ130">
        <v>1758989970.84615</v>
      </c>
      <c r="DR130">
        <v>198.303153846154</v>
      </c>
      <c r="DS130">
        <v>186.133307692308</v>
      </c>
      <c r="DT130">
        <v>24.4435307692308</v>
      </c>
      <c r="DU130">
        <v>17.2680846153846</v>
      </c>
      <c r="DV130">
        <v>193.226615384615</v>
      </c>
      <c r="DW130">
        <v>24.0382153846154</v>
      </c>
      <c r="DX130">
        <v>499.984615384615</v>
      </c>
      <c r="DY130">
        <v>90.4129615384615</v>
      </c>
      <c r="DZ130">
        <v>0.0292601769230769</v>
      </c>
      <c r="EA130">
        <v>30.5605153846154</v>
      </c>
      <c r="EB130">
        <v>30.0275153846154</v>
      </c>
      <c r="EC130">
        <v>999.9</v>
      </c>
      <c r="ED130">
        <v>0</v>
      </c>
      <c r="EE130">
        <v>0</v>
      </c>
      <c r="EF130">
        <v>9983.99</v>
      </c>
      <c r="EG130">
        <v>0</v>
      </c>
      <c r="EH130">
        <v>9.97240769230769</v>
      </c>
      <c r="EI130">
        <v>12.1699307692308</v>
      </c>
      <c r="EJ130">
        <v>203.271615384615</v>
      </c>
      <c r="EK130">
        <v>189.403846153846</v>
      </c>
      <c r="EL130">
        <v>7.17543538461539</v>
      </c>
      <c r="EM130">
        <v>186.133307692308</v>
      </c>
      <c r="EN130">
        <v>17.2680846153846</v>
      </c>
      <c r="EO130">
        <v>2.21001076923077</v>
      </c>
      <c r="EP130">
        <v>1.56126</v>
      </c>
      <c r="EQ130">
        <v>19.0350846153846</v>
      </c>
      <c r="ER130">
        <v>13.5816923076923</v>
      </c>
      <c r="ES130">
        <v>2000.01076923077</v>
      </c>
      <c r="ET130">
        <v>0.979998846153846</v>
      </c>
      <c r="EU130">
        <v>0.0200009692307692</v>
      </c>
      <c r="EV130">
        <v>0</v>
      </c>
      <c r="EW130">
        <v>1256.62461538462</v>
      </c>
      <c r="EX130">
        <v>5.00016</v>
      </c>
      <c r="EY130">
        <v>25424.1846153846</v>
      </c>
      <c r="EZ130">
        <v>18234.2846153846</v>
      </c>
      <c r="FA130">
        <v>48.9226923076923</v>
      </c>
      <c r="FB130">
        <v>49.3362307692308</v>
      </c>
      <c r="FC130">
        <v>49.2547692307692</v>
      </c>
      <c r="FD130">
        <v>49.1201538461538</v>
      </c>
      <c r="FE130">
        <v>50.7643076923077</v>
      </c>
      <c r="FF130">
        <v>1955.11076923077</v>
      </c>
      <c r="FG130">
        <v>39.9</v>
      </c>
      <c r="FH130">
        <v>0</v>
      </c>
      <c r="FI130">
        <v>1758989984.1</v>
      </c>
      <c r="FJ130">
        <v>0</v>
      </c>
      <c r="FK130">
        <v>1257.0748</v>
      </c>
      <c r="FL130">
        <v>23.9469231071383</v>
      </c>
      <c r="FM130">
        <v>491.807693125721</v>
      </c>
      <c r="FN130">
        <v>25431.868</v>
      </c>
      <c r="FO130">
        <v>15</v>
      </c>
      <c r="FP130">
        <v>0</v>
      </c>
      <c r="FQ130" t="s">
        <v>439</v>
      </c>
      <c r="FR130">
        <v>1747249705.1</v>
      </c>
      <c r="FS130">
        <v>1747249711.1</v>
      </c>
      <c r="FT130">
        <v>0</v>
      </c>
      <c r="FU130">
        <v>0.871</v>
      </c>
      <c r="FV130">
        <v>0.066</v>
      </c>
      <c r="FW130">
        <v>5.486</v>
      </c>
      <c r="FX130">
        <v>0.145</v>
      </c>
      <c r="FY130">
        <v>420</v>
      </c>
      <c r="FZ130">
        <v>16</v>
      </c>
      <c r="GA130">
        <v>0.27</v>
      </c>
      <c r="GB130">
        <v>0.16</v>
      </c>
      <c r="GC130">
        <v>11.79298</v>
      </c>
      <c r="GD130">
        <v>11.2179248120301</v>
      </c>
      <c r="GE130">
        <v>1.16049001529526</v>
      </c>
      <c r="GF130">
        <v>0</v>
      </c>
      <c r="GG130">
        <v>1255.51</v>
      </c>
      <c r="GH130">
        <v>23.6378914981529</v>
      </c>
      <c r="GI130">
        <v>2.32756373514806</v>
      </c>
      <c r="GJ130">
        <v>-1</v>
      </c>
      <c r="GK130">
        <v>7.1692385</v>
      </c>
      <c r="GL130">
        <v>0.17272917293232</v>
      </c>
      <c r="GM130">
        <v>0.016838107754436</v>
      </c>
      <c r="GN130">
        <v>0</v>
      </c>
      <c r="GO130">
        <v>0</v>
      </c>
      <c r="GP130">
        <v>2</v>
      </c>
      <c r="GQ130" t="s">
        <v>457</v>
      </c>
      <c r="GR130">
        <v>3.12438</v>
      </c>
      <c r="GS130">
        <v>2.65495</v>
      </c>
      <c r="GT130">
        <v>0.0416269</v>
      </c>
      <c r="GU130">
        <v>0.0395184</v>
      </c>
      <c r="GV130">
        <v>0.102925</v>
      </c>
      <c r="GW130">
        <v>0.0805643</v>
      </c>
      <c r="GX130">
        <v>24691.7</v>
      </c>
      <c r="GY130">
        <v>23444.6</v>
      </c>
      <c r="GZ130">
        <v>23039.4</v>
      </c>
      <c r="HA130">
        <v>23766.7</v>
      </c>
      <c r="HB130">
        <v>35211.7</v>
      </c>
      <c r="HC130">
        <v>36163.3</v>
      </c>
      <c r="HD130">
        <v>41528.8</v>
      </c>
      <c r="HE130">
        <v>42377.9</v>
      </c>
      <c r="HF130">
        <v>1.91112</v>
      </c>
      <c r="HG130">
        <v>1.81443</v>
      </c>
      <c r="HH130">
        <v>0.15296</v>
      </c>
      <c r="HI130">
        <v>0</v>
      </c>
      <c r="HJ130">
        <v>27.5188</v>
      </c>
      <c r="HK130">
        <v>999.9</v>
      </c>
      <c r="HL130">
        <v>49.493</v>
      </c>
      <c r="HM130">
        <v>29.225</v>
      </c>
      <c r="HN130">
        <v>22.3021</v>
      </c>
      <c r="HO130">
        <v>53.7509</v>
      </c>
      <c r="HP130">
        <v>42.5761</v>
      </c>
      <c r="HQ130">
        <v>1</v>
      </c>
      <c r="HR130">
        <v>0.0261077</v>
      </c>
      <c r="HS130">
        <v>0.452644</v>
      </c>
      <c r="HT130">
        <v>20.2171</v>
      </c>
      <c r="HU130">
        <v>5.23301</v>
      </c>
      <c r="HV130">
        <v>11.992</v>
      </c>
      <c r="HW130">
        <v>4.95545</v>
      </c>
      <c r="HX130">
        <v>3.30393</v>
      </c>
      <c r="HY130">
        <v>21.2</v>
      </c>
      <c r="HZ130">
        <v>9999</v>
      </c>
      <c r="IA130">
        <v>9999</v>
      </c>
      <c r="IB130">
        <v>9999</v>
      </c>
      <c r="IC130">
        <v>1.86859</v>
      </c>
      <c r="ID130">
        <v>1.8642</v>
      </c>
      <c r="IE130">
        <v>1.8718</v>
      </c>
      <c r="IF130">
        <v>1.86268</v>
      </c>
      <c r="IG130">
        <v>1.86203</v>
      </c>
      <c r="IH130">
        <v>1.86857</v>
      </c>
      <c r="II130">
        <v>1.85867</v>
      </c>
      <c r="IJ130">
        <v>1.86508</v>
      </c>
      <c r="IK130">
        <v>5</v>
      </c>
      <c r="IL130">
        <v>0</v>
      </c>
      <c r="IM130">
        <v>0</v>
      </c>
      <c r="IN130">
        <v>0</v>
      </c>
      <c r="IO130" t="s">
        <v>441</v>
      </c>
      <c r="IP130" t="s">
        <v>442</v>
      </c>
      <c r="IQ130" t="s">
        <v>443</v>
      </c>
      <c r="IR130" t="s">
        <v>443</v>
      </c>
      <c r="IS130" t="s">
        <v>443</v>
      </c>
      <c r="IT130" t="s">
        <v>443</v>
      </c>
      <c r="IU130">
        <v>0</v>
      </c>
      <c r="IV130">
        <v>100</v>
      </c>
      <c r="IW130">
        <v>100</v>
      </c>
      <c r="IX130">
        <v>4.981</v>
      </c>
      <c r="IY130">
        <v>0.4059</v>
      </c>
      <c r="IZ130">
        <v>4.29428474587108</v>
      </c>
      <c r="JA130">
        <v>0.0044018681294096</v>
      </c>
      <c r="JB130">
        <v>-1.90699597991277e-06</v>
      </c>
      <c r="JC130">
        <v>4.44501569190667e-10</v>
      </c>
      <c r="JD130">
        <v>0.0663976639725661</v>
      </c>
      <c r="JE130">
        <v>0.00774552653971819</v>
      </c>
      <c r="JF130">
        <v>0.000136201457998369</v>
      </c>
      <c r="JG130">
        <v>5.32982615085375e-06</v>
      </c>
      <c r="JH130">
        <v>-0</v>
      </c>
      <c r="JI130">
        <v>1991</v>
      </c>
      <c r="JJ130">
        <v>1</v>
      </c>
      <c r="JK130">
        <v>28</v>
      </c>
      <c r="JL130">
        <v>195671.2</v>
      </c>
      <c r="JM130">
        <v>195671.1</v>
      </c>
      <c r="JN130">
        <v>0.444336</v>
      </c>
      <c r="JO130">
        <v>2.41821</v>
      </c>
      <c r="JP130">
        <v>1.49902</v>
      </c>
      <c r="JQ130">
        <v>2.3291</v>
      </c>
      <c r="JR130">
        <v>1.54419</v>
      </c>
      <c r="JS130">
        <v>2.25708</v>
      </c>
      <c r="JT130">
        <v>34.9444</v>
      </c>
      <c r="JU130">
        <v>24.1488</v>
      </c>
      <c r="JV130">
        <v>18</v>
      </c>
      <c r="JW130">
        <v>547.62</v>
      </c>
      <c r="JX130">
        <v>428.918</v>
      </c>
      <c r="JY130">
        <v>26.9533</v>
      </c>
      <c r="JZ130">
        <v>27.8594</v>
      </c>
      <c r="KA130">
        <v>30.0004</v>
      </c>
      <c r="KB130">
        <v>27.6484</v>
      </c>
      <c r="KC130">
        <v>27.6642</v>
      </c>
      <c r="KD130">
        <v>8.85914</v>
      </c>
      <c r="KE130">
        <v>33.8032</v>
      </c>
      <c r="KF130">
        <v>57.3545</v>
      </c>
      <c r="KG130">
        <v>26.9258</v>
      </c>
      <c r="KH130">
        <v>134.267</v>
      </c>
      <c r="KI130">
        <v>17.3166</v>
      </c>
      <c r="KJ130">
        <v>93.0828</v>
      </c>
      <c r="KK130">
        <v>98.7687</v>
      </c>
    </row>
    <row r="131" spans="1:297">
      <c r="A131">
        <v>115</v>
      </c>
      <c r="B131">
        <v>1758989984</v>
      </c>
      <c r="C131">
        <v>2637</v>
      </c>
      <c r="D131" t="s">
        <v>673</v>
      </c>
      <c r="E131" t="s">
        <v>674</v>
      </c>
      <c r="F131">
        <v>5</v>
      </c>
      <c r="G131" t="s">
        <v>638</v>
      </c>
      <c r="H131" t="s">
        <v>436</v>
      </c>
      <c r="I131">
        <v>1758989975.84615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(EA131+(U131+2*0.95*5.67E-8*(((EA131+$B$7)+273)^4-(EA131+273)^4)-44100*J131)/(1.84*29.3*R131+8*0.95*5.67E-8*(EA131+273)^3))</f>
        <v>0</v>
      </c>
      <c r="W131">
        <f>($C$7*EB131+$D$7*EC131+$E$7*V131)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2*0.95*5.67E-8*(((EA131+$B$7)+273)^4-(W131+273)^4)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155.645738510714</v>
      </c>
      <c r="AK131">
        <v>163.879945454545</v>
      </c>
      <c r="AL131">
        <v>-3.34156387445889</v>
      </c>
      <c r="AM131">
        <v>63.08</v>
      </c>
      <c r="AN131">
        <f>(AP131 - AO131 + DY131*1E3/(8.314*(EA131+273.15)) * AR131/DX131 * AQ131) * DX131/(100*DL131) * 1000/(1000 - AP131)</f>
        <v>0</v>
      </c>
      <c r="AO131">
        <v>17.2443990505952</v>
      </c>
      <c r="AP131">
        <v>24.4744381818182</v>
      </c>
      <c r="AQ131">
        <v>3.53496629951635e-05</v>
      </c>
      <c r="AR131">
        <v>99.94</v>
      </c>
      <c r="AS131">
        <v>0</v>
      </c>
      <c r="AT131">
        <v>0</v>
      </c>
      <c r="AU131">
        <f>IF(AS131*$H$13&gt;=AW131,1.0,(AW131/(AW131-AS131*$H$13)))</f>
        <v>0</v>
      </c>
      <c r="AV131">
        <f>(AU131-1)*100</f>
        <v>0</v>
      </c>
      <c r="AW131">
        <f>MAX(0,($B$13+$C$13*EF131)/(1+$D$13*EF131)*DY131/(EA131+273)*$E$13)</f>
        <v>0</v>
      </c>
      <c r="AX131" t="s">
        <v>437</v>
      </c>
      <c r="AY131" t="s">
        <v>437</v>
      </c>
      <c r="AZ131">
        <v>0</v>
      </c>
      <c r="BA131">
        <v>0</v>
      </c>
      <c r="BB131">
        <f>1-AZ131/BA131</f>
        <v>0</v>
      </c>
      <c r="BC131">
        <v>0</v>
      </c>
      <c r="BD131" t="s">
        <v>437</v>
      </c>
      <c r="BE131" t="s">
        <v>437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437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$B$11*EG131+$C$11*EH131+$F$11*ES131*(1-EV131)</f>
        <v>0</v>
      </c>
      <c r="DI131">
        <f>DH131*DJ131</f>
        <v>0</v>
      </c>
      <c r="DJ131">
        <f>($B$11*$D$9+$C$11*$D$9+$F$11*((FF131+EX131)/MAX(FF131+EX131+FG131, 0.1)*$I$9+FG131/MAX(FF131+EX131+FG131, 0.1)*$J$9))/($B$11+$C$11+$F$11)</f>
        <v>0</v>
      </c>
      <c r="DK131">
        <f>($B$11*$K$9+$C$11*$K$9+$F$11*((FF131+EX131)/MAX(FF131+EX131+FG131, 0.1)*$P$9+FG131/MAX(FF131+EX131+FG131, 0.1)*$Q$9))/($B$11+$C$11+$F$11)</f>
        <v>0</v>
      </c>
      <c r="DL131">
        <v>5.9</v>
      </c>
      <c r="DM131">
        <v>0.5</v>
      </c>
      <c r="DN131" t="s">
        <v>438</v>
      </c>
      <c r="DO131">
        <v>2</v>
      </c>
      <c r="DP131" t="b">
        <v>1</v>
      </c>
      <c r="DQ131">
        <v>1758989975.84615</v>
      </c>
      <c r="DR131">
        <v>182.633153846154</v>
      </c>
      <c r="DS131">
        <v>169.145230769231</v>
      </c>
      <c r="DT131">
        <v>24.4580538461538</v>
      </c>
      <c r="DU131">
        <v>17.2599923076923</v>
      </c>
      <c r="DV131">
        <v>177.614923076923</v>
      </c>
      <c r="DW131">
        <v>24.0524076923077</v>
      </c>
      <c r="DX131">
        <v>500.016461538462</v>
      </c>
      <c r="DY131">
        <v>90.4130076923077</v>
      </c>
      <c r="DZ131">
        <v>0.0293575076923077</v>
      </c>
      <c r="EA131">
        <v>30.5590846153846</v>
      </c>
      <c r="EB131">
        <v>30.0218846153846</v>
      </c>
      <c r="EC131">
        <v>999.9</v>
      </c>
      <c r="ED131">
        <v>0</v>
      </c>
      <c r="EE131">
        <v>0</v>
      </c>
      <c r="EF131">
        <v>9994.03384615385</v>
      </c>
      <c r="EG131">
        <v>0</v>
      </c>
      <c r="EH131">
        <v>9.97861538461538</v>
      </c>
      <c r="EI131">
        <v>13.4879384615385</v>
      </c>
      <c r="EJ131">
        <v>187.211692307692</v>
      </c>
      <c r="EK131">
        <v>172.116153846154</v>
      </c>
      <c r="EL131">
        <v>7.19806769230769</v>
      </c>
      <c r="EM131">
        <v>169.145230769231</v>
      </c>
      <c r="EN131">
        <v>17.2599923076923</v>
      </c>
      <c r="EO131">
        <v>2.21132615384615</v>
      </c>
      <c r="EP131">
        <v>1.56052846153846</v>
      </c>
      <c r="EQ131">
        <v>19.0446230769231</v>
      </c>
      <c r="ER131">
        <v>13.5744846153846</v>
      </c>
      <c r="ES131">
        <v>2000.03384615385</v>
      </c>
      <c r="ET131">
        <v>0.979999076923077</v>
      </c>
      <c r="EU131">
        <v>0.0200007538461539</v>
      </c>
      <c r="EV131">
        <v>0</v>
      </c>
      <c r="EW131">
        <v>1258.69307692308</v>
      </c>
      <c r="EX131">
        <v>5.00016</v>
      </c>
      <c r="EY131">
        <v>25466.5615384615</v>
      </c>
      <c r="EZ131">
        <v>18234.5</v>
      </c>
      <c r="FA131">
        <v>48.9322307692308</v>
      </c>
      <c r="FB131">
        <v>49.3410769230769</v>
      </c>
      <c r="FC131">
        <v>49.2595384615385</v>
      </c>
      <c r="FD131">
        <v>49.125</v>
      </c>
      <c r="FE131">
        <v>50.7738461538462</v>
      </c>
      <c r="FF131">
        <v>1955.13384615385</v>
      </c>
      <c r="FG131">
        <v>39.9</v>
      </c>
      <c r="FH131">
        <v>0</v>
      </c>
      <c r="FI131">
        <v>1758989988.9</v>
      </c>
      <c r="FJ131">
        <v>0</v>
      </c>
      <c r="FK131">
        <v>1259.0296</v>
      </c>
      <c r="FL131">
        <v>25.7069230363082</v>
      </c>
      <c r="FM131">
        <v>511.730768446688</v>
      </c>
      <c r="FN131">
        <v>25472.424</v>
      </c>
      <c r="FO131">
        <v>15</v>
      </c>
      <c r="FP131">
        <v>0</v>
      </c>
      <c r="FQ131" t="s">
        <v>439</v>
      </c>
      <c r="FR131">
        <v>1747249705.1</v>
      </c>
      <c r="FS131">
        <v>1747249711.1</v>
      </c>
      <c r="FT131">
        <v>0</v>
      </c>
      <c r="FU131">
        <v>0.871</v>
      </c>
      <c r="FV131">
        <v>0.066</v>
      </c>
      <c r="FW131">
        <v>5.486</v>
      </c>
      <c r="FX131">
        <v>0.145</v>
      </c>
      <c r="FY131">
        <v>420</v>
      </c>
      <c r="FZ131">
        <v>16</v>
      </c>
      <c r="GA131">
        <v>0.27</v>
      </c>
      <c r="GB131">
        <v>0.16</v>
      </c>
      <c r="GC131">
        <v>12.7547952380952</v>
      </c>
      <c r="GD131">
        <v>14.5157064935065</v>
      </c>
      <c r="GE131">
        <v>1.52134998273814</v>
      </c>
      <c r="GF131">
        <v>0</v>
      </c>
      <c r="GG131">
        <v>1257.70176470588</v>
      </c>
      <c r="GH131">
        <v>24.3630252082936</v>
      </c>
      <c r="GI131">
        <v>2.40140212791002</v>
      </c>
      <c r="GJ131">
        <v>-1</v>
      </c>
      <c r="GK131">
        <v>7.18716285714286</v>
      </c>
      <c r="GL131">
        <v>0.255398181818183</v>
      </c>
      <c r="GM131">
        <v>0.0266494268933029</v>
      </c>
      <c r="GN131">
        <v>0</v>
      </c>
      <c r="GO131">
        <v>0</v>
      </c>
      <c r="GP131">
        <v>2</v>
      </c>
      <c r="GQ131" t="s">
        <v>457</v>
      </c>
      <c r="GR131">
        <v>3.1245</v>
      </c>
      <c r="GS131">
        <v>2.6548</v>
      </c>
      <c r="GT131">
        <v>0.0379504</v>
      </c>
      <c r="GU131">
        <v>0.0357244</v>
      </c>
      <c r="GV131">
        <v>0.102943</v>
      </c>
      <c r="GW131">
        <v>0.0805539</v>
      </c>
      <c r="GX131">
        <v>24785.7</v>
      </c>
      <c r="GY131">
        <v>23537</v>
      </c>
      <c r="GZ131">
        <v>23038.8</v>
      </c>
      <c r="HA131">
        <v>23766.5</v>
      </c>
      <c r="HB131">
        <v>35209.7</v>
      </c>
      <c r="HC131">
        <v>36163.1</v>
      </c>
      <c r="HD131">
        <v>41527.6</v>
      </c>
      <c r="HE131">
        <v>42377.5</v>
      </c>
      <c r="HF131">
        <v>1.91165</v>
      </c>
      <c r="HG131">
        <v>1.8138</v>
      </c>
      <c r="HH131">
        <v>0.152476</v>
      </c>
      <c r="HI131">
        <v>0</v>
      </c>
      <c r="HJ131">
        <v>27.5218</v>
      </c>
      <c r="HK131">
        <v>999.9</v>
      </c>
      <c r="HL131">
        <v>49.469</v>
      </c>
      <c r="HM131">
        <v>29.205</v>
      </c>
      <c r="HN131">
        <v>22.2684</v>
      </c>
      <c r="HO131">
        <v>54.4809</v>
      </c>
      <c r="HP131">
        <v>42.524</v>
      </c>
      <c r="HQ131">
        <v>1</v>
      </c>
      <c r="HR131">
        <v>0.0264456</v>
      </c>
      <c r="HS131">
        <v>0.457097</v>
      </c>
      <c r="HT131">
        <v>20.2171</v>
      </c>
      <c r="HU131">
        <v>5.23256</v>
      </c>
      <c r="HV131">
        <v>11.992</v>
      </c>
      <c r="HW131">
        <v>4.9557</v>
      </c>
      <c r="HX131">
        <v>3.30395</v>
      </c>
      <c r="HY131">
        <v>21.2</v>
      </c>
      <c r="HZ131">
        <v>9999</v>
      </c>
      <c r="IA131">
        <v>9999</v>
      </c>
      <c r="IB131">
        <v>9999</v>
      </c>
      <c r="IC131">
        <v>1.86857</v>
      </c>
      <c r="ID131">
        <v>1.86421</v>
      </c>
      <c r="IE131">
        <v>1.8718</v>
      </c>
      <c r="IF131">
        <v>1.86267</v>
      </c>
      <c r="IG131">
        <v>1.86203</v>
      </c>
      <c r="IH131">
        <v>1.86854</v>
      </c>
      <c r="II131">
        <v>1.85867</v>
      </c>
      <c r="IJ131">
        <v>1.86508</v>
      </c>
      <c r="IK131">
        <v>5</v>
      </c>
      <c r="IL131">
        <v>0</v>
      </c>
      <c r="IM131">
        <v>0</v>
      </c>
      <c r="IN131">
        <v>0</v>
      </c>
      <c r="IO131" t="s">
        <v>441</v>
      </c>
      <c r="IP131" t="s">
        <v>442</v>
      </c>
      <c r="IQ131" t="s">
        <v>443</v>
      </c>
      <c r="IR131" t="s">
        <v>443</v>
      </c>
      <c r="IS131" t="s">
        <v>443</v>
      </c>
      <c r="IT131" t="s">
        <v>443</v>
      </c>
      <c r="IU131">
        <v>0</v>
      </c>
      <c r="IV131">
        <v>100</v>
      </c>
      <c r="IW131">
        <v>100</v>
      </c>
      <c r="IX131">
        <v>4.92</v>
      </c>
      <c r="IY131">
        <v>0.4061</v>
      </c>
      <c r="IZ131">
        <v>4.29428474587108</v>
      </c>
      <c r="JA131">
        <v>0.0044018681294096</v>
      </c>
      <c r="JB131">
        <v>-1.90699597991277e-06</v>
      </c>
      <c r="JC131">
        <v>4.44501569190667e-10</v>
      </c>
      <c r="JD131">
        <v>0.0663976639725661</v>
      </c>
      <c r="JE131">
        <v>0.00774552653971819</v>
      </c>
      <c r="JF131">
        <v>0.000136201457998369</v>
      </c>
      <c r="JG131">
        <v>5.32982615085375e-06</v>
      </c>
      <c r="JH131">
        <v>-0</v>
      </c>
      <c r="JI131">
        <v>1991</v>
      </c>
      <c r="JJ131">
        <v>1</v>
      </c>
      <c r="JK131">
        <v>28</v>
      </c>
      <c r="JL131">
        <v>195671.3</v>
      </c>
      <c r="JM131">
        <v>195671.2</v>
      </c>
      <c r="JN131">
        <v>0.410156</v>
      </c>
      <c r="JO131">
        <v>2.4231</v>
      </c>
      <c r="JP131">
        <v>1.4978</v>
      </c>
      <c r="JQ131">
        <v>2.3291</v>
      </c>
      <c r="JR131">
        <v>1.54419</v>
      </c>
      <c r="JS131">
        <v>2.34741</v>
      </c>
      <c r="JT131">
        <v>34.9674</v>
      </c>
      <c r="JU131">
        <v>24.1663</v>
      </c>
      <c r="JV131">
        <v>18</v>
      </c>
      <c r="JW131">
        <v>548.001</v>
      </c>
      <c r="JX131">
        <v>428.585</v>
      </c>
      <c r="JY131">
        <v>26.9255</v>
      </c>
      <c r="JZ131">
        <v>27.8644</v>
      </c>
      <c r="KA131">
        <v>30.0004</v>
      </c>
      <c r="KB131">
        <v>27.653</v>
      </c>
      <c r="KC131">
        <v>27.6689</v>
      </c>
      <c r="KD131">
        <v>8.18291</v>
      </c>
      <c r="KE131">
        <v>33.5241</v>
      </c>
      <c r="KF131">
        <v>57.3545</v>
      </c>
      <c r="KG131">
        <v>26.9178</v>
      </c>
      <c r="KH131">
        <v>113.962</v>
      </c>
      <c r="KI131">
        <v>17.3132</v>
      </c>
      <c r="KJ131">
        <v>93.0802</v>
      </c>
      <c r="KK131">
        <v>98.7678</v>
      </c>
    </row>
    <row r="132" spans="1:297">
      <c r="A132">
        <v>116</v>
      </c>
      <c r="B132">
        <v>1758989989</v>
      </c>
      <c r="C132">
        <v>2642</v>
      </c>
      <c r="D132" t="s">
        <v>675</v>
      </c>
      <c r="E132" t="s">
        <v>676</v>
      </c>
      <c r="F132">
        <v>5</v>
      </c>
      <c r="G132" t="s">
        <v>638</v>
      </c>
      <c r="H132" t="s">
        <v>436</v>
      </c>
      <c r="I132">
        <v>1758989980.84615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(EA132+(U132+2*0.95*5.67E-8*(((EA132+$B$7)+273)^4-(EA132+273)^4)-44100*J132)/(1.84*29.3*R132+8*0.95*5.67E-8*(EA132+273)^3))</f>
        <v>0</v>
      </c>
      <c r="W132">
        <f>($C$7*EB132+$D$7*EC132+$E$7*V132)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2*0.95*5.67E-8*(((EA132+$B$7)+273)^4-(W132+273)^4)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139.186231036905</v>
      </c>
      <c r="AK132">
        <v>148.021957575758</v>
      </c>
      <c r="AL132">
        <v>-3.15595346320347</v>
      </c>
      <c r="AM132">
        <v>63.08</v>
      </c>
      <c r="AN132">
        <f>(AP132 - AO132 + DY132*1E3/(8.314*(EA132+273.15)) * AR132/DX132 * AQ132) * DX132/(100*DL132) * 1000/(1000 - AP132)</f>
        <v>0</v>
      </c>
      <c r="AO132">
        <v>17.2722799791667</v>
      </c>
      <c r="AP132">
        <v>24.4944206060606</v>
      </c>
      <c r="AQ132">
        <v>0.000103974079090564</v>
      </c>
      <c r="AR132">
        <v>99.94</v>
      </c>
      <c r="AS132">
        <v>0</v>
      </c>
      <c r="AT132">
        <v>0</v>
      </c>
      <c r="AU132">
        <f>IF(AS132*$H$13&gt;=AW132,1.0,(AW132/(AW132-AS132*$H$13)))</f>
        <v>0</v>
      </c>
      <c r="AV132">
        <f>(AU132-1)*100</f>
        <v>0</v>
      </c>
      <c r="AW132">
        <f>MAX(0,($B$13+$C$13*EF132)/(1+$D$13*EF132)*DY132/(EA132+273)*$E$13)</f>
        <v>0</v>
      </c>
      <c r="AX132" t="s">
        <v>437</v>
      </c>
      <c r="AY132" t="s">
        <v>437</v>
      </c>
      <c r="AZ132">
        <v>0</v>
      </c>
      <c r="BA132">
        <v>0</v>
      </c>
      <c r="BB132">
        <f>1-AZ132/BA132</f>
        <v>0</v>
      </c>
      <c r="BC132">
        <v>0</v>
      </c>
      <c r="BD132" t="s">
        <v>437</v>
      </c>
      <c r="BE132" t="s">
        <v>437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437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$B$11*EG132+$C$11*EH132+$F$11*ES132*(1-EV132)</f>
        <v>0</v>
      </c>
      <c r="DI132">
        <f>DH132*DJ132</f>
        <v>0</v>
      </c>
      <c r="DJ132">
        <f>($B$11*$D$9+$C$11*$D$9+$F$11*((FF132+EX132)/MAX(FF132+EX132+FG132, 0.1)*$I$9+FG132/MAX(FF132+EX132+FG132, 0.1)*$J$9))/($B$11+$C$11+$F$11)</f>
        <v>0</v>
      </c>
      <c r="DK132">
        <f>($B$11*$K$9+$C$11*$K$9+$F$11*((FF132+EX132)/MAX(FF132+EX132+FG132, 0.1)*$P$9+FG132/MAX(FF132+EX132+FG132, 0.1)*$Q$9))/($B$11+$C$11+$F$11)</f>
        <v>0</v>
      </c>
      <c r="DL132">
        <v>5.9</v>
      </c>
      <c r="DM132">
        <v>0.5</v>
      </c>
      <c r="DN132" t="s">
        <v>438</v>
      </c>
      <c r="DO132">
        <v>2</v>
      </c>
      <c r="DP132" t="b">
        <v>1</v>
      </c>
      <c r="DQ132">
        <v>1758989980.84615</v>
      </c>
      <c r="DR132">
        <v>166.854230769231</v>
      </c>
      <c r="DS132">
        <v>152.556923076923</v>
      </c>
      <c r="DT132">
        <v>24.4723615384615</v>
      </c>
      <c r="DU132">
        <v>17.2633538461538</v>
      </c>
      <c r="DV132">
        <v>161.895538461538</v>
      </c>
      <c r="DW132">
        <v>24.0663846153846</v>
      </c>
      <c r="DX132">
        <v>500.016538461538</v>
      </c>
      <c r="DY132">
        <v>90.4130230769231</v>
      </c>
      <c r="DZ132">
        <v>0.029341</v>
      </c>
      <c r="EA132">
        <v>30.5585692307692</v>
      </c>
      <c r="EB132">
        <v>30.0158461538462</v>
      </c>
      <c r="EC132">
        <v>999.9</v>
      </c>
      <c r="ED132">
        <v>0</v>
      </c>
      <c r="EE132">
        <v>0</v>
      </c>
      <c r="EF132">
        <v>9997.49076923077</v>
      </c>
      <c r="EG132">
        <v>0</v>
      </c>
      <c r="EH132">
        <v>9.98717692307692</v>
      </c>
      <c r="EI132">
        <v>14.2973384615385</v>
      </c>
      <c r="EJ132">
        <v>171.039692307692</v>
      </c>
      <c r="EK132">
        <v>155.236769230769</v>
      </c>
      <c r="EL132">
        <v>7.20902307692308</v>
      </c>
      <c r="EM132">
        <v>152.556923076923</v>
      </c>
      <c r="EN132">
        <v>17.2633538461538</v>
      </c>
      <c r="EO132">
        <v>2.21262076923077</v>
      </c>
      <c r="EP132">
        <v>1.56083153846154</v>
      </c>
      <c r="EQ132">
        <v>19.0539923076923</v>
      </c>
      <c r="ER132">
        <v>13.5774692307692</v>
      </c>
      <c r="ES132">
        <v>2000.03692307692</v>
      </c>
      <c r="ET132">
        <v>0.979999076923077</v>
      </c>
      <c r="EU132">
        <v>0.0200007461538462</v>
      </c>
      <c r="EV132">
        <v>0</v>
      </c>
      <c r="EW132">
        <v>1260.94</v>
      </c>
      <c r="EX132">
        <v>5.00016</v>
      </c>
      <c r="EY132">
        <v>25509.6076923077</v>
      </c>
      <c r="EZ132">
        <v>18234.5307692308</v>
      </c>
      <c r="FA132">
        <v>48.937</v>
      </c>
      <c r="FB132">
        <v>49.3459230769231</v>
      </c>
      <c r="FC132">
        <v>49.2786153846154</v>
      </c>
      <c r="FD132">
        <v>49.125</v>
      </c>
      <c r="FE132">
        <v>50.7786153846154</v>
      </c>
      <c r="FF132">
        <v>1955.13692307692</v>
      </c>
      <c r="FG132">
        <v>39.9</v>
      </c>
      <c r="FH132">
        <v>0</v>
      </c>
      <c r="FI132">
        <v>1758989994.3</v>
      </c>
      <c r="FJ132">
        <v>0</v>
      </c>
      <c r="FK132">
        <v>1261.31423076923</v>
      </c>
      <c r="FL132">
        <v>27.5641025699971</v>
      </c>
      <c r="FM132">
        <v>536.694017297413</v>
      </c>
      <c r="FN132">
        <v>25516.8576923077</v>
      </c>
      <c r="FO132">
        <v>15</v>
      </c>
      <c r="FP132">
        <v>0</v>
      </c>
      <c r="FQ132" t="s">
        <v>439</v>
      </c>
      <c r="FR132">
        <v>1747249705.1</v>
      </c>
      <c r="FS132">
        <v>1747249711.1</v>
      </c>
      <c r="FT132">
        <v>0</v>
      </c>
      <c r="FU132">
        <v>0.871</v>
      </c>
      <c r="FV132">
        <v>0.066</v>
      </c>
      <c r="FW132">
        <v>5.486</v>
      </c>
      <c r="FX132">
        <v>0.145</v>
      </c>
      <c r="FY132">
        <v>420</v>
      </c>
      <c r="FZ132">
        <v>16</v>
      </c>
      <c r="GA132">
        <v>0.27</v>
      </c>
      <c r="GB132">
        <v>0.16</v>
      </c>
      <c r="GC132">
        <v>13.918805</v>
      </c>
      <c r="GD132">
        <v>10.9087804511278</v>
      </c>
      <c r="GE132">
        <v>1.12705601257213</v>
      </c>
      <c r="GF132">
        <v>0</v>
      </c>
      <c r="GG132">
        <v>1259.76911764706</v>
      </c>
      <c r="GH132">
        <v>26.3604278167276</v>
      </c>
      <c r="GI132">
        <v>2.59834038394991</v>
      </c>
      <c r="GJ132">
        <v>-1</v>
      </c>
      <c r="GK132">
        <v>7.201235</v>
      </c>
      <c r="GL132">
        <v>0.169920000000002</v>
      </c>
      <c r="GM132">
        <v>0.0211782564202061</v>
      </c>
      <c r="GN132">
        <v>0</v>
      </c>
      <c r="GO132">
        <v>0</v>
      </c>
      <c r="GP132">
        <v>2</v>
      </c>
      <c r="GQ132" t="s">
        <v>457</v>
      </c>
      <c r="GR132">
        <v>3.12448</v>
      </c>
      <c r="GS132">
        <v>2.65455</v>
      </c>
      <c r="GT132">
        <v>0.0343525</v>
      </c>
      <c r="GU132">
        <v>0.0317203</v>
      </c>
      <c r="GV132">
        <v>0.103021</v>
      </c>
      <c r="GW132">
        <v>0.080663</v>
      </c>
      <c r="GX132">
        <v>24878.4</v>
      </c>
      <c r="GY132">
        <v>23634</v>
      </c>
      <c r="GZ132">
        <v>23038.8</v>
      </c>
      <c r="HA132">
        <v>23765.8</v>
      </c>
      <c r="HB132">
        <v>35206.3</v>
      </c>
      <c r="HC132">
        <v>36157.8</v>
      </c>
      <c r="HD132">
        <v>41527.6</v>
      </c>
      <c r="HE132">
        <v>42376.7</v>
      </c>
      <c r="HF132">
        <v>1.91138</v>
      </c>
      <c r="HG132">
        <v>1.81395</v>
      </c>
      <c r="HH132">
        <v>0.152316</v>
      </c>
      <c r="HI132">
        <v>0</v>
      </c>
      <c r="HJ132">
        <v>27.5253</v>
      </c>
      <c r="HK132">
        <v>999.9</v>
      </c>
      <c r="HL132">
        <v>49.469</v>
      </c>
      <c r="HM132">
        <v>29.205</v>
      </c>
      <c r="HN132">
        <v>22.2676</v>
      </c>
      <c r="HO132">
        <v>53.8309</v>
      </c>
      <c r="HP132">
        <v>42.5561</v>
      </c>
      <c r="HQ132">
        <v>1</v>
      </c>
      <c r="HR132">
        <v>0.0268039</v>
      </c>
      <c r="HS132">
        <v>0.406424</v>
      </c>
      <c r="HT132">
        <v>20.2172</v>
      </c>
      <c r="HU132">
        <v>5.23286</v>
      </c>
      <c r="HV132">
        <v>11.992</v>
      </c>
      <c r="HW132">
        <v>4.9557</v>
      </c>
      <c r="HX132">
        <v>3.30398</v>
      </c>
      <c r="HY132">
        <v>21.2</v>
      </c>
      <c r="HZ132">
        <v>9999</v>
      </c>
      <c r="IA132">
        <v>9999</v>
      </c>
      <c r="IB132">
        <v>9999</v>
      </c>
      <c r="IC132">
        <v>1.86856</v>
      </c>
      <c r="ID132">
        <v>1.86421</v>
      </c>
      <c r="IE132">
        <v>1.8718</v>
      </c>
      <c r="IF132">
        <v>1.86266</v>
      </c>
      <c r="IG132">
        <v>1.86205</v>
      </c>
      <c r="IH132">
        <v>1.86857</v>
      </c>
      <c r="II132">
        <v>1.85867</v>
      </c>
      <c r="IJ132">
        <v>1.86509</v>
      </c>
      <c r="IK132">
        <v>5</v>
      </c>
      <c r="IL132">
        <v>0</v>
      </c>
      <c r="IM132">
        <v>0</v>
      </c>
      <c r="IN132">
        <v>0</v>
      </c>
      <c r="IO132" t="s">
        <v>441</v>
      </c>
      <c r="IP132" t="s">
        <v>442</v>
      </c>
      <c r="IQ132" t="s">
        <v>443</v>
      </c>
      <c r="IR132" t="s">
        <v>443</v>
      </c>
      <c r="IS132" t="s">
        <v>443</v>
      </c>
      <c r="IT132" t="s">
        <v>443</v>
      </c>
      <c r="IU132">
        <v>0</v>
      </c>
      <c r="IV132">
        <v>100</v>
      </c>
      <c r="IW132">
        <v>100</v>
      </c>
      <c r="IX132">
        <v>4.861</v>
      </c>
      <c r="IY132">
        <v>0.4067</v>
      </c>
      <c r="IZ132">
        <v>4.29428474587108</v>
      </c>
      <c r="JA132">
        <v>0.0044018681294096</v>
      </c>
      <c r="JB132">
        <v>-1.90699597991277e-06</v>
      </c>
      <c r="JC132">
        <v>4.44501569190667e-10</v>
      </c>
      <c r="JD132">
        <v>0.0663976639725661</v>
      </c>
      <c r="JE132">
        <v>0.00774552653971819</v>
      </c>
      <c r="JF132">
        <v>0.000136201457998369</v>
      </c>
      <c r="JG132">
        <v>5.32982615085375e-06</v>
      </c>
      <c r="JH132">
        <v>-0</v>
      </c>
      <c r="JI132">
        <v>1991</v>
      </c>
      <c r="JJ132">
        <v>1</v>
      </c>
      <c r="JK132">
        <v>28</v>
      </c>
      <c r="JL132">
        <v>195671.4</v>
      </c>
      <c r="JM132">
        <v>195671.3</v>
      </c>
      <c r="JN132">
        <v>0.369873</v>
      </c>
      <c r="JO132">
        <v>2.4292</v>
      </c>
      <c r="JP132">
        <v>1.49902</v>
      </c>
      <c r="JQ132">
        <v>2.3291</v>
      </c>
      <c r="JR132">
        <v>1.54419</v>
      </c>
      <c r="JS132">
        <v>2.28394</v>
      </c>
      <c r="JT132">
        <v>34.9444</v>
      </c>
      <c r="JU132">
        <v>24.1488</v>
      </c>
      <c r="JV132">
        <v>18</v>
      </c>
      <c r="JW132">
        <v>547.862</v>
      </c>
      <c r="JX132">
        <v>428.705</v>
      </c>
      <c r="JY132">
        <v>26.9106</v>
      </c>
      <c r="JZ132">
        <v>27.8691</v>
      </c>
      <c r="KA132">
        <v>30.0005</v>
      </c>
      <c r="KB132">
        <v>27.6577</v>
      </c>
      <c r="KC132">
        <v>27.6731</v>
      </c>
      <c r="KD132">
        <v>7.37509</v>
      </c>
      <c r="KE132">
        <v>33.5241</v>
      </c>
      <c r="KF132">
        <v>57.3545</v>
      </c>
      <c r="KG132">
        <v>26.9101</v>
      </c>
      <c r="KH132">
        <v>100.402</v>
      </c>
      <c r="KI132">
        <v>17.2777</v>
      </c>
      <c r="KJ132">
        <v>93.0802</v>
      </c>
      <c r="KK132">
        <v>98.7656</v>
      </c>
    </row>
    <row r="133" spans="1:297">
      <c r="A133">
        <v>117</v>
      </c>
      <c r="B133">
        <v>1758989994</v>
      </c>
      <c r="C133">
        <v>2647</v>
      </c>
      <c r="D133" t="s">
        <v>677</v>
      </c>
      <c r="E133" t="s">
        <v>678</v>
      </c>
      <c r="F133">
        <v>5</v>
      </c>
      <c r="G133" t="s">
        <v>638</v>
      </c>
      <c r="H133" t="s">
        <v>436</v>
      </c>
      <c r="I133">
        <v>1758989985.84615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(EA133+(U133+2*0.95*5.67E-8*(((EA133+$B$7)+273)^4-(EA133+273)^4)-44100*J133)/(1.84*29.3*R133+8*0.95*5.67E-8*(EA133+273)^3))</f>
        <v>0</v>
      </c>
      <c r="W133">
        <f>($C$7*EB133+$D$7*EC133+$E$7*V133)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2*0.95*5.67E-8*(((EA133+$B$7)+273)^4-(W133+273)^4)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121.692316715476</v>
      </c>
      <c r="AK133">
        <v>131.673775757576</v>
      </c>
      <c r="AL133">
        <v>-3.27619415584416</v>
      </c>
      <c r="AM133">
        <v>63.08</v>
      </c>
      <c r="AN133">
        <f>(AP133 - AO133 + DY133*1E3/(8.314*(EA133+273.15)) * AR133/DX133 * AQ133) * DX133/(100*DL133) * 1000/(1000 - AP133)</f>
        <v>0</v>
      </c>
      <c r="AO133">
        <v>17.28845525</v>
      </c>
      <c r="AP133">
        <v>24.5268884848485</v>
      </c>
      <c r="AQ133">
        <v>0.00618502164501991</v>
      </c>
      <c r="AR133">
        <v>99.94</v>
      </c>
      <c r="AS133">
        <v>0</v>
      </c>
      <c r="AT133">
        <v>0</v>
      </c>
      <c r="AU133">
        <f>IF(AS133*$H$13&gt;=AW133,1.0,(AW133/(AW133-AS133*$H$13)))</f>
        <v>0</v>
      </c>
      <c r="AV133">
        <f>(AU133-1)*100</f>
        <v>0</v>
      </c>
      <c r="AW133">
        <f>MAX(0,($B$13+$C$13*EF133)/(1+$D$13*EF133)*DY133/(EA133+273)*$E$13)</f>
        <v>0</v>
      </c>
      <c r="AX133" t="s">
        <v>437</v>
      </c>
      <c r="AY133" t="s">
        <v>437</v>
      </c>
      <c r="AZ133">
        <v>0</v>
      </c>
      <c r="BA133">
        <v>0</v>
      </c>
      <c r="BB133">
        <f>1-AZ133/BA133</f>
        <v>0</v>
      </c>
      <c r="BC133">
        <v>0</v>
      </c>
      <c r="BD133" t="s">
        <v>437</v>
      </c>
      <c r="BE133" t="s">
        <v>437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437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$B$11*EG133+$C$11*EH133+$F$11*ES133*(1-EV133)</f>
        <v>0</v>
      </c>
      <c r="DI133">
        <f>DH133*DJ133</f>
        <v>0</v>
      </c>
      <c r="DJ133">
        <f>($B$11*$D$9+$C$11*$D$9+$F$11*((FF133+EX133)/MAX(FF133+EX133+FG133, 0.1)*$I$9+FG133/MAX(FF133+EX133+FG133, 0.1)*$J$9))/($B$11+$C$11+$F$11)</f>
        <v>0</v>
      </c>
      <c r="DK133">
        <f>($B$11*$K$9+$C$11*$K$9+$F$11*((FF133+EX133)/MAX(FF133+EX133+FG133, 0.1)*$P$9+FG133/MAX(FF133+EX133+FG133, 0.1)*$Q$9))/($B$11+$C$11+$F$11)</f>
        <v>0</v>
      </c>
      <c r="DL133">
        <v>5.9</v>
      </c>
      <c r="DM133">
        <v>0.5</v>
      </c>
      <c r="DN133" t="s">
        <v>438</v>
      </c>
      <c r="DO133">
        <v>2</v>
      </c>
      <c r="DP133" t="b">
        <v>1</v>
      </c>
      <c r="DQ133">
        <v>1758989985.84615</v>
      </c>
      <c r="DR133">
        <v>151.091</v>
      </c>
      <c r="DS133">
        <v>135.584307692308</v>
      </c>
      <c r="DT133">
        <v>24.4904615384615</v>
      </c>
      <c r="DU133">
        <v>17.2686538461538</v>
      </c>
      <c r="DV133">
        <v>146.192615384615</v>
      </c>
      <c r="DW133">
        <v>24.0840615384615</v>
      </c>
      <c r="DX133">
        <v>500.031</v>
      </c>
      <c r="DY133">
        <v>90.4130384615385</v>
      </c>
      <c r="DZ133">
        <v>0.0291856692307692</v>
      </c>
      <c r="EA133">
        <v>30.5568769230769</v>
      </c>
      <c r="EB133">
        <v>30.0071076923077</v>
      </c>
      <c r="EC133">
        <v>999.9</v>
      </c>
      <c r="ED133">
        <v>0</v>
      </c>
      <c r="EE133">
        <v>0</v>
      </c>
      <c r="EF133">
        <v>9997.63692307692</v>
      </c>
      <c r="EG133">
        <v>0</v>
      </c>
      <c r="EH133">
        <v>9.98921</v>
      </c>
      <c r="EI133">
        <v>15.5066</v>
      </c>
      <c r="EJ133">
        <v>154.883692307692</v>
      </c>
      <c r="EK133">
        <v>137.966538461538</v>
      </c>
      <c r="EL133">
        <v>7.22181538461538</v>
      </c>
      <c r="EM133">
        <v>135.584307692308</v>
      </c>
      <c r="EN133">
        <v>17.2686538461538</v>
      </c>
      <c r="EO133">
        <v>2.21425846153846</v>
      </c>
      <c r="EP133">
        <v>1.56131153846154</v>
      </c>
      <c r="EQ133">
        <v>19.0658384615385</v>
      </c>
      <c r="ER133">
        <v>13.5821769230769</v>
      </c>
      <c r="ES133">
        <v>2000.01692307692</v>
      </c>
      <c r="ET133">
        <v>0.979998846153846</v>
      </c>
      <c r="EU133">
        <v>0.0200009615384615</v>
      </c>
      <c r="EV133">
        <v>0</v>
      </c>
      <c r="EW133">
        <v>1263.26538461538</v>
      </c>
      <c r="EX133">
        <v>5.00016</v>
      </c>
      <c r="EY133">
        <v>25555.0307692308</v>
      </c>
      <c r="EZ133">
        <v>18234.3461538462</v>
      </c>
      <c r="FA133">
        <v>48.937</v>
      </c>
      <c r="FB133">
        <v>49.3604615384615</v>
      </c>
      <c r="FC133">
        <v>49.2976923076923</v>
      </c>
      <c r="FD133">
        <v>49.125</v>
      </c>
      <c r="FE133">
        <v>50.7881538461538</v>
      </c>
      <c r="FF133">
        <v>1955.11692307692</v>
      </c>
      <c r="FG133">
        <v>39.9</v>
      </c>
      <c r="FH133">
        <v>0</v>
      </c>
      <c r="FI133">
        <v>1758989999.1</v>
      </c>
      <c r="FJ133">
        <v>0</v>
      </c>
      <c r="FK133">
        <v>1263.55615384615</v>
      </c>
      <c r="FL133">
        <v>28.3794871661318</v>
      </c>
      <c r="FM133">
        <v>558.529914413281</v>
      </c>
      <c r="FN133">
        <v>25561.1692307692</v>
      </c>
      <c r="FO133">
        <v>15</v>
      </c>
      <c r="FP133">
        <v>0</v>
      </c>
      <c r="FQ133" t="s">
        <v>439</v>
      </c>
      <c r="FR133">
        <v>1747249705.1</v>
      </c>
      <c r="FS133">
        <v>1747249711.1</v>
      </c>
      <c r="FT133">
        <v>0</v>
      </c>
      <c r="FU133">
        <v>0.871</v>
      </c>
      <c r="FV133">
        <v>0.066</v>
      </c>
      <c r="FW133">
        <v>5.486</v>
      </c>
      <c r="FX133">
        <v>0.145</v>
      </c>
      <c r="FY133">
        <v>420</v>
      </c>
      <c r="FZ133">
        <v>16</v>
      </c>
      <c r="GA133">
        <v>0.27</v>
      </c>
      <c r="GB133">
        <v>0.16</v>
      </c>
      <c r="GC133">
        <v>14.7056</v>
      </c>
      <c r="GD133">
        <v>13.1554827067669</v>
      </c>
      <c r="GE133">
        <v>1.32677482791919</v>
      </c>
      <c r="GF133">
        <v>0</v>
      </c>
      <c r="GG133">
        <v>1261.62852941176</v>
      </c>
      <c r="GH133">
        <v>27.660045829586</v>
      </c>
      <c r="GI133">
        <v>2.72457458347164</v>
      </c>
      <c r="GJ133">
        <v>-1</v>
      </c>
      <c r="GK133">
        <v>7.2118495</v>
      </c>
      <c r="GL133">
        <v>0.116350827067671</v>
      </c>
      <c r="GM133">
        <v>0.0171481670959319</v>
      </c>
      <c r="GN133">
        <v>0</v>
      </c>
      <c r="GO133">
        <v>0</v>
      </c>
      <c r="GP133">
        <v>2</v>
      </c>
      <c r="GQ133" t="s">
        <v>457</v>
      </c>
      <c r="GR133">
        <v>3.12452</v>
      </c>
      <c r="GS133">
        <v>2.65435</v>
      </c>
      <c r="GT133">
        <v>0.0305813</v>
      </c>
      <c r="GU133">
        <v>0.0277472</v>
      </c>
      <c r="GV133">
        <v>0.103105</v>
      </c>
      <c r="GW133">
        <v>0.0806672</v>
      </c>
      <c r="GX133">
        <v>24975.3</v>
      </c>
      <c r="GY133">
        <v>23730.8</v>
      </c>
      <c r="GZ133">
        <v>23038.6</v>
      </c>
      <c r="HA133">
        <v>23765.6</v>
      </c>
      <c r="HB133">
        <v>35202.4</v>
      </c>
      <c r="HC133">
        <v>36157.1</v>
      </c>
      <c r="HD133">
        <v>41527.3</v>
      </c>
      <c r="HE133">
        <v>42376.5</v>
      </c>
      <c r="HF133">
        <v>1.91153</v>
      </c>
      <c r="HG133">
        <v>1.8136</v>
      </c>
      <c r="HH133">
        <v>0.151604</v>
      </c>
      <c r="HI133">
        <v>0</v>
      </c>
      <c r="HJ133">
        <v>27.5273</v>
      </c>
      <c r="HK133">
        <v>999.9</v>
      </c>
      <c r="HL133">
        <v>49.445</v>
      </c>
      <c r="HM133">
        <v>29.205</v>
      </c>
      <c r="HN133">
        <v>22.2565</v>
      </c>
      <c r="HO133">
        <v>53.3309</v>
      </c>
      <c r="HP133">
        <v>42.5441</v>
      </c>
      <c r="HQ133">
        <v>1</v>
      </c>
      <c r="HR133">
        <v>0.0271723</v>
      </c>
      <c r="HS133">
        <v>0.388355</v>
      </c>
      <c r="HT133">
        <v>20.2172</v>
      </c>
      <c r="HU133">
        <v>5.23271</v>
      </c>
      <c r="HV133">
        <v>11.992</v>
      </c>
      <c r="HW133">
        <v>4.9557</v>
      </c>
      <c r="HX133">
        <v>3.304</v>
      </c>
      <c r="HY133">
        <v>21.2</v>
      </c>
      <c r="HZ133">
        <v>9999</v>
      </c>
      <c r="IA133">
        <v>9999</v>
      </c>
      <c r="IB133">
        <v>9999</v>
      </c>
      <c r="IC133">
        <v>1.86857</v>
      </c>
      <c r="ID133">
        <v>1.86418</v>
      </c>
      <c r="IE133">
        <v>1.8718</v>
      </c>
      <c r="IF133">
        <v>1.86266</v>
      </c>
      <c r="IG133">
        <v>1.86205</v>
      </c>
      <c r="IH133">
        <v>1.86858</v>
      </c>
      <c r="II133">
        <v>1.85867</v>
      </c>
      <c r="IJ133">
        <v>1.86508</v>
      </c>
      <c r="IK133">
        <v>5</v>
      </c>
      <c r="IL133">
        <v>0</v>
      </c>
      <c r="IM133">
        <v>0</v>
      </c>
      <c r="IN133">
        <v>0</v>
      </c>
      <c r="IO133" t="s">
        <v>441</v>
      </c>
      <c r="IP133" t="s">
        <v>442</v>
      </c>
      <c r="IQ133" t="s">
        <v>443</v>
      </c>
      <c r="IR133" t="s">
        <v>443</v>
      </c>
      <c r="IS133" t="s">
        <v>443</v>
      </c>
      <c r="IT133" t="s">
        <v>443</v>
      </c>
      <c r="IU133">
        <v>0</v>
      </c>
      <c r="IV133">
        <v>100</v>
      </c>
      <c r="IW133">
        <v>100</v>
      </c>
      <c r="IX133">
        <v>4.798</v>
      </c>
      <c r="IY133">
        <v>0.4073</v>
      </c>
      <c r="IZ133">
        <v>4.29428474587108</v>
      </c>
      <c r="JA133">
        <v>0.0044018681294096</v>
      </c>
      <c r="JB133">
        <v>-1.90699597991277e-06</v>
      </c>
      <c r="JC133">
        <v>4.44501569190667e-10</v>
      </c>
      <c r="JD133">
        <v>0.0663976639725661</v>
      </c>
      <c r="JE133">
        <v>0.00774552653971819</v>
      </c>
      <c r="JF133">
        <v>0.000136201457998369</v>
      </c>
      <c r="JG133">
        <v>5.32982615085375e-06</v>
      </c>
      <c r="JH133">
        <v>-0</v>
      </c>
      <c r="JI133">
        <v>1991</v>
      </c>
      <c r="JJ133">
        <v>1</v>
      </c>
      <c r="JK133">
        <v>28</v>
      </c>
      <c r="JL133">
        <v>195671.5</v>
      </c>
      <c r="JM133">
        <v>195671.4</v>
      </c>
      <c r="JN133">
        <v>0.332031</v>
      </c>
      <c r="JO133">
        <v>2.43652</v>
      </c>
      <c r="JP133">
        <v>1.4978</v>
      </c>
      <c r="JQ133">
        <v>2.3291</v>
      </c>
      <c r="JR133">
        <v>1.54419</v>
      </c>
      <c r="JS133">
        <v>2.3645</v>
      </c>
      <c r="JT133">
        <v>34.9444</v>
      </c>
      <c r="JU133">
        <v>24.1575</v>
      </c>
      <c r="JV133">
        <v>18</v>
      </c>
      <c r="JW133">
        <v>547.994</v>
      </c>
      <c r="JX133">
        <v>428.528</v>
      </c>
      <c r="JY133">
        <v>26.9046</v>
      </c>
      <c r="JZ133">
        <v>27.8744</v>
      </c>
      <c r="KA133">
        <v>30.0004</v>
      </c>
      <c r="KB133">
        <v>27.6617</v>
      </c>
      <c r="KC133">
        <v>27.6771</v>
      </c>
      <c r="KD133">
        <v>6.68059</v>
      </c>
      <c r="KE133">
        <v>33.8272</v>
      </c>
      <c r="KF133">
        <v>57.3545</v>
      </c>
      <c r="KG133">
        <v>26.9077</v>
      </c>
      <c r="KH133">
        <v>80.1065</v>
      </c>
      <c r="KI133">
        <v>17.1332</v>
      </c>
      <c r="KJ133">
        <v>93.0795</v>
      </c>
      <c r="KK133">
        <v>98.765</v>
      </c>
    </row>
    <row r="134" spans="1:297">
      <c r="A134">
        <v>118</v>
      </c>
      <c r="B134">
        <v>1758989999</v>
      </c>
      <c r="C134">
        <v>2652</v>
      </c>
      <c r="D134" t="s">
        <v>679</v>
      </c>
      <c r="E134" t="s">
        <v>680</v>
      </c>
      <c r="F134">
        <v>5</v>
      </c>
      <c r="G134" t="s">
        <v>638</v>
      </c>
      <c r="H134" t="s">
        <v>436</v>
      </c>
      <c r="I134">
        <v>1758989990.84615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(EA134+(U134+2*0.95*5.67E-8*(((EA134+$B$7)+273)^4-(EA134+273)^4)-44100*J134)/(1.84*29.3*R134+8*0.95*5.67E-8*(EA134+273)^3))</f>
        <v>0</v>
      </c>
      <c r="W134">
        <f>($C$7*EB134+$D$7*EC134+$E$7*V134)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2*0.95*5.67E-8*(((EA134+$B$7)+273)^4-(W134+273)^4)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105.173526698333</v>
      </c>
      <c r="AK134">
        <v>115.800987878788</v>
      </c>
      <c r="AL134">
        <v>-3.16509683982683</v>
      </c>
      <c r="AM134">
        <v>63.08</v>
      </c>
      <c r="AN134">
        <f>(AP134 - AO134 + DY134*1E3/(8.314*(EA134+273.15)) * AR134/DX134 * AQ134) * DX134/(100*DL134) * 1000/(1000 - AP134)</f>
        <v>0</v>
      </c>
      <c r="AO134">
        <v>17.2825334196429</v>
      </c>
      <c r="AP134">
        <v>24.5536193939394</v>
      </c>
      <c r="AQ134">
        <v>0.00552934199134126</v>
      </c>
      <c r="AR134">
        <v>99.94</v>
      </c>
      <c r="AS134">
        <v>0</v>
      </c>
      <c r="AT134">
        <v>0</v>
      </c>
      <c r="AU134">
        <f>IF(AS134*$H$13&gt;=AW134,1.0,(AW134/(AW134-AS134*$H$13)))</f>
        <v>0</v>
      </c>
      <c r="AV134">
        <f>(AU134-1)*100</f>
        <v>0</v>
      </c>
      <c r="AW134">
        <f>MAX(0,($B$13+$C$13*EF134)/(1+$D$13*EF134)*DY134/(EA134+273)*$E$13)</f>
        <v>0</v>
      </c>
      <c r="AX134" t="s">
        <v>437</v>
      </c>
      <c r="AY134" t="s">
        <v>437</v>
      </c>
      <c r="AZ134">
        <v>0</v>
      </c>
      <c r="BA134">
        <v>0</v>
      </c>
      <c r="BB134">
        <f>1-AZ134/BA134</f>
        <v>0</v>
      </c>
      <c r="BC134">
        <v>0</v>
      </c>
      <c r="BD134" t="s">
        <v>437</v>
      </c>
      <c r="BE134" t="s">
        <v>437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437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$B$11*EG134+$C$11*EH134+$F$11*ES134*(1-EV134)</f>
        <v>0</v>
      </c>
      <c r="DI134">
        <f>DH134*DJ134</f>
        <v>0</v>
      </c>
      <c r="DJ134">
        <f>($B$11*$D$9+$C$11*$D$9+$F$11*((FF134+EX134)/MAX(FF134+EX134+FG134, 0.1)*$I$9+FG134/MAX(FF134+EX134+FG134, 0.1)*$J$9))/($B$11+$C$11+$F$11)</f>
        <v>0</v>
      </c>
      <c r="DK134">
        <f>($B$11*$K$9+$C$11*$K$9+$F$11*((FF134+EX134)/MAX(FF134+EX134+FG134, 0.1)*$P$9+FG134/MAX(FF134+EX134+FG134, 0.1)*$Q$9))/($B$11+$C$11+$F$11)</f>
        <v>0</v>
      </c>
      <c r="DL134">
        <v>5.9</v>
      </c>
      <c r="DM134">
        <v>0.5</v>
      </c>
      <c r="DN134" t="s">
        <v>438</v>
      </c>
      <c r="DO134">
        <v>2</v>
      </c>
      <c r="DP134" t="b">
        <v>1</v>
      </c>
      <c r="DQ134">
        <v>1758989990.84615</v>
      </c>
      <c r="DR134">
        <v>135.320923076923</v>
      </c>
      <c r="DS134">
        <v>119.061053846154</v>
      </c>
      <c r="DT134">
        <v>24.5133153846154</v>
      </c>
      <c r="DU134">
        <v>17.2793230769231</v>
      </c>
      <c r="DV134">
        <v>130.483846153846</v>
      </c>
      <c r="DW134">
        <v>24.1063846153846</v>
      </c>
      <c r="DX134">
        <v>500.022153846154</v>
      </c>
      <c r="DY134">
        <v>90.4135769230769</v>
      </c>
      <c r="DZ134">
        <v>0.0289920692307692</v>
      </c>
      <c r="EA134">
        <v>30.5538846153846</v>
      </c>
      <c r="EB134">
        <v>30.0003846153846</v>
      </c>
      <c r="EC134">
        <v>999.9</v>
      </c>
      <c r="ED134">
        <v>0</v>
      </c>
      <c r="EE134">
        <v>0</v>
      </c>
      <c r="EF134">
        <v>9998.36230769231</v>
      </c>
      <c r="EG134">
        <v>0</v>
      </c>
      <c r="EH134">
        <v>9.98888692307692</v>
      </c>
      <c r="EI134">
        <v>16.2597384615385</v>
      </c>
      <c r="EJ134">
        <v>138.720923076923</v>
      </c>
      <c r="EK134">
        <v>121.154438461538</v>
      </c>
      <c r="EL134">
        <v>7.23399769230769</v>
      </c>
      <c r="EM134">
        <v>119.061053846154</v>
      </c>
      <c r="EN134">
        <v>17.2793230769231</v>
      </c>
      <c r="EO134">
        <v>2.21633769230769</v>
      </c>
      <c r="EP134">
        <v>1.56228538461538</v>
      </c>
      <c r="EQ134">
        <v>19.0808846153846</v>
      </c>
      <c r="ER134">
        <v>13.5917538461538</v>
      </c>
      <c r="ES134">
        <v>2000.04384615385</v>
      </c>
      <c r="ET134">
        <v>0.979999076923077</v>
      </c>
      <c r="EU134">
        <v>0.0200007538461538</v>
      </c>
      <c r="EV134">
        <v>0</v>
      </c>
      <c r="EW134">
        <v>1265.68461538462</v>
      </c>
      <c r="EX134">
        <v>5.00016</v>
      </c>
      <c r="EY134">
        <v>25602.6692307692</v>
      </c>
      <c r="EZ134">
        <v>18234.5846153846</v>
      </c>
      <c r="FA134">
        <v>48.937</v>
      </c>
      <c r="FB134">
        <v>49.3653076923077</v>
      </c>
      <c r="FC134">
        <v>49.3024615384615</v>
      </c>
      <c r="FD134">
        <v>49.125</v>
      </c>
      <c r="FE134">
        <v>50.7976923076923</v>
      </c>
      <c r="FF134">
        <v>1955.14384615385</v>
      </c>
      <c r="FG134">
        <v>39.9</v>
      </c>
      <c r="FH134">
        <v>0</v>
      </c>
      <c r="FI134">
        <v>1758990003.9</v>
      </c>
      <c r="FJ134">
        <v>0</v>
      </c>
      <c r="FK134">
        <v>1265.86307692308</v>
      </c>
      <c r="FL134">
        <v>28.4526495605002</v>
      </c>
      <c r="FM134">
        <v>579.579487027349</v>
      </c>
      <c r="FN134">
        <v>25606.3038461538</v>
      </c>
      <c r="FO134">
        <v>15</v>
      </c>
      <c r="FP134">
        <v>0</v>
      </c>
      <c r="FQ134" t="s">
        <v>439</v>
      </c>
      <c r="FR134">
        <v>1747249705.1</v>
      </c>
      <c r="FS134">
        <v>1747249711.1</v>
      </c>
      <c r="FT134">
        <v>0</v>
      </c>
      <c r="FU134">
        <v>0.871</v>
      </c>
      <c r="FV134">
        <v>0.066</v>
      </c>
      <c r="FW134">
        <v>5.486</v>
      </c>
      <c r="FX134">
        <v>0.145</v>
      </c>
      <c r="FY134">
        <v>420</v>
      </c>
      <c r="FZ134">
        <v>16</v>
      </c>
      <c r="GA134">
        <v>0.27</v>
      </c>
      <c r="GB134">
        <v>0.16</v>
      </c>
      <c r="GC134">
        <v>15.921675</v>
      </c>
      <c r="GD134">
        <v>10.1237187969925</v>
      </c>
      <c r="GE134">
        <v>1.03626421190496</v>
      </c>
      <c r="GF134">
        <v>0</v>
      </c>
      <c r="GG134">
        <v>1264.41705882353</v>
      </c>
      <c r="GH134">
        <v>28.59343009337</v>
      </c>
      <c r="GI134">
        <v>2.81460427624095</v>
      </c>
      <c r="GJ134">
        <v>-1</v>
      </c>
      <c r="GK134">
        <v>7.231477</v>
      </c>
      <c r="GL134">
        <v>0.145107969924818</v>
      </c>
      <c r="GM134">
        <v>0.0206591108472752</v>
      </c>
      <c r="GN134">
        <v>0</v>
      </c>
      <c r="GO134">
        <v>0</v>
      </c>
      <c r="GP134">
        <v>2</v>
      </c>
      <c r="GQ134" t="s">
        <v>457</v>
      </c>
      <c r="GR134">
        <v>3.12449</v>
      </c>
      <c r="GS134">
        <v>2.65426</v>
      </c>
      <c r="GT134">
        <v>0.0268225</v>
      </c>
      <c r="GU134">
        <v>0.0235154</v>
      </c>
      <c r="GV134">
        <v>0.103181</v>
      </c>
      <c r="GW134">
        <v>0.0805501</v>
      </c>
      <c r="GX134">
        <v>25071.6</v>
      </c>
      <c r="GY134">
        <v>23833.9</v>
      </c>
      <c r="GZ134">
        <v>23038.1</v>
      </c>
      <c r="HA134">
        <v>23765.5</v>
      </c>
      <c r="HB134">
        <v>35199</v>
      </c>
      <c r="HC134">
        <v>36161.4</v>
      </c>
      <c r="HD134">
        <v>41527.2</v>
      </c>
      <c r="HE134">
        <v>42376.4</v>
      </c>
      <c r="HF134">
        <v>1.91165</v>
      </c>
      <c r="HG134">
        <v>1.81345</v>
      </c>
      <c r="HH134">
        <v>0.150327</v>
      </c>
      <c r="HI134">
        <v>0</v>
      </c>
      <c r="HJ134">
        <v>27.5273</v>
      </c>
      <c r="HK134">
        <v>999.9</v>
      </c>
      <c r="HL134">
        <v>49.42</v>
      </c>
      <c r="HM134">
        <v>29.205</v>
      </c>
      <c r="HN134">
        <v>22.2438</v>
      </c>
      <c r="HO134">
        <v>53.0709</v>
      </c>
      <c r="HP134">
        <v>42.4599</v>
      </c>
      <c r="HQ134">
        <v>1</v>
      </c>
      <c r="HR134">
        <v>0.0276042</v>
      </c>
      <c r="HS134">
        <v>0.363243</v>
      </c>
      <c r="HT134">
        <v>20.2173</v>
      </c>
      <c r="HU134">
        <v>5.23331</v>
      </c>
      <c r="HV134">
        <v>11.992</v>
      </c>
      <c r="HW134">
        <v>4.95565</v>
      </c>
      <c r="HX134">
        <v>3.3039</v>
      </c>
      <c r="HY134">
        <v>21.2</v>
      </c>
      <c r="HZ134">
        <v>9999</v>
      </c>
      <c r="IA134">
        <v>9999</v>
      </c>
      <c r="IB134">
        <v>9999</v>
      </c>
      <c r="IC134">
        <v>1.86856</v>
      </c>
      <c r="ID134">
        <v>1.86418</v>
      </c>
      <c r="IE134">
        <v>1.8718</v>
      </c>
      <c r="IF134">
        <v>1.86268</v>
      </c>
      <c r="IG134">
        <v>1.86203</v>
      </c>
      <c r="IH134">
        <v>1.86855</v>
      </c>
      <c r="II134">
        <v>1.85867</v>
      </c>
      <c r="IJ134">
        <v>1.86508</v>
      </c>
      <c r="IK134">
        <v>5</v>
      </c>
      <c r="IL134">
        <v>0</v>
      </c>
      <c r="IM134">
        <v>0</v>
      </c>
      <c r="IN134">
        <v>0</v>
      </c>
      <c r="IO134" t="s">
        <v>441</v>
      </c>
      <c r="IP134" t="s">
        <v>442</v>
      </c>
      <c r="IQ134" t="s">
        <v>443</v>
      </c>
      <c r="IR134" t="s">
        <v>443</v>
      </c>
      <c r="IS134" t="s">
        <v>443</v>
      </c>
      <c r="IT134" t="s">
        <v>443</v>
      </c>
      <c r="IU134">
        <v>0</v>
      </c>
      <c r="IV134">
        <v>100</v>
      </c>
      <c r="IW134">
        <v>100</v>
      </c>
      <c r="IX134">
        <v>4.736</v>
      </c>
      <c r="IY134">
        <v>0.4079</v>
      </c>
      <c r="IZ134">
        <v>4.29428474587108</v>
      </c>
      <c r="JA134">
        <v>0.0044018681294096</v>
      </c>
      <c r="JB134">
        <v>-1.90699597991277e-06</v>
      </c>
      <c r="JC134">
        <v>4.44501569190667e-10</v>
      </c>
      <c r="JD134">
        <v>0.0663976639725661</v>
      </c>
      <c r="JE134">
        <v>0.00774552653971819</v>
      </c>
      <c r="JF134">
        <v>0.000136201457998369</v>
      </c>
      <c r="JG134">
        <v>5.32982615085375e-06</v>
      </c>
      <c r="JH134">
        <v>-0</v>
      </c>
      <c r="JI134">
        <v>1991</v>
      </c>
      <c r="JJ134">
        <v>1</v>
      </c>
      <c r="JK134">
        <v>28</v>
      </c>
      <c r="JL134">
        <v>195671.6</v>
      </c>
      <c r="JM134">
        <v>195671.5</v>
      </c>
      <c r="JN134">
        <v>0.29541</v>
      </c>
      <c r="JO134">
        <v>2.43774</v>
      </c>
      <c r="JP134">
        <v>1.4978</v>
      </c>
      <c r="JQ134">
        <v>2.3291</v>
      </c>
      <c r="JR134">
        <v>1.54419</v>
      </c>
      <c r="JS134">
        <v>2.29858</v>
      </c>
      <c r="JT134">
        <v>34.9444</v>
      </c>
      <c r="JU134">
        <v>24.1575</v>
      </c>
      <c r="JV134">
        <v>18</v>
      </c>
      <c r="JW134">
        <v>548.116</v>
      </c>
      <c r="JX134">
        <v>428.476</v>
      </c>
      <c r="JY134">
        <v>26.9025</v>
      </c>
      <c r="JZ134">
        <v>27.8796</v>
      </c>
      <c r="KA134">
        <v>30.0005</v>
      </c>
      <c r="KB134">
        <v>27.6664</v>
      </c>
      <c r="KC134">
        <v>27.6819</v>
      </c>
      <c r="KD134">
        <v>5.89024</v>
      </c>
      <c r="KE134">
        <v>34.408</v>
      </c>
      <c r="KF134">
        <v>57.3545</v>
      </c>
      <c r="KG134">
        <v>27.0119</v>
      </c>
      <c r="KH134">
        <v>66.544</v>
      </c>
      <c r="KI134">
        <v>17.0506</v>
      </c>
      <c r="KJ134">
        <v>93.0787</v>
      </c>
      <c r="KK134">
        <v>98.7647</v>
      </c>
    </row>
    <row r="135" spans="1:297">
      <c r="A135">
        <v>119</v>
      </c>
      <c r="B135">
        <v>1758990004</v>
      </c>
      <c r="C135">
        <v>2657</v>
      </c>
      <c r="D135" t="s">
        <v>681</v>
      </c>
      <c r="E135" t="s">
        <v>682</v>
      </c>
      <c r="F135">
        <v>5</v>
      </c>
      <c r="G135" t="s">
        <v>638</v>
      </c>
      <c r="H135" t="s">
        <v>436</v>
      </c>
      <c r="I135">
        <v>1758989995.84615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(EA135+(U135+2*0.95*5.67E-8*(((EA135+$B$7)+273)^4-(EA135+273)^4)-44100*J135)/(1.84*29.3*R135+8*0.95*5.67E-8*(EA135+273)^3))</f>
        <v>0</v>
      </c>
      <c r="W135">
        <f>($C$7*EB135+$D$7*EC135+$E$7*V135)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2*0.95*5.67E-8*(((EA135+$B$7)+273)^4-(W135+273)^4)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87.5333497603572</v>
      </c>
      <c r="AK135">
        <v>99.3017933333333</v>
      </c>
      <c r="AL135">
        <v>-3.29860085714288</v>
      </c>
      <c r="AM135">
        <v>63.08</v>
      </c>
      <c r="AN135">
        <f>(AP135 - AO135 + DY135*1E3/(8.314*(EA135+273.15)) * AR135/DX135 * AQ135) * DX135/(100*DL135) * 1000/(1000 - AP135)</f>
        <v>0</v>
      </c>
      <c r="AO135">
        <v>17.2105614583333</v>
      </c>
      <c r="AP135">
        <v>24.5527933333333</v>
      </c>
      <c r="AQ135">
        <v>-0.000106751322751779</v>
      </c>
      <c r="AR135">
        <v>99.94</v>
      </c>
      <c r="AS135">
        <v>0</v>
      </c>
      <c r="AT135">
        <v>0</v>
      </c>
      <c r="AU135">
        <f>IF(AS135*$H$13&gt;=AW135,1.0,(AW135/(AW135-AS135*$H$13)))</f>
        <v>0</v>
      </c>
      <c r="AV135">
        <f>(AU135-1)*100</f>
        <v>0</v>
      </c>
      <c r="AW135">
        <f>MAX(0,($B$13+$C$13*EF135)/(1+$D$13*EF135)*DY135/(EA135+273)*$E$13)</f>
        <v>0</v>
      </c>
      <c r="AX135" t="s">
        <v>437</v>
      </c>
      <c r="AY135" t="s">
        <v>437</v>
      </c>
      <c r="AZ135">
        <v>0</v>
      </c>
      <c r="BA135">
        <v>0</v>
      </c>
      <c r="BB135">
        <f>1-AZ135/BA135</f>
        <v>0</v>
      </c>
      <c r="BC135">
        <v>0</v>
      </c>
      <c r="BD135" t="s">
        <v>437</v>
      </c>
      <c r="BE135" t="s">
        <v>437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437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$B$11*EG135+$C$11*EH135+$F$11*ES135*(1-EV135)</f>
        <v>0</v>
      </c>
      <c r="DI135">
        <f>DH135*DJ135</f>
        <v>0</v>
      </c>
      <c r="DJ135">
        <f>($B$11*$D$9+$C$11*$D$9+$F$11*((FF135+EX135)/MAX(FF135+EX135+FG135, 0.1)*$I$9+FG135/MAX(FF135+EX135+FG135, 0.1)*$J$9))/($B$11+$C$11+$F$11)</f>
        <v>0</v>
      </c>
      <c r="DK135">
        <f>($B$11*$K$9+$C$11*$K$9+$F$11*((FF135+EX135)/MAX(FF135+EX135+FG135, 0.1)*$P$9+FG135/MAX(FF135+EX135+FG135, 0.1)*$Q$9))/($B$11+$C$11+$F$11)</f>
        <v>0</v>
      </c>
      <c r="DL135">
        <v>5.9</v>
      </c>
      <c r="DM135">
        <v>0.5</v>
      </c>
      <c r="DN135" t="s">
        <v>438</v>
      </c>
      <c r="DO135">
        <v>2</v>
      </c>
      <c r="DP135" t="b">
        <v>1</v>
      </c>
      <c r="DQ135">
        <v>1758989995.84615</v>
      </c>
      <c r="DR135">
        <v>119.572969230769</v>
      </c>
      <c r="DS135">
        <v>102.149653846154</v>
      </c>
      <c r="DT135">
        <v>24.5363923076923</v>
      </c>
      <c r="DU135">
        <v>17.2581</v>
      </c>
      <c r="DV135">
        <v>114.798061538462</v>
      </c>
      <c r="DW135">
        <v>24.1289307692308</v>
      </c>
      <c r="DX135">
        <v>500.026846153846</v>
      </c>
      <c r="DY135">
        <v>90.4145384615385</v>
      </c>
      <c r="DZ135">
        <v>0.0287585846153846</v>
      </c>
      <c r="EA135">
        <v>30.5495923076923</v>
      </c>
      <c r="EB135">
        <v>29.9937076923077</v>
      </c>
      <c r="EC135">
        <v>999.9</v>
      </c>
      <c r="ED135">
        <v>0</v>
      </c>
      <c r="EE135">
        <v>0</v>
      </c>
      <c r="EF135">
        <v>10004.9515384615</v>
      </c>
      <c r="EG135">
        <v>0</v>
      </c>
      <c r="EH135">
        <v>9.99156</v>
      </c>
      <c r="EI135">
        <v>17.4232230769231</v>
      </c>
      <c r="EJ135">
        <v>122.580238461538</v>
      </c>
      <c r="EK135">
        <v>103.944084615385</v>
      </c>
      <c r="EL135">
        <v>7.27828</v>
      </c>
      <c r="EM135">
        <v>102.149653846154</v>
      </c>
      <c r="EN135">
        <v>17.2581</v>
      </c>
      <c r="EO135">
        <v>2.21844846153846</v>
      </c>
      <c r="EP135">
        <v>1.56038538461538</v>
      </c>
      <c r="EQ135">
        <v>19.0961461538462</v>
      </c>
      <c r="ER135">
        <v>13.5730076923077</v>
      </c>
      <c r="ES135">
        <v>2000.04692307692</v>
      </c>
      <c r="ET135">
        <v>0.979999076923077</v>
      </c>
      <c r="EU135">
        <v>0.0200007615384615</v>
      </c>
      <c r="EV135">
        <v>0</v>
      </c>
      <c r="EW135">
        <v>1268.19846153846</v>
      </c>
      <c r="EX135">
        <v>5.00016</v>
      </c>
      <c r="EY135">
        <v>25652.2615384615</v>
      </c>
      <c r="EZ135">
        <v>18234.6076923077</v>
      </c>
      <c r="FA135">
        <v>48.9515384615385</v>
      </c>
      <c r="FB135">
        <v>49.3701538461538</v>
      </c>
      <c r="FC135">
        <v>49.3072307692308</v>
      </c>
      <c r="FD135">
        <v>49.125</v>
      </c>
      <c r="FE135">
        <v>50.8072307692308</v>
      </c>
      <c r="FF135">
        <v>1955.14692307692</v>
      </c>
      <c r="FG135">
        <v>39.9</v>
      </c>
      <c r="FH135">
        <v>0</v>
      </c>
      <c r="FI135">
        <v>1758990009.3</v>
      </c>
      <c r="FJ135">
        <v>0</v>
      </c>
      <c r="FK135">
        <v>1268.7012</v>
      </c>
      <c r="FL135">
        <v>30.7907692737193</v>
      </c>
      <c r="FM135">
        <v>598.715385412278</v>
      </c>
      <c r="FN135">
        <v>25662.668</v>
      </c>
      <c r="FO135">
        <v>15</v>
      </c>
      <c r="FP135">
        <v>0</v>
      </c>
      <c r="FQ135" t="s">
        <v>439</v>
      </c>
      <c r="FR135">
        <v>1747249705.1</v>
      </c>
      <c r="FS135">
        <v>1747249711.1</v>
      </c>
      <c r="FT135">
        <v>0</v>
      </c>
      <c r="FU135">
        <v>0.871</v>
      </c>
      <c r="FV135">
        <v>0.066</v>
      </c>
      <c r="FW135">
        <v>5.486</v>
      </c>
      <c r="FX135">
        <v>0.145</v>
      </c>
      <c r="FY135">
        <v>420</v>
      </c>
      <c r="FZ135">
        <v>16</v>
      </c>
      <c r="GA135">
        <v>0.27</v>
      </c>
      <c r="GB135">
        <v>0.16</v>
      </c>
      <c r="GC135">
        <v>16.672025</v>
      </c>
      <c r="GD135">
        <v>13.1770421052632</v>
      </c>
      <c r="GE135">
        <v>1.30698458172811</v>
      </c>
      <c r="GF135">
        <v>0</v>
      </c>
      <c r="GG135">
        <v>1266.48764705882</v>
      </c>
      <c r="GH135">
        <v>29.5297173374635</v>
      </c>
      <c r="GI135">
        <v>2.90612746048913</v>
      </c>
      <c r="GJ135">
        <v>-1</v>
      </c>
      <c r="GK135">
        <v>7.2532945</v>
      </c>
      <c r="GL135">
        <v>0.43334481203007</v>
      </c>
      <c r="GM135">
        <v>0.0472859176156073</v>
      </c>
      <c r="GN135">
        <v>0</v>
      </c>
      <c r="GO135">
        <v>0</v>
      </c>
      <c r="GP135">
        <v>2</v>
      </c>
      <c r="GQ135" t="s">
        <v>457</v>
      </c>
      <c r="GR135">
        <v>3.12427</v>
      </c>
      <c r="GS135">
        <v>2.65438</v>
      </c>
      <c r="GT135">
        <v>0.0229039</v>
      </c>
      <c r="GU135">
        <v>0.0193916</v>
      </c>
      <c r="GV135">
        <v>0.103161</v>
      </c>
      <c r="GW135">
        <v>0.0801981</v>
      </c>
      <c r="GX135">
        <v>25172</v>
      </c>
      <c r="GY135">
        <v>23933.8</v>
      </c>
      <c r="GZ135">
        <v>23037.7</v>
      </c>
      <c r="HA135">
        <v>23764.9</v>
      </c>
      <c r="HB135">
        <v>35198.1</v>
      </c>
      <c r="HC135">
        <v>36173.9</v>
      </c>
      <c r="HD135">
        <v>41525.6</v>
      </c>
      <c r="HE135">
        <v>42375.3</v>
      </c>
      <c r="HF135">
        <v>1.91138</v>
      </c>
      <c r="HG135">
        <v>1.8138</v>
      </c>
      <c r="HH135">
        <v>0.151929</v>
      </c>
      <c r="HI135">
        <v>0</v>
      </c>
      <c r="HJ135">
        <v>27.5271</v>
      </c>
      <c r="HK135">
        <v>999.9</v>
      </c>
      <c r="HL135">
        <v>49.42</v>
      </c>
      <c r="HM135">
        <v>29.205</v>
      </c>
      <c r="HN135">
        <v>22.2459</v>
      </c>
      <c r="HO135">
        <v>53.9509</v>
      </c>
      <c r="HP135">
        <v>42.6042</v>
      </c>
      <c r="HQ135">
        <v>1</v>
      </c>
      <c r="HR135">
        <v>0.0274873</v>
      </c>
      <c r="HS135">
        <v>-0.0400054</v>
      </c>
      <c r="HT135">
        <v>20.2177</v>
      </c>
      <c r="HU135">
        <v>5.23346</v>
      </c>
      <c r="HV135">
        <v>11.992</v>
      </c>
      <c r="HW135">
        <v>4.9557</v>
      </c>
      <c r="HX135">
        <v>3.30398</v>
      </c>
      <c r="HY135">
        <v>21.2</v>
      </c>
      <c r="HZ135">
        <v>9999</v>
      </c>
      <c r="IA135">
        <v>9999</v>
      </c>
      <c r="IB135">
        <v>9999</v>
      </c>
      <c r="IC135">
        <v>1.86857</v>
      </c>
      <c r="ID135">
        <v>1.8642</v>
      </c>
      <c r="IE135">
        <v>1.8718</v>
      </c>
      <c r="IF135">
        <v>1.86267</v>
      </c>
      <c r="IG135">
        <v>1.86205</v>
      </c>
      <c r="IH135">
        <v>1.86857</v>
      </c>
      <c r="II135">
        <v>1.85867</v>
      </c>
      <c r="IJ135">
        <v>1.86509</v>
      </c>
      <c r="IK135">
        <v>5</v>
      </c>
      <c r="IL135">
        <v>0</v>
      </c>
      <c r="IM135">
        <v>0</v>
      </c>
      <c r="IN135">
        <v>0</v>
      </c>
      <c r="IO135" t="s">
        <v>441</v>
      </c>
      <c r="IP135" t="s">
        <v>442</v>
      </c>
      <c r="IQ135" t="s">
        <v>443</v>
      </c>
      <c r="IR135" t="s">
        <v>443</v>
      </c>
      <c r="IS135" t="s">
        <v>443</v>
      </c>
      <c r="IT135" t="s">
        <v>443</v>
      </c>
      <c r="IU135">
        <v>0</v>
      </c>
      <c r="IV135">
        <v>100</v>
      </c>
      <c r="IW135">
        <v>100</v>
      </c>
      <c r="IX135">
        <v>4.672</v>
      </c>
      <c r="IY135">
        <v>0.4078</v>
      </c>
      <c r="IZ135">
        <v>4.29428474587108</v>
      </c>
      <c r="JA135">
        <v>0.0044018681294096</v>
      </c>
      <c r="JB135">
        <v>-1.90699597991277e-06</v>
      </c>
      <c r="JC135">
        <v>4.44501569190667e-10</v>
      </c>
      <c r="JD135">
        <v>0.0663976639725661</v>
      </c>
      <c r="JE135">
        <v>0.00774552653971819</v>
      </c>
      <c r="JF135">
        <v>0.000136201457998369</v>
      </c>
      <c r="JG135">
        <v>5.32982615085375e-06</v>
      </c>
      <c r="JH135">
        <v>-0</v>
      </c>
      <c r="JI135">
        <v>1991</v>
      </c>
      <c r="JJ135">
        <v>1</v>
      </c>
      <c r="JK135">
        <v>28</v>
      </c>
      <c r="JL135">
        <v>195671.6</v>
      </c>
      <c r="JM135">
        <v>195671.5</v>
      </c>
      <c r="JN135">
        <v>0.26001</v>
      </c>
      <c r="JO135">
        <v>2.4585</v>
      </c>
      <c r="JP135">
        <v>1.4978</v>
      </c>
      <c r="JQ135">
        <v>2.3291</v>
      </c>
      <c r="JR135">
        <v>1.54419</v>
      </c>
      <c r="JS135">
        <v>2.37549</v>
      </c>
      <c r="JT135">
        <v>34.9214</v>
      </c>
      <c r="JU135">
        <v>24.1663</v>
      </c>
      <c r="JV135">
        <v>18</v>
      </c>
      <c r="JW135">
        <v>547.969</v>
      </c>
      <c r="JX135">
        <v>428.712</v>
      </c>
      <c r="JY135">
        <v>26.9674</v>
      </c>
      <c r="JZ135">
        <v>27.8843</v>
      </c>
      <c r="KA135">
        <v>30</v>
      </c>
      <c r="KB135">
        <v>27.6701</v>
      </c>
      <c r="KC135">
        <v>27.6859</v>
      </c>
      <c r="KD135">
        <v>5.19</v>
      </c>
      <c r="KE135">
        <v>34.6992</v>
      </c>
      <c r="KF135">
        <v>56.9842</v>
      </c>
      <c r="KG135">
        <v>27.0193</v>
      </c>
      <c r="KH135">
        <v>53.035</v>
      </c>
      <c r="KI135">
        <v>16.9829</v>
      </c>
      <c r="KJ135">
        <v>93.0757</v>
      </c>
      <c r="KK135">
        <v>98.7621</v>
      </c>
    </row>
    <row r="136" spans="1:297">
      <c r="A136">
        <v>120</v>
      </c>
      <c r="B136">
        <v>1758990009</v>
      </c>
      <c r="C136">
        <v>2662</v>
      </c>
      <c r="D136" t="s">
        <v>683</v>
      </c>
      <c r="E136" t="s">
        <v>684</v>
      </c>
      <c r="F136">
        <v>5</v>
      </c>
      <c r="G136" t="s">
        <v>638</v>
      </c>
      <c r="H136" t="s">
        <v>436</v>
      </c>
      <c r="I136">
        <v>1758990000.84615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(EA136+(U136+2*0.95*5.67E-8*(((EA136+$B$7)+273)^4-(EA136+273)^4)-44100*J136)/(1.84*29.3*R136+8*0.95*5.67E-8*(EA136+273)^3))</f>
        <v>0</v>
      </c>
      <c r="W136">
        <f>($C$7*EB136+$D$7*EC136+$E$7*V136)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2*0.95*5.67E-8*(((EA136+$B$7)+273)^4-(W136+273)^4)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70.8675214125</v>
      </c>
      <c r="AK136">
        <v>83.3351381818182</v>
      </c>
      <c r="AL136">
        <v>-3.19707662121212</v>
      </c>
      <c r="AM136">
        <v>63.08</v>
      </c>
      <c r="AN136">
        <f>(AP136 - AO136 + DY136*1E3/(8.314*(EA136+273.15)) * AR136/DX136 * AQ136) * DX136/(100*DL136) * 1000/(1000 - AP136)</f>
        <v>0</v>
      </c>
      <c r="AO136">
        <v>17.1095107023809</v>
      </c>
      <c r="AP136">
        <v>24.5316557575757</v>
      </c>
      <c r="AQ136">
        <v>-0.00119734322820115</v>
      </c>
      <c r="AR136">
        <v>99.94</v>
      </c>
      <c r="AS136">
        <v>0</v>
      </c>
      <c r="AT136">
        <v>0</v>
      </c>
      <c r="AU136">
        <f>IF(AS136*$H$13&gt;=AW136,1.0,(AW136/(AW136-AS136*$H$13)))</f>
        <v>0</v>
      </c>
      <c r="AV136">
        <f>(AU136-1)*100</f>
        <v>0</v>
      </c>
      <c r="AW136">
        <f>MAX(0,($B$13+$C$13*EF136)/(1+$D$13*EF136)*DY136/(EA136+273)*$E$13)</f>
        <v>0</v>
      </c>
      <c r="AX136" t="s">
        <v>437</v>
      </c>
      <c r="AY136" t="s">
        <v>437</v>
      </c>
      <c r="AZ136">
        <v>0</v>
      </c>
      <c r="BA136">
        <v>0</v>
      </c>
      <c r="BB136">
        <f>1-AZ136/BA136</f>
        <v>0</v>
      </c>
      <c r="BC136">
        <v>0</v>
      </c>
      <c r="BD136" t="s">
        <v>437</v>
      </c>
      <c r="BE136" t="s">
        <v>437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437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$B$11*EG136+$C$11*EH136+$F$11*ES136*(1-EV136)</f>
        <v>0</v>
      </c>
      <c r="DI136">
        <f>DH136*DJ136</f>
        <v>0</v>
      </c>
      <c r="DJ136">
        <f>($B$11*$D$9+$C$11*$D$9+$F$11*((FF136+EX136)/MAX(FF136+EX136+FG136, 0.1)*$I$9+FG136/MAX(FF136+EX136+FG136, 0.1)*$J$9))/($B$11+$C$11+$F$11)</f>
        <v>0</v>
      </c>
      <c r="DK136">
        <f>($B$11*$K$9+$C$11*$K$9+$F$11*((FF136+EX136)/MAX(FF136+EX136+FG136, 0.1)*$P$9+FG136/MAX(FF136+EX136+FG136, 0.1)*$Q$9))/($B$11+$C$11+$F$11)</f>
        <v>0</v>
      </c>
      <c r="DL136">
        <v>5.9</v>
      </c>
      <c r="DM136">
        <v>0.5</v>
      </c>
      <c r="DN136" t="s">
        <v>438</v>
      </c>
      <c r="DO136">
        <v>2</v>
      </c>
      <c r="DP136" t="b">
        <v>1</v>
      </c>
      <c r="DQ136">
        <v>1758990000.84615</v>
      </c>
      <c r="DR136">
        <v>103.798961538462</v>
      </c>
      <c r="DS136">
        <v>85.5043692307692</v>
      </c>
      <c r="DT136">
        <v>24.5450769230769</v>
      </c>
      <c r="DU136">
        <v>17.2019461538462</v>
      </c>
      <c r="DV136">
        <v>99.0871769230769</v>
      </c>
      <c r="DW136">
        <v>24.1374230769231</v>
      </c>
      <c r="DX136">
        <v>499.989230769231</v>
      </c>
      <c r="DY136">
        <v>90.4157538461538</v>
      </c>
      <c r="DZ136">
        <v>0.0288071461538462</v>
      </c>
      <c r="EA136">
        <v>30.5467153846154</v>
      </c>
      <c r="EB136">
        <v>29.9912846153846</v>
      </c>
      <c r="EC136">
        <v>999.9</v>
      </c>
      <c r="ED136">
        <v>0</v>
      </c>
      <c r="EE136">
        <v>0</v>
      </c>
      <c r="EF136">
        <v>10000.1023076923</v>
      </c>
      <c r="EG136">
        <v>0</v>
      </c>
      <c r="EH136">
        <v>10.0005384615385</v>
      </c>
      <c r="EI136">
        <v>18.2945923076923</v>
      </c>
      <c r="EJ136">
        <v>106.410753846154</v>
      </c>
      <c r="EK136">
        <v>87.0022</v>
      </c>
      <c r="EL136">
        <v>7.34313538461538</v>
      </c>
      <c r="EM136">
        <v>85.5043692307692</v>
      </c>
      <c r="EN136">
        <v>17.2019461538462</v>
      </c>
      <c r="EO136">
        <v>2.21926384615385</v>
      </c>
      <c r="EP136">
        <v>1.55532846153846</v>
      </c>
      <c r="EQ136">
        <v>19.1020461538462</v>
      </c>
      <c r="ER136">
        <v>13.5230615384615</v>
      </c>
      <c r="ES136">
        <v>2000.05153846154</v>
      </c>
      <c r="ET136">
        <v>0.979999076923077</v>
      </c>
      <c r="EU136">
        <v>0.0200007615384615</v>
      </c>
      <c r="EV136">
        <v>0</v>
      </c>
      <c r="EW136">
        <v>1270.73</v>
      </c>
      <c r="EX136">
        <v>5.00016</v>
      </c>
      <c r="EY136">
        <v>25703.0692307692</v>
      </c>
      <c r="EZ136">
        <v>18234.6538461538</v>
      </c>
      <c r="FA136">
        <v>48.9515384615385</v>
      </c>
      <c r="FB136">
        <v>49.375</v>
      </c>
      <c r="FC136">
        <v>49.3072307692308</v>
      </c>
      <c r="FD136">
        <v>49.125</v>
      </c>
      <c r="FE136">
        <v>50.812</v>
      </c>
      <c r="FF136">
        <v>1955.15153846154</v>
      </c>
      <c r="FG136">
        <v>39.9</v>
      </c>
      <c r="FH136">
        <v>0</v>
      </c>
      <c r="FI136">
        <v>1758990014.1</v>
      </c>
      <c r="FJ136">
        <v>0</v>
      </c>
      <c r="FK136">
        <v>1271.1752</v>
      </c>
      <c r="FL136">
        <v>31.8223077448307</v>
      </c>
      <c r="FM136">
        <v>629.223077797287</v>
      </c>
      <c r="FN136">
        <v>25711.684</v>
      </c>
      <c r="FO136">
        <v>15</v>
      </c>
      <c r="FP136">
        <v>0</v>
      </c>
      <c r="FQ136" t="s">
        <v>439</v>
      </c>
      <c r="FR136">
        <v>1747249705.1</v>
      </c>
      <c r="FS136">
        <v>1747249711.1</v>
      </c>
      <c r="FT136">
        <v>0</v>
      </c>
      <c r="FU136">
        <v>0.871</v>
      </c>
      <c r="FV136">
        <v>0.066</v>
      </c>
      <c r="FW136">
        <v>5.486</v>
      </c>
      <c r="FX136">
        <v>0.145</v>
      </c>
      <c r="FY136">
        <v>420</v>
      </c>
      <c r="FZ136">
        <v>16</v>
      </c>
      <c r="GA136">
        <v>0.27</v>
      </c>
      <c r="GB136">
        <v>0.16</v>
      </c>
      <c r="GC136">
        <v>17.908995</v>
      </c>
      <c r="GD136">
        <v>11.2910030075188</v>
      </c>
      <c r="GE136">
        <v>1.12537792162233</v>
      </c>
      <c r="GF136">
        <v>0</v>
      </c>
      <c r="GG136">
        <v>1269.17264705882</v>
      </c>
      <c r="GH136">
        <v>30.8631015750306</v>
      </c>
      <c r="GI136">
        <v>3.03538572878165</v>
      </c>
      <c r="GJ136">
        <v>-1</v>
      </c>
      <c r="GK136">
        <v>7.3153245</v>
      </c>
      <c r="GL136">
        <v>0.817577593984964</v>
      </c>
      <c r="GM136">
        <v>0.0802374311948606</v>
      </c>
      <c r="GN136">
        <v>0</v>
      </c>
      <c r="GO136">
        <v>0</v>
      </c>
      <c r="GP136">
        <v>2</v>
      </c>
      <c r="GQ136" t="s">
        <v>457</v>
      </c>
      <c r="GR136">
        <v>3.12454</v>
      </c>
      <c r="GS136">
        <v>2.65457</v>
      </c>
      <c r="GT136">
        <v>0.0189919</v>
      </c>
      <c r="GU136">
        <v>0.0150669</v>
      </c>
      <c r="GV136">
        <v>0.103099</v>
      </c>
      <c r="GW136">
        <v>0.0798802</v>
      </c>
      <c r="GX136">
        <v>25272.4</v>
      </c>
      <c r="GY136">
        <v>24039.7</v>
      </c>
      <c r="GZ136">
        <v>23037.4</v>
      </c>
      <c r="HA136">
        <v>23765.3</v>
      </c>
      <c r="HB136">
        <v>35200.2</v>
      </c>
      <c r="HC136">
        <v>36186.4</v>
      </c>
      <c r="HD136">
        <v>41525.5</v>
      </c>
      <c r="HE136">
        <v>42375.6</v>
      </c>
      <c r="HF136">
        <v>1.91155</v>
      </c>
      <c r="HG136">
        <v>1.81295</v>
      </c>
      <c r="HH136">
        <v>0.151314</v>
      </c>
      <c r="HI136">
        <v>0</v>
      </c>
      <c r="HJ136">
        <v>27.525</v>
      </c>
      <c r="HK136">
        <v>999.9</v>
      </c>
      <c r="HL136">
        <v>49.396</v>
      </c>
      <c r="HM136">
        <v>29.205</v>
      </c>
      <c r="HN136">
        <v>22.234</v>
      </c>
      <c r="HO136">
        <v>54.1109</v>
      </c>
      <c r="HP136">
        <v>42.476</v>
      </c>
      <c r="HQ136">
        <v>1</v>
      </c>
      <c r="HR136">
        <v>0.0270173</v>
      </c>
      <c r="HS136">
        <v>0.12976</v>
      </c>
      <c r="HT136">
        <v>20.2179</v>
      </c>
      <c r="HU136">
        <v>5.23301</v>
      </c>
      <c r="HV136">
        <v>11.992</v>
      </c>
      <c r="HW136">
        <v>4.95565</v>
      </c>
      <c r="HX136">
        <v>3.3039</v>
      </c>
      <c r="HY136">
        <v>21.2</v>
      </c>
      <c r="HZ136">
        <v>9999</v>
      </c>
      <c r="IA136">
        <v>9999</v>
      </c>
      <c r="IB136">
        <v>9999</v>
      </c>
      <c r="IC136">
        <v>1.86857</v>
      </c>
      <c r="ID136">
        <v>1.8642</v>
      </c>
      <c r="IE136">
        <v>1.87182</v>
      </c>
      <c r="IF136">
        <v>1.86269</v>
      </c>
      <c r="IG136">
        <v>1.86205</v>
      </c>
      <c r="IH136">
        <v>1.86857</v>
      </c>
      <c r="II136">
        <v>1.85868</v>
      </c>
      <c r="IJ136">
        <v>1.86508</v>
      </c>
      <c r="IK136">
        <v>5</v>
      </c>
      <c r="IL136">
        <v>0</v>
      </c>
      <c r="IM136">
        <v>0</v>
      </c>
      <c r="IN136">
        <v>0</v>
      </c>
      <c r="IO136" t="s">
        <v>441</v>
      </c>
      <c r="IP136" t="s">
        <v>442</v>
      </c>
      <c r="IQ136" t="s">
        <v>443</v>
      </c>
      <c r="IR136" t="s">
        <v>443</v>
      </c>
      <c r="IS136" t="s">
        <v>443</v>
      </c>
      <c r="IT136" t="s">
        <v>443</v>
      </c>
      <c r="IU136">
        <v>0</v>
      </c>
      <c r="IV136">
        <v>100</v>
      </c>
      <c r="IW136">
        <v>100</v>
      </c>
      <c r="IX136">
        <v>4.608</v>
      </c>
      <c r="IY136">
        <v>0.4073</v>
      </c>
      <c r="IZ136">
        <v>4.29428474587108</v>
      </c>
      <c r="JA136">
        <v>0.0044018681294096</v>
      </c>
      <c r="JB136">
        <v>-1.90699597991277e-06</v>
      </c>
      <c r="JC136">
        <v>4.44501569190667e-10</v>
      </c>
      <c r="JD136">
        <v>0.0663976639725661</v>
      </c>
      <c r="JE136">
        <v>0.00774552653971819</v>
      </c>
      <c r="JF136">
        <v>0.000136201457998369</v>
      </c>
      <c r="JG136">
        <v>5.32982615085375e-06</v>
      </c>
      <c r="JH136">
        <v>-0</v>
      </c>
      <c r="JI136">
        <v>1991</v>
      </c>
      <c r="JJ136">
        <v>1</v>
      </c>
      <c r="JK136">
        <v>28</v>
      </c>
      <c r="JL136">
        <v>195671.7</v>
      </c>
      <c r="JM136">
        <v>195671.6</v>
      </c>
      <c r="JN136">
        <v>0.22583</v>
      </c>
      <c r="JO136">
        <v>2.45728</v>
      </c>
      <c r="JP136">
        <v>1.49902</v>
      </c>
      <c r="JQ136">
        <v>2.3291</v>
      </c>
      <c r="JR136">
        <v>1.54419</v>
      </c>
      <c r="JS136">
        <v>2.31567</v>
      </c>
      <c r="JT136">
        <v>34.9444</v>
      </c>
      <c r="JU136">
        <v>24.1575</v>
      </c>
      <c r="JV136">
        <v>18</v>
      </c>
      <c r="JW136">
        <v>548.118</v>
      </c>
      <c r="JX136">
        <v>428.246</v>
      </c>
      <c r="JY136">
        <v>27.024</v>
      </c>
      <c r="JZ136">
        <v>27.8903</v>
      </c>
      <c r="KA136">
        <v>30</v>
      </c>
      <c r="KB136">
        <v>27.6742</v>
      </c>
      <c r="KC136">
        <v>27.6904</v>
      </c>
      <c r="KD136">
        <v>4.43882</v>
      </c>
      <c r="KE136">
        <v>34.9783</v>
      </c>
      <c r="KF136">
        <v>56.9842</v>
      </c>
      <c r="KG136">
        <v>27.0219</v>
      </c>
      <c r="KH136">
        <v>32.632</v>
      </c>
      <c r="KI136">
        <v>16.9417</v>
      </c>
      <c r="KJ136">
        <v>93.0751</v>
      </c>
      <c r="KK136">
        <v>98.7631</v>
      </c>
    </row>
    <row r="137" spans="1:297">
      <c r="A137">
        <v>121</v>
      </c>
      <c r="B137">
        <v>1758990106</v>
      </c>
      <c r="C137">
        <v>2759</v>
      </c>
      <c r="D137" t="s">
        <v>685</v>
      </c>
      <c r="E137" t="s">
        <v>686</v>
      </c>
      <c r="F137">
        <v>5</v>
      </c>
      <c r="G137" t="s">
        <v>638</v>
      </c>
      <c r="H137" t="s">
        <v>436</v>
      </c>
      <c r="I137">
        <v>1758990097.5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(EA137+(U137+2*0.95*5.67E-8*(((EA137+$B$7)+273)^4-(EA137+273)^4)-44100*J137)/(1.84*29.3*R137+8*0.95*5.67E-8*(EA137+273)^3))</f>
        <v>0</v>
      </c>
      <c r="W137">
        <f>($C$7*EB137+$D$7*EC137+$E$7*V137)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2*0.95*5.67E-8*(((EA137+$B$7)+273)^4-(W137+273)^4)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427.128217991667</v>
      </c>
      <c r="AK137">
        <v>408.4402</v>
      </c>
      <c r="AL137">
        <v>-0.0243021428571884</v>
      </c>
      <c r="AM137">
        <v>63.08</v>
      </c>
      <c r="AN137">
        <f>(AP137 - AO137 + DY137*1E3/(8.314*(EA137+273.15)) * AR137/DX137 * AQ137) * DX137/(100*DL137) * 1000/(1000 - AP137)</f>
        <v>0</v>
      </c>
      <c r="AO137">
        <v>16.5864834166667</v>
      </c>
      <c r="AP137">
        <v>24.3735048484848</v>
      </c>
      <c r="AQ137">
        <v>-0.000130609116374001</v>
      </c>
      <c r="AR137">
        <v>99.94</v>
      </c>
      <c r="AS137">
        <v>0</v>
      </c>
      <c r="AT137">
        <v>0</v>
      </c>
      <c r="AU137">
        <f>IF(AS137*$H$13&gt;=AW137,1.0,(AW137/(AW137-AS137*$H$13)))</f>
        <v>0</v>
      </c>
      <c r="AV137">
        <f>(AU137-1)*100</f>
        <v>0</v>
      </c>
      <c r="AW137">
        <f>MAX(0,($B$13+$C$13*EF137)/(1+$D$13*EF137)*DY137/(EA137+273)*$E$13)</f>
        <v>0</v>
      </c>
      <c r="AX137" t="s">
        <v>437</v>
      </c>
      <c r="AY137" t="s">
        <v>437</v>
      </c>
      <c r="AZ137">
        <v>0</v>
      </c>
      <c r="BA137">
        <v>0</v>
      </c>
      <c r="BB137">
        <f>1-AZ137/BA137</f>
        <v>0</v>
      </c>
      <c r="BC137">
        <v>0</v>
      </c>
      <c r="BD137" t="s">
        <v>437</v>
      </c>
      <c r="BE137" t="s">
        <v>437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437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$B$11*EG137+$C$11*EH137+$F$11*ES137*(1-EV137)</f>
        <v>0</v>
      </c>
      <c r="DI137">
        <f>DH137*DJ137</f>
        <v>0</v>
      </c>
      <c r="DJ137">
        <f>($B$11*$D$9+$C$11*$D$9+$F$11*((FF137+EX137)/MAX(FF137+EX137+FG137, 0.1)*$I$9+FG137/MAX(FF137+EX137+FG137, 0.1)*$J$9))/($B$11+$C$11+$F$11)</f>
        <v>0</v>
      </c>
      <c r="DK137">
        <f>($B$11*$K$9+$C$11*$K$9+$F$11*((FF137+EX137)/MAX(FF137+EX137+FG137, 0.1)*$P$9+FG137/MAX(FF137+EX137+FG137, 0.1)*$Q$9))/($B$11+$C$11+$F$11)</f>
        <v>0</v>
      </c>
      <c r="DL137">
        <v>5.9</v>
      </c>
      <c r="DM137">
        <v>0.5</v>
      </c>
      <c r="DN137" t="s">
        <v>438</v>
      </c>
      <c r="DO137">
        <v>2</v>
      </c>
      <c r="DP137" t="b">
        <v>1</v>
      </c>
      <c r="DQ137">
        <v>1758990097.5</v>
      </c>
      <c r="DR137">
        <v>398.56525</v>
      </c>
      <c r="DS137">
        <v>420.0071875</v>
      </c>
      <c r="DT137">
        <v>24.37560625</v>
      </c>
      <c r="DU137">
        <v>16.621675</v>
      </c>
      <c r="DV137">
        <v>392.8090625</v>
      </c>
      <c r="DW137">
        <v>23.97185</v>
      </c>
      <c r="DX137">
        <v>499.9814375</v>
      </c>
      <c r="DY137">
        <v>90.41971875</v>
      </c>
      <c r="DZ137">
        <v>0.029661725</v>
      </c>
      <c r="EA137">
        <v>30.5984125</v>
      </c>
      <c r="EB137">
        <v>29.97220625</v>
      </c>
      <c r="EC137">
        <v>999.9</v>
      </c>
      <c r="ED137">
        <v>0</v>
      </c>
      <c r="EE137">
        <v>0</v>
      </c>
      <c r="EF137">
        <v>9991.91125</v>
      </c>
      <c r="EG137">
        <v>0</v>
      </c>
      <c r="EH137">
        <v>9.975538125</v>
      </c>
      <c r="EI137">
        <v>-21.44193125</v>
      </c>
      <c r="EJ137">
        <v>408.5233125</v>
      </c>
      <c r="EK137">
        <v>427.1064375</v>
      </c>
      <c r="EL137">
        <v>7.753943125</v>
      </c>
      <c r="EM137">
        <v>420.0071875</v>
      </c>
      <c r="EN137">
        <v>16.621675</v>
      </c>
      <c r="EO137">
        <v>2.204035</v>
      </c>
      <c r="EP137">
        <v>1.502925625</v>
      </c>
      <c r="EQ137">
        <v>18.99168125</v>
      </c>
      <c r="ER137">
        <v>12.9979625</v>
      </c>
      <c r="ES137">
        <v>2000.00125</v>
      </c>
      <c r="ET137">
        <v>0.98</v>
      </c>
      <c r="EU137">
        <v>0.0199999</v>
      </c>
      <c r="EV137">
        <v>0</v>
      </c>
      <c r="EW137">
        <v>1221.689375</v>
      </c>
      <c r="EX137">
        <v>5.00016</v>
      </c>
      <c r="EY137">
        <v>24746.775</v>
      </c>
      <c r="EZ137">
        <v>18234.2</v>
      </c>
      <c r="FA137">
        <v>49.058125</v>
      </c>
      <c r="FB137">
        <v>49.437</v>
      </c>
      <c r="FC137">
        <v>49.375</v>
      </c>
      <c r="FD137">
        <v>49.210625</v>
      </c>
      <c r="FE137">
        <v>50.875</v>
      </c>
      <c r="FF137">
        <v>1955.10125</v>
      </c>
      <c r="FG137">
        <v>39.9</v>
      </c>
      <c r="FH137">
        <v>0</v>
      </c>
      <c r="FI137">
        <v>1758990111.3</v>
      </c>
      <c r="FJ137">
        <v>0</v>
      </c>
      <c r="FK137">
        <v>1221.6928</v>
      </c>
      <c r="FL137">
        <v>0.101538466861053</v>
      </c>
      <c r="FM137">
        <v>-3.91538460108477</v>
      </c>
      <c r="FN137">
        <v>24746.72</v>
      </c>
      <c r="FO137">
        <v>15</v>
      </c>
      <c r="FP137">
        <v>0</v>
      </c>
      <c r="FQ137" t="s">
        <v>439</v>
      </c>
      <c r="FR137">
        <v>1747249705.1</v>
      </c>
      <c r="FS137">
        <v>1747249711.1</v>
      </c>
      <c r="FT137">
        <v>0</v>
      </c>
      <c r="FU137">
        <v>0.871</v>
      </c>
      <c r="FV137">
        <v>0.066</v>
      </c>
      <c r="FW137">
        <v>5.486</v>
      </c>
      <c r="FX137">
        <v>0.145</v>
      </c>
      <c r="FY137">
        <v>420</v>
      </c>
      <c r="FZ137">
        <v>16</v>
      </c>
      <c r="GA137">
        <v>0.27</v>
      </c>
      <c r="GB137">
        <v>0.16</v>
      </c>
      <c r="GC137">
        <v>-21.44557</v>
      </c>
      <c r="GD137">
        <v>-0.0470977443609423</v>
      </c>
      <c r="GE137">
        <v>0.0496314124320479</v>
      </c>
      <c r="GF137">
        <v>1</v>
      </c>
      <c r="GG137">
        <v>1221.70941176471</v>
      </c>
      <c r="GH137">
        <v>0.154010697400755</v>
      </c>
      <c r="GI137">
        <v>0.212449871962501</v>
      </c>
      <c r="GJ137">
        <v>-1</v>
      </c>
      <c r="GK137">
        <v>7.744707</v>
      </c>
      <c r="GL137">
        <v>0.23386556390977</v>
      </c>
      <c r="GM137">
        <v>0.0261055044195664</v>
      </c>
      <c r="GN137">
        <v>0</v>
      </c>
      <c r="GO137">
        <v>1</v>
      </c>
      <c r="GP137">
        <v>2</v>
      </c>
      <c r="GQ137" t="s">
        <v>446</v>
      </c>
      <c r="GR137">
        <v>3.12432</v>
      </c>
      <c r="GS137">
        <v>2.65521</v>
      </c>
      <c r="GT137">
        <v>0.0853714</v>
      </c>
      <c r="GU137">
        <v>0.0897991</v>
      </c>
      <c r="GV137">
        <v>0.102619</v>
      </c>
      <c r="GW137">
        <v>0.078215</v>
      </c>
      <c r="GX137">
        <v>23556.5</v>
      </c>
      <c r="GY137">
        <v>22210.8</v>
      </c>
      <c r="GZ137">
        <v>23031.7</v>
      </c>
      <c r="HA137">
        <v>23760.1</v>
      </c>
      <c r="HB137">
        <v>35217.2</v>
      </c>
      <c r="HC137">
        <v>36250.9</v>
      </c>
      <c r="HD137">
        <v>41516.6</v>
      </c>
      <c r="HE137">
        <v>42367.7</v>
      </c>
      <c r="HF137">
        <v>1.91098</v>
      </c>
      <c r="HG137">
        <v>1.81253</v>
      </c>
      <c r="HH137">
        <v>0.146516</v>
      </c>
      <c r="HI137">
        <v>0</v>
      </c>
      <c r="HJ137">
        <v>27.5891</v>
      </c>
      <c r="HK137">
        <v>999.9</v>
      </c>
      <c r="HL137">
        <v>48.981</v>
      </c>
      <c r="HM137">
        <v>29.205</v>
      </c>
      <c r="HN137">
        <v>22.0456</v>
      </c>
      <c r="HO137">
        <v>53.8909</v>
      </c>
      <c r="HP137">
        <v>42.524</v>
      </c>
      <c r="HQ137">
        <v>1</v>
      </c>
      <c r="HR137">
        <v>0.0350381</v>
      </c>
      <c r="HS137">
        <v>-0.00808551</v>
      </c>
      <c r="HT137">
        <v>20.2178</v>
      </c>
      <c r="HU137">
        <v>5.23361</v>
      </c>
      <c r="HV137">
        <v>11.992</v>
      </c>
      <c r="HW137">
        <v>4.95575</v>
      </c>
      <c r="HX137">
        <v>3.304</v>
      </c>
      <c r="HY137">
        <v>21.3</v>
      </c>
      <c r="HZ137">
        <v>9999</v>
      </c>
      <c r="IA137">
        <v>9999</v>
      </c>
      <c r="IB137">
        <v>9999</v>
      </c>
      <c r="IC137">
        <v>1.86852</v>
      </c>
      <c r="ID137">
        <v>1.86418</v>
      </c>
      <c r="IE137">
        <v>1.87181</v>
      </c>
      <c r="IF137">
        <v>1.86266</v>
      </c>
      <c r="IG137">
        <v>1.86205</v>
      </c>
      <c r="IH137">
        <v>1.86853</v>
      </c>
      <c r="II137">
        <v>1.85867</v>
      </c>
      <c r="IJ137">
        <v>1.86508</v>
      </c>
      <c r="IK137">
        <v>5</v>
      </c>
      <c r="IL137">
        <v>0</v>
      </c>
      <c r="IM137">
        <v>0</v>
      </c>
      <c r="IN137">
        <v>0</v>
      </c>
      <c r="IO137" t="s">
        <v>441</v>
      </c>
      <c r="IP137" t="s">
        <v>442</v>
      </c>
      <c r="IQ137" t="s">
        <v>443</v>
      </c>
      <c r="IR137" t="s">
        <v>443</v>
      </c>
      <c r="IS137" t="s">
        <v>443</v>
      </c>
      <c r="IT137" t="s">
        <v>443</v>
      </c>
      <c r="IU137">
        <v>0</v>
      </c>
      <c r="IV137">
        <v>100</v>
      </c>
      <c r="IW137">
        <v>100</v>
      </c>
      <c r="IX137">
        <v>5.756</v>
      </c>
      <c r="IY137">
        <v>0.4037</v>
      </c>
      <c r="IZ137">
        <v>4.29428474587108</v>
      </c>
      <c r="JA137">
        <v>0.0044018681294096</v>
      </c>
      <c r="JB137">
        <v>-1.90699597991277e-06</v>
      </c>
      <c r="JC137">
        <v>4.44501569190667e-10</v>
      </c>
      <c r="JD137">
        <v>0.0663976639725661</v>
      </c>
      <c r="JE137">
        <v>0.00774552653971819</v>
      </c>
      <c r="JF137">
        <v>0.000136201457998369</v>
      </c>
      <c r="JG137">
        <v>5.32982615085375e-06</v>
      </c>
      <c r="JH137">
        <v>-0</v>
      </c>
      <c r="JI137">
        <v>1991</v>
      </c>
      <c r="JJ137">
        <v>1</v>
      </c>
      <c r="JK137">
        <v>28</v>
      </c>
      <c r="JL137">
        <v>195673.3</v>
      </c>
      <c r="JM137">
        <v>195673.2</v>
      </c>
      <c r="JN137">
        <v>1.01807</v>
      </c>
      <c r="JO137">
        <v>2.39258</v>
      </c>
      <c r="JP137">
        <v>1.49902</v>
      </c>
      <c r="JQ137">
        <v>2.3291</v>
      </c>
      <c r="JR137">
        <v>1.54419</v>
      </c>
      <c r="JS137">
        <v>2.25708</v>
      </c>
      <c r="JT137">
        <v>34.9214</v>
      </c>
      <c r="JU137">
        <v>24.1488</v>
      </c>
      <c r="JV137">
        <v>18</v>
      </c>
      <c r="JW137">
        <v>548.525</v>
      </c>
      <c r="JX137">
        <v>428.66</v>
      </c>
      <c r="JY137">
        <v>27.4231</v>
      </c>
      <c r="JZ137">
        <v>27.9918</v>
      </c>
      <c r="KA137">
        <v>30.0004</v>
      </c>
      <c r="KB137">
        <v>27.765</v>
      </c>
      <c r="KC137">
        <v>27.7799</v>
      </c>
      <c r="KD137">
        <v>20.4184</v>
      </c>
      <c r="KE137">
        <v>37.027</v>
      </c>
      <c r="KF137">
        <v>55.4862</v>
      </c>
      <c r="KG137">
        <v>27.4302</v>
      </c>
      <c r="KH137">
        <v>426.78</v>
      </c>
      <c r="KI137">
        <v>16.5712</v>
      </c>
      <c r="KJ137">
        <v>93.0542</v>
      </c>
      <c r="KK137">
        <v>98.7436</v>
      </c>
    </row>
    <row r="138" spans="1:297">
      <c r="A138">
        <v>122</v>
      </c>
      <c r="B138">
        <v>1758990111</v>
      </c>
      <c r="C138">
        <v>2764</v>
      </c>
      <c r="D138" t="s">
        <v>687</v>
      </c>
      <c r="E138" t="s">
        <v>688</v>
      </c>
      <c r="F138">
        <v>5</v>
      </c>
      <c r="G138" t="s">
        <v>638</v>
      </c>
      <c r="H138" t="s">
        <v>436</v>
      </c>
      <c r="I138">
        <v>1758990102.26667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(EA138+(U138+2*0.95*5.67E-8*(((EA138+$B$7)+273)^4-(EA138+273)^4)-44100*J138)/(1.84*29.3*R138+8*0.95*5.67E-8*(EA138+273)^3))</f>
        <v>0</v>
      </c>
      <c r="W138">
        <f>($C$7*EB138+$D$7*EC138+$E$7*V138)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2*0.95*5.67E-8*(((EA138+$B$7)+273)^4-(W138+273)^4)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427.291685341667</v>
      </c>
      <c r="AK138">
        <v>408.508745454545</v>
      </c>
      <c r="AL138">
        <v>0.0305739826839841</v>
      </c>
      <c r="AM138">
        <v>63.08</v>
      </c>
      <c r="AN138">
        <f>(AP138 - AO138 + DY138*1E3/(8.314*(EA138+273.15)) * AR138/DX138 * AQ138) * DX138/(100*DL138) * 1000/(1000 - AP138)</f>
        <v>0</v>
      </c>
      <c r="AO138">
        <v>16.579597797619</v>
      </c>
      <c r="AP138">
        <v>24.3736824242424</v>
      </c>
      <c r="AQ138">
        <v>-7.11617170329668e-09</v>
      </c>
      <c r="AR138">
        <v>99.94</v>
      </c>
      <c r="AS138">
        <v>0</v>
      </c>
      <c r="AT138">
        <v>0</v>
      </c>
      <c r="AU138">
        <f>IF(AS138*$H$13&gt;=AW138,1.0,(AW138/(AW138-AS138*$H$13)))</f>
        <v>0</v>
      </c>
      <c r="AV138">
        <f>(AU138-1)*100</f>
        <v>0</v>
      </c>
      <c r="AW138">
        <f>MAX(0,($B$13+$C$13*EF138)/(1+$D$13*EF138)*DY138/(EA138+273)*$E$13)</f>
        <v>0</v>
      </c>
      <c r="AX138" t="s">
        <v>437</v>
      </c>
      <c r="AY138" t="s">
        <v>437</v>
      </c>
      <c r="AZ138">
        <v>0</v>
      </c>
      <c r="BA138">
        <v>0</v>
      </c>
      <c r="BB138">
        <f>1-AZ138/BA138</f>
        <v>0</v>
      </c>
      <c r="BC138">
        <v>0</v>
      </c>
      <c r="BD138" t="s">
        <v>437</v>
      </c>
      <c r="BE138" t="s">
        <v>437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437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$B$11*EG138+$C$11*EH138+$F$11*ES138*(1-EV138)</f>
        <v>0</v>
      </c>
      <c r="DI138">
        <f>DH138*DJ138</f>
        <v>0</v>
      </c>
      <c r="DJ138">
        <f>($B$11*$D$9+$C$11*$D$9+$F$11*((FF138+EX138)/MAX(FF138+EX138+FG138, 0.1)*$I$9+FG138/MAX(FF138+EX138+FG138, 0.1)*$J$9))/($B$11+$C$11+$F$11)</f>
        <v>0</v>
      </c>
      <c r="DK138">
        <f>($B$11*$K$9+$C$11*$K$9+$F$11*((FF138+EX138)/MAX(FF138+EX138+FG138, 0.1)*$P$9+FG138/MAX(FF138+EX138+FG138, 0.1)*$Q$9))/($B$11+$C$11+$F$11)</f>
        <v>0</v>
      </c>
      <c r="DL138">
        <v>5.9</v>
      </c>
      <c r="DM138">
        <v>0.5</v>
      </c>
      <c r="DN138" t="s">
        <v>438</v>
      </c>
      <c r="DO138">
        <v>2</v>
      </c>
      <c r="DP138" t="b">
        <v>1</v>
      </c>
      <c r="DQ138">
        <v>1758990102.26667</v>
      </c>
      <c r="DR138">
        <v>398.5426</v>
      </c>
      <c r="DS138">
        <v>420.131133333333</v>
      </c>
      <c r="DT138">
        <v>24.37732</v>
      </c>
      <c r="DU138">
        <v>16.6049866666667</v>
      </c>
      <c r="DV138">
        <v>392.786466666667</v>
      </c>
      <c r="DW138">
        <v>23.9735266666667</v>
      </c>
      <c r="DX138">
        <v>499.9696</v>
      </c>
      <c r="DY138">
        <v>90.4197133333334</v>
      </c>
      <c r="DZ138">
        <v>0.0296353533333333</v>
      </c>
      <c r="EA138">
        <v>30.6015</v>
      </c>
      <c r="EB138">
        <v>29.9758266666667</v>
      </c>
      <c r="EC138">
        <v>999.9</v>
      </c>
      <c r="ED138">
        <v>0</v>
      </c>
      <c r="EE138">
        <v>0</v>
      </c>
      <c r="EF138">
        <v>9998.412</v>
      </c>
      <c r="EG138">
        <v>0</v>
      </c>
      <c r="EH138">
        <v>9.978992</v>
      </c>
      <c r="EI138">
        <v>-21.5886933333333</v>
      </c>
      <c r="EJ138">
        <v>408.500733333333</v>
      </c>
      <c r="EK138">
        <v>427.2252</v>
      </c>
      <c r="EL138">
        <v>7.77234666666667</v>
      </c>
      <c r="EM138">
        <v>420.131133333333</v>
      </c>
      <c r="EN138">
        <v>16.6049866666667</v>
      </c>
      <c r="EO138">
        <v>2.20419</v>
      </c>
      <c r="EP138">
        <v>1.50141733333333</v>
      </c>
      <c r="EQ138">
        <v>18.9928</v>
      </c>
      <c r="ER138">
        <v>12.9826</v>
      </c>
      <c r="ES138">
        <v>2000.00066666667</v>
      </c>
      <c r="ET138">
        <v>0.98</v>
      </c>
      <c r="EU138">
        <v>0.0199999</v>
      </c>
      <c r="EV138">
        <v>0</v>
      </c>
      <c r="EW138">
        <v>1221.66533333333</v>
      </c>
      <c r="EX138">
        <v>5.00016</v>
      </c>
      <c r="EY138">
        <v>24746.54</v>
      </c>
      <c r="EZ138">
        <v>18234.1933333333</v>
      </c>
      <c r="FA138">
        <v>49.062</v>
      </c>
      <c r="FB138">
        <v>49.437</v>
      </c>
      <c r="FC138">
        <v>49.3791333333333</v>
      </c>
      <c r="FD138">
        <v>49.2206</v>
      </c>
      <c r="FE138">
        <v>50.875</v>
      </c>
      <c r="FF138">
        <v>1955.10066666667</v>
      </c>
      <c r="FG138">
        <v>39.9</v>
      </c>
      <c r="FH138">
        <v>0</v>
      </c>
      <c r="FI138">
        <v>1758990116.1</v>
      </c>
      <c r="FJ138">
        <v>0</v>
      </c>
      <c r="FK138">
        <v>1221.7232</v>
      </c>
      <c r="FL138">
        <v>-0.366923060008702</v>
      </c>
      <c r="FM138">
        <v>-3.64615382852261</v>
      </c>
      <c r="FN138">
        <v>24746.328</v>
      </c>
      <c r="FO138">
        <v>15</v>
      </c>
      <c r="FP138">
        <v>0</v>
      </c>
      <c r="FQ138" t="s">
        <v>439</v>
      </c>
      <c r="FR138">
        <v>1747249705.1</v>
      </c>
      <c r="FS138">
        <v>1747249711.1</v>
      </c>
      <c r="FT138">
        <v>0</v>
      </c>
      <c r="FU138">
        <v>0.871</v>
      </c>
      <c r="FV138">
        <v>0.066</v>
      </c>
      <c r="FW138">
        <v>5.486</v>
      </c>
      <c r="FX138">
        <v>0.145</v>
      </c>
      <c r="FY138">
        <v>420</v>
      </c>
      <c r="FZ138">
        <v>16</v>
      </c>
      <c r="GA138">
        <v>0.27</v>
      </c>
      <c r="GB138">
        <v>0.16</v>
      </c>
      <c r="GC138">
        <v>-21.551575</v>
      </c>
      <c r="GD138">
        <v>-1.89745714285714</v>
      </c>
      <c r="GE138">
        <v>0.268271764960459</v>
      </c>
      <c r="GF138">
        <v>0</v>
      </c>
      <c r="GG138">
        <v>1221.71470588235</v>
      </c>
      <c r="GH138">
        <v>-0.1922077880739</v>
      </c>
      <c r="GI138">
        <v>0.214191163849676</v>
      </c>
      <c r="GJ138">
        <v>-1</v>
      </c>
      <c r="GK138">
        <v>7.764781</v>
      </c>
      <c r="GL138">
        <v>0.274495939849639</v>
      </c>
      <c r="GM138">
        <v>0.0289824130982911</v>
      </c>
      <c r="GN138">
        <v>0</v>
      </c>
      <c r="GO138">
        <v>0</v>
      </c>
      <c r="GP138">
        <v>2</v>
      </c>
      <c r="GQ138" t="s">
        <v>457</v>
      </c>
      <c r="GR138">
        <v>3.12433</v>
      </c>
      <c r="GS138">
        <v>2.6556</v>
      </c>
      <c r="GT138">
        <v>0.085407</v>
      </c>
      <c r="GU138">
        <v>0.0901996</v>
      </c>
      <c r="GV138">
        <v>0.102628</v>
      </c>
      <c r="GW138">
        <v>0.0782205</v>
      </c>
      <c r="GX138">
        <v>23555.4</v>
      </c>
      <c r="GY138">
        <v>22200.8</v>
      </c>
      <c r="GZ138">
        <v>23031.6</v>
      </c>
      <c r="HA138">
        <v>23759.9</v>
      </c>
      <c r="HB138">
        <v>35216.1</v>
      </c>
      <c r="HC138">
        <v>36250.3</v>
      </c>
      <c r="HD138">
        <v>41515.7</v>
      </c>
      <c r="HE138">
        <v>42367.3</v>
      </c>
      <c r="HF138">
        <v>1.9107</v>
      </c>
      <c r="HG138">
        <v>1.81267</v>
      </c>
      <c r="HH138">
        <v>0.146549</v>
      </c>
      <c r="HI138">
        <v>0</v>
      </c>
      <c r="HJ138">
        <v>27.5927</v>
      </c>
      <c r="HK138">
        <v>999.9</v>
      </c>
      <c r="HL138">
        <v>48.981</v>
      </c>
      <c r="HM138">
        <v>29.205</v>
      </c>
      <c r="HN138">
        <v>22.0469</v>
      </c>
      <c r="HO138">
        <v>54.5909</v>
      </c>
      <c r="HP138">
        <v>42.52</v>
      </c>
      <c r="HQ138">
        <v>1</v>
      </c>
      <c r="HR138">
        <v>0.0354345</v>
      </c>
      <c r="HS138">
        <v>-0.00651416</v>
      </c>
      <c r="HT138">
        <v>20.2178</v>
      </c>
      <c r="HU138">
        <v>5.23361</v>
      </c>
      <c r="HV138">
        <v>11.992</v>
      </c>
      <c r="HW138">
        <v>4.9557</v>
      </c>
      <c r="HX138">
        <v>3.30395</v>
      </c>
      <c r="HY138">
        <v>21.3</v>
      </c>
      <c r="HZ138">
        <v>9999</v>
      </c>
      <c r="IA138">
        <v>9999</v>
      </c>
      <c r="IB138">
        <v>9999</v>
      </c>
      <c r="IC138">
        <v>1.86856</v>
      </c>
      <c r="ID138">
        <v>1.8642</v>
      </c>
      <c r="IE138">
        <v>1.87182</v>
      </c>
      <c r="IF138">
        <v>1.86271</v>
      </c>
      <c r="IG138">
        <v>1.86205</v>
      </c>
      <c r="IH138">
        <v>1.86855</v>
      </c>
      <c r="II138">
        <v>1.85867</v>
      </c>
      <c r="IJ138">
        <v>1.86508</v>
      </c>
      <c r="IK138">
        <v>5</v>
      </c>
      <c r="IL138">
        <v>0</v>
      </c>
      <c r="IM138">
        <v>0</v>
      </c>
      <c r="IN138">
        <v>0</v>
      </c>
      <c r="IO138" t="s">
        <v>441</v>
      </c>
      <c r="IP138" t="s">
        <v>442</v>
      </c>
      <c r="IQ138" t="s">
        <v>443</v>
      </c>
      <c r="IR138" t="s">
        <v>443</v>
      </c>
      <c r="IS138" t="s">
        <v>443</v>
      </c>
      <c r="IT138" t="s">
        <v>443</v>
      </c>
      <c r="IU138">
        <v>0</v>
      </c>
      <c r="IV138">
        <v>100</v>
      </c>
      <c r="IW138">
        <v>100</v>
      </c>
      <c r="IX138">
        <v>5.757</v>
      </c>
      <c r="IY138">
        <v>0.4038</v>
      </c>
      <c r="IZ138">
        <v>4.29428474587108</v>
      </c>
      <c r="JA138">
        <v>0.0044018681294096</v>
      </c>
      <c r="JB138">
        <v>-1.90699597991277e-06</v>
      </c>
      <c r="JC138">
        <v>4.44501569190667e-10</v>
      </c>
      <c r="JD138">
        <v>0.0663976639725661</v>
      </c>
      <c r="JE138">
        <v>0.00774552653971819</v>
      </c>
      <c r="JF138">
        <v>0.000136201457998369</v>
      </c>
      <c r="JG138">
        <v>5.32982615085375e-06</v>
      </c>
      <c r="JH138">
        <v>-0</v>
      </c>
      <c r="JI138">
        <v>1991</v>
      </c>
      <c r="JJ138">
        <v>1</v>
      </c>
      <c r="JK138">
        <v>28</v>
      </c>
      <c r="JL138">
        <v>195673.4</v>
      </c>
      <c r="JM138">
        <v>195673.3</v>
      </c>
      <c r="JN138">
        <v>1.04248</v>
      </c>
      <c r="JO138">
        <v>2.37427</v>
      </c>
      <c r="JP138">
        <v>1.4978</v>
      </c>
      <c r="JQ138">
        <v>2.3291</v>
      </c>
      <c r="JR138">
        <v>1.54419</v>
      </c>
      <c r="JS138">
        <v>2.33887</v>
      </c>
      <c r="JT138">
        <v>34.9444</v>
      </c>
      <c r="JU138">
        <v>24.1663</v>
      </c>
      <c r="JV138">
        <v>18</v>
      </c>
      <c r="JW138">
        <v>548.388</v>
      </c>
      <c r="JX138">
        <v>428.784</v>
      </c>
      <c r="JY138">
        <v>27.4386</v>
      </c>
      <c r="JZ138">
        <v>27.9973</v>
      </c>
      <c r="KA138">
        <v>30.0005</v>
      </c>
      <c r="KB138">
        <v>27.7698</v>
      </c>
      <c r="KC138">
        <v>27.7847</v>
      </c>
      <c r="KD138">
        <v>20.9675</v>
      </c>
      <c r="KE138">
        <v>37.027</v>
      </c>
      <c r="KF138">
        <v>55.4862</v>
      </c>
      <c r="KG138">
        <v>27.4474</v>
      </c>
      <c r="KH138">
        <v>440.31</v>
      </c>
      <c r="KI138">
        <v>16.551</v>
      </c>
      <c r="KJ138">
        <v>93.0526</v>
      </c>
      <c r="KK138">
        <v>98.7427</v>
      </c>
    </row>
    <row r="139" spans="1:297">
      <c r="A139">
        <v>123</v>
      </c>
      <c r="B139">
        <v>1758990116</v>
      </c>
      <c r="C139">
        <v>2769</v>
      </c>
      <c r="D139" t="s">
        <v>689</v>
      </c>
      <c r="E139" t="s">
        <v>690</v>
      </c>
      <c r="F139">
        <v>5</v>
      </c>
      <c r="G139" t="s">
        <v>638</v>
      </c>
      <c r="H139" t="s">
        <v>436</v>
      </c>
      <c r="I139">
        <v>1758990107.35714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(EA139+(U139+2*0.95*5.67E-8*(((EA139+$B$7)+273)^4-(EA139+273)^4)-44100*J139)/(1.84*29.3*R139+8*0.95*5.67E-8*(EA139+273)^3))</f>
        <v>0</v>
      </c>
      <c r="W139">
        <f>($C$7*EB139+$D$7*EC139+$E$7*V139)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2*0.95*5.67E-8*(((EA139+$B$7)+273)^4-(W139+273)^4)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433.006508763095</v>
      </c>
      <c r="AK139">
        <v>411.177024242424</v>
      </c>
      <c r="AL139">
        <v>0.672781536796517</v>
      </c>
      <c r="AM139">
        <v>63.08</v>
      </c>
      <c r="AN139">
        <f>(AP139 - AO139 + DY139*1E3/(8.314*(EA139+273.15)) * AR139/DX139 * AQ139) * DX139/(100*DL139) * 1000/(1000 - AP139)</f>
        <v>0</v>
      </c>
      <c r="AO139">
        <v>16.5840778422619</v>
      </c>
      <c r="AP139">
        <v>24.3882303030303</v>
      </c>
      <c r="AQ139">
        <v>0.000139201243201017</v>
      </c>
      <c r="AR139">
        <v>99.94</v>
      </c>
      <c r="AS139">
        <v>0</v>
      </c>
      <c r="AT139">
        <v>0</v>
      </c>
      <c r="AU139">
        <f>IF(AS139*$H$13&gt;=AW139,1.0,(AW139/(AW139-AS139*$H$13)))</f>
        <v>0</v>
      </c>
      <c r="AV139">
        <f>(AU139-1)*100</f>
        <v>0</v>
      </c>
      <c r="AW139">
        <f>MAX(0,($B$13+$C$13*EF139)/(1+$D$13*EF139)*DY139/(EA139+273)*$E$13)</f>
        <v>0</v>
      </c>
      <c r="AX139" t="s">
        <v>437</v>
      </c>
      <c r="AY139" t="s">
        <v>437</v>
      </c>
      <c r="AZ139">
        <v>0</v>
      </c>
      <c r="BA139">
        <v>0</v>
      </c>
      <c r="BB139">
        <f>1-AZ139/BA139</f>
        <v>0</v>
      </c>
      <c r="BC139">
        <v>0</v>
      </c>
      <c r="BD139" t="s">
        <v>437</v>
      </c>
      <c r="BE139" t="s">
        <v>437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437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$B$11*EG139+$C$11*EH139+$F$11*ES139*(1-EV139)</f>
        <v>0</v>
      </c>
      <c r="DI139">
        <f>DH139*DJ139</f>
        <v>0</v>
      </c>
      <c r="DJ139">
        <f>($B$11*$D$9+$C$11*$D$9+$F$11*((FF139+EX139)/MAX(FF139+EX139+FG139, 0.1)*$I$9+FG139/MAX(FF139+EX139+FG139, 0.1)*$J$9))/($B$11+$C$11+$F$11)</f>
        <v>0</v>
      </c>
      <c r="DK139">
        <f>($B$11*$K$9+$C$11*$K$9+$F$11*((FF139+EX139)/MAX(FF139+EX139+FG139, 0.1)*$P$9+FG139/MAX(FF139+EX139+FG139, 0.1)*$Q$9))/($B$11+$C$11+$F$11)</f>
        <v>0</v>
      </c>
      <c r="DL139">
        <v>5.9</v>
      </c>
      <c r="DM139">
        <v>0.5</v>
      </c>
      <c r="DN139" t="s">
        <v>438</v>
      </c>
      <c r="DO139">
        <v>2</v>
      </c>
      <c r="DP139" t="b">
        <v>1</v>
      </c>
      <c r="DQ139">
        <v>1758990107.35714</v>
      </c>
      <c r="DR139">
        <v>398.934285714286</v>
      </c>
      <c r="DS139">
        <v>422.563357142857</v>
      </c>
      <c r="DT139">
        <v>24.3792642857143</v>
      </c>
      <c r="DU139">
        <v>16.5866714285714</v>
      </c>
      <c r="DV139">
        <v>393.177071428571</v>
      </c>
      <c r="DW139">
        <v>23.9754285714286</v>
      </c>
      <c r="DX139">
        <v>499.987428571429</v>
      </c>
      <c r="DY139">
        <v>90.4192642857143</v>
      </c>
      <c r="DZ139">
        <v>0.0297109785714286</v>
      </c>
      <c r="EA139">
        <v>30.6058428571429</v>
      </c>
      <c r="EB139">
        <v>29.9802142857143</v>
      </c>
      <c r="EC139">
        <v>999.9</v>
      </c>
      <c r="ED139">
        <v>0</v>
      </c>
      <c r="EE139">
        <v>0</v>
      </c>
      <c r="EF139">
        <v>10005.75</v>
      </c>
      <c r="EG139">
        <v>0</v>
      </c>
      <c r="EH139">
        <v>9.97340071428571</v>
      </c>
      <c r="EI139">
        <v>-23.6292357142857</v>
      </c>
      <c r="EJ139">
        <v>408.903142857143</v>
      </c>
      <c r="EK139">
        <v>429.690642857143</v>
      </c>
      <c r="EL139">
        <v>7.79261285714286</v>
      </c>
      <c r="EM139">
        <v>422.563357142857</v>
      </c>
      <c r="EN139">
        <v>16.5866714285714</v>
      </c>
      <c r="EO139">
        <v>2.20435571428571</v>
      </c>
      <c r="EP139">
        <v>1.49975428571429</v>
      </c>
      <c r="EQ139">
        <v>18.994</v>
      </c>
      <c r="ER139">
        <v>12.9656571428571</v>
      </c>
      <c r="ES139">
        <v>1999.99928571429</v>
      </c>
      <c r="ET139">
        <v>0.98</v>
      </c>
      <c r="EU139">
        <v>0.0199999</v>
      </c>
      <c r="EV139">
        <v>0</v>
      </c>
      <c r="EW139">
        <v>1221.55714285714</v>
      </c>
      <c r="EX139">
        <v>5.00016</v>
      </c>
      <c r="EY139">
        <v>24743.8785714286</v>
      </c>
      <c r="EZ139">
        <v>18234.1785714286</v>
      </c>
      <c r="FA139">
        <v>49.062</v>
      </c>
      <c r="FB139">
        <v>49.4415</v>
      </c>
      <c r="FC139">
        <v>49.3794285714286</v>
      </c>
      <c r="FD139">
        <v>49.241</v>
      </c>
      <c r="FE139">
        <v>50.875</v>
      </c>
      <c r="FF139">
        <v>1955.09928571429</v>
      </c>
      <c r="FG139">
        <v>39.9</v>
      </c>
      <c r="FH139">
        <v>0</v>
      </c>
      <c r="FI139">
        <v>1758990121.5</v>
      </c>
      <c r="FJ139">
        <v>0</v>
      </c>
      <c r="FK139">
        <v>1221.51</v>
      </c>
      <c r="FL139">
        <v>-3.13094015574734</v>
      </c>
      <c r="FM139">
        <v>-65.3196580339132</v>
      </c>
      <c r="FN139">
        <v>24742.6692307692</v>
      </c>
      <c r="FO139">
        <v>15</v>
      </c>
      <c r="FP139">
        <v>0</v>
      </c>
      <c r="FQ139" t="s">
        <v>439</v>
      </c>
      <c r="FR139">
        <v>1747249705.1</v>
      </c>
      <c r="FS139">
        <v>1747249711.1</v>
      </c>
      <c r="FT139">
        <v>0</v>
      </c>
      <c r="FU139">
        <v>0.871</v>
      </c>
      <c r="FV139">
        <v>0.066</v>
      </c>
      <c r="FW139">
        <v>5.486</v>
      </c>
      <c r="FX139">
        <v>0.145</v>
      </c>
      <c r="FY139">
        <v>420</v>
      </c>
      <c r="FZ139">
        <v>16</v>
      </c>
      <c r="GA139">
        <v>0.27</v>
      </c>
      <c r="GB139">
        <v>0.16</v>
      </c>
      <c r="GC139">
        <v>-23.0184428571429</v>
      </c>
      <c r="GD139">
        <v>-21.2954883116883</v>
      </c>
      <c r="GE139">
        <v>2.87351001482614</v>
      </c>
      <c r="GF139">
        <v>0</v>
      </c>
      <c r="GG139">
        <v>1221.62705882353</v>
      </c>
      <c r="GH139">
        <v>-1.63361343575294</v>
      </c>
      <c r="GI139">
        <v>0.296305976709718</v>
      </c>
      <c r="GJ139">
        <v>-1</v>
      </c>
      <c r="GK139">
        <v>7.77957571428571</v>
      </c>
      <c r="GL139">
        <v>0.205324675324681</v>
      </c>
      <c r="GM139">
        <v>0.0248090646973331</v>
      </c>
      <c r="GN139">
        <v>0</v>
      </c>
      <c r="GO139">
        <v>0</v>
      </c>
      <c r="GP139">
        <v>2</v>
      </c>
      <c r="GQ139" t="s">
        <v>457</v>
      </c>
      <c r="GR139">
        <v>3.12429</v>
      </c>
      <c r="GS139">
        <v>2.65536</v>
      </c>
      <c r="GT139">
        <v>0.086072</v>
      </c>
      <c r="GU139">
        <v>0.0922353</v>
      </c>
      <c r="GV139">
        <v>0.102666</v>
      </c>
      <c r="GW139">
        <v>0.0782355</v>
      </c>
      <c r="GX139">
        <v>23538.1</v>
      </c>
      <c r="GY139">
        <v>22151.3</v>
      </c>
      <c r="GZ139">
        <v>23031.5</v>
      </c>
      <c r="HA139">
        <v>23760.1</v>
      </c>
      <c r="HB139">
        <v>35214.3</v>
      </c>
      <c r="HC139">
        <v>36250.1</v>
      </c>
      <c r="HD139">
        <v>41515.3</v>
      </c>
      <c r="HE139">
        <v>42367.5</v>
      </c>
      <c r="HF139">
        <v>1.91085</v>
      </c>
      <c r="HG139">
        <v>1.81195</v>
      </c>
      <c r="HH139">
        <v>0.146717</v>
      </c>
      <c r="HI139">
        <v>0</v>
      </c>
      <c r="HJ139">
        <v>27.5953</v>
      </c>
      <c r="HK139">
        <v>999.9</v>
      </c>
      <c r="HL139">
        <v>48.956</v>
      </c>
      <c r="HM139">
        <v>29.225</v>
      </c>
      <c r="HN139">
        <v>22.0621</v>
      </c>
      <c r="HO139">
        <v>54.3609</v>
      </c>
      <c r="HP139">
        <v>42.5921</v>
      </c>
      <c r="HQ139">
        <v>1</v>
      </c>
      <c r="HR139">
        <v>0.0357724</v>
      </c>
      <c r="HS139">
        <v>0.00328159</v>
      </c>
      <c r="HT139">
        <v>20.2178</v>
      </c>
      <c r="HU139">
        <v>5.23361</v>
      </c>
      <c r="HV139">
        <v>11.992</v>
      </c>
      <c r="HW139">
        <v>4.9556</v>
      </c>
      <c r="HX139">
        <v>3.30387</v>
      </c>
      <c r="HY139">
        <v>21.3</v>
      </c>
      <c r="HZ139">
        <v>9999</v>
      </c>
      <c r="IA139">
        <v>9999</v>
      </c>
      <c r="IB139">
        <v>9999</v>
      </c>
      <c r="IC139">
        <v>1.86853</v>
      </c>
      <c r="ID139">
        <v>1.8642</v>
      </c>
      <c r="IE139">
        <v>1.87181</v>
      </c>
      <c r="IF139">
        <v>1.86268</v>
      </c>
      <c r="IG139">
        <v>1.86205</v>
      </c>
      <c r="IH139">
        <v>1.86854</v>
      </c>
      <c r="II139">
        <v>1.85868</v>
      </c>
      <c r="IJ139">
        <v>1.86509</v>
      </c>
      <c r="IK139">
        <v>5</v>
      </c>
      <c r="IL139">
        <v>0</v>
      </c>
      <c r="IM139">
        <v>0</v>
      </c>
      <c r="IN139">
        <v>0</v>
      </c>
      <c r="IO139" t="s">
        <v>441</v>
      </c>
      <c r="IP139" t="s">
        <v>442</v>
      </c>
      <c r="IQ139" t="s">
        <v>443</v>
      </c>
      <c r="IR139" t="s">
        <v>443</v>
      </c>
      <c r="IS139" t="s">
        <v>443</v>
      </c>
      <c r="IT139" t="s">
        <v>443</v>
      </c>
      <c r="IU139">
        <v>0</v>
      </c>
      <c r="IV139">
        <v>100</v>
      </c>
      <c r="IW139">
        <v>100</v>
      </c>
      <c r="IX139">
        <v>5.769</v>
      </c>
      <c r="IY139">
        <v>0.4041</v>
      </c>
      <c r="IZ139">
        <v>4.29428474587108</v>
      </c>
      <c r="JA139">
        <v>0.0044018681294096</v>
      </c>
      <c r="JB139">
        <v>-1.90699597991277e-06</v>
      </c>
      <c r="JC139">
        <v>4.44501569190667e-10</v>
      </c>
      <c r="JD139">
        <v>0.0663976639725661</v>
      </c>
      <c r="JE139">
        <v>0.00774552653971819</v>
      </c>
      <c r="JF139">
        <v>0.000136201457998369</v>
      </c>
      <c r="JG139">
        <v>5.32982615085375e-06</v>
      </c>
      <c r="JH139">
        <v>-0</v>
      </c>
      <c r="JI139">
        <v>1991</v>
      </c>
      <c r="JJ139">
        <v>1</v>
      </c>
      <c r="JK139">
        <v>28</v>
      </c>
      <c r="JL139">
        <v>195673.5</v>
      </c>
      <c r="JM139">
        <v>195673.4</v>
      </c>
      <c r="JN139">
        <v>1.07422</v>
      </c>
      <c r="JO139">
        <v>2.39624</v>
      </c>
      <c r="JP139">
        <v>1.49902</v>
      </c>
      <c r="JQ139">
        <v>2.3291</v>
      </c>
      <c r="JR139">
        <v>1.54419</v>
      </c>
      <c r="JS139">
        <v>2.25342</v>
      </c>
      <c r="JT139">
        <v>34.9444</v>
      </c>
      <c r="JU139">
        <v>24.1488</v>
      </c>
      <c r="JV139">
        <v>18</v>
      </c>
      <c r="JW139">
        <v>548.535</v>
      </c>
      <c r="JX139">
        <v>428.397</v>
      </c>
      <c r="JY139">
        <v>27.4547</v>
      </c>
      <c r="JZ139">
        <v>28.0022</v>
      </c>
      <c r="KA139">
        <v>30.0004</v>
      </c>
      <c r="KB139">
        <v>27.7757</v>
      </c>
      <c r="KC139">
        <v>27.79</v>
      </c>
      <c r="KD139">
        <v>21.5445</v>
      </c>
      <c r="KE139">
        <v>37.027</v>
      </c>
      <c r="KF139">
        <v>55.4862</v>
      </c>
      <c r="KG139">
        <v>27.4587</v>
      </c>
      <c r="KH139">
        <v>460.641</v>
      </c>
      <c r="KI139">
        <v>16.5278</v>
      </c>
      <c r="KJ139">
        <v>93.0519</v>
      </c>
      <c r="KK139">
        <v>98.7433</v>
      </c>
    </row>
    <row r="140" spans="1:297">
      <c r="A140">
        <v>124</v>
      </c>
      <c r="B140">
        <v>1758990121</v>
      </c>
      <c r="C140">
        <v>2774</v>
      </c>
      <c r="D140" t="s">
        <v>691</v>
      </c>
      <c r="E140" t="s">
        <v>692</v>
      </c>
      <c r="F140">
        <v>5</v>
      </c>
      <c r="G140" t="s">
        <v>638</v>
      </c>
      <c r="H140" t="s">
        <v>436</v>
      </c>
      <c r="I140">
        <v>1758990112.84615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(EA140+(U140+2*0.95*5.67E-8*(((EA140+$B$7)+273)^4-(EA140+273)^4)-44100*J140)/(1.84*29.3*R140+8*0.95*5.67E-8*(EA140+273)^3))</f>
        <v>0</v>
      </c>
      <c r="W140">
        <f>($C$7*EB140+$D$7*EC140+$E$7*V140)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2*0.95*5.67E-8*(((EA140+$B$7)+273)^4-(W140+273)^4)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447.329677177381</v>
      </c>
      <c r="AK140">
        <v>420.006363636363</v>
      </c>
      <c r="AL140">
        <v>1.88150638528131</v>
      </c>
      <c r="AM140">
        <v>63.08</v>
      </c>
      <c r="AN140">
        <f>(AP140 - AO140 + DY140*1E3/(8.314*(EA140+273.15)) * AR140/DX140 * AQ140) * DX140/(100*DL140) * 1000/(1000 - AP140)</f>
        <v>0</v>
      </c>
      <c r="AO140">
        <v>16.5898736785714</v>
      </c>
      <c r="AP140">
        <v>24.4027527272727</v>
      </c>
      <c r="AQ140">
        <v>0.000147135242267712</v>
      </c>
      <c r="AR140">
        <v>99.94</v>
      </c>
      <c r="AS140">
        <v>0</v>
      </c>
      <c r="AT140">
        <v>0</v>
      </c>
      <c r="AU140">
        <f>IF(AS140*$H$13&gt;=AW140,1.0,(AW140/(AW140-AS140*$H$13)))</f>
        <v>0</v>
      </c>
      <c r="AV140">
        <f>(AU140-1)*100</f>
        <v>0</v>
      </c>
      <c r="AW140">
        <f>MAX(0,($B$13+$C$13*EF140)/(1+$D$13*EF140)*DY140/(EA140+273)*$E$13)</f>
        <v>0</v>
      </c>
      <c r="AX140" t="s">
        <v>437</v>
      </c>
      <c r="AY140" t="s">
        <v>437</v>
      </c>
      <c r="AZ140">
        <v>0</v>
      </c>
      <c r="BA140">
        <v>0</v>
      </c>
      <c r="BB140">
        <f>1-AZ140/BA140</f>
        <v>0</v>
      </c>
      <c r="BC140">
        <v>0</v>
      </c>
      <c r="BD140" t="s">
        <v>437</v>
      </c>
      <c r="BE140" t="s">
        <v>437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437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$B$11*EG140+$C$11*EH140+$F$11*ES140*(1-EV140)</f>
        <v>0</v>
      </c>
      <c r="DI140">
        <f>DH140*DJ140</f>
        <v>0</v>
      </c>
      <c r="DJ140">
        <f>($B$11*$D$9+$C$11*$D$9+$F$11*((FF140+EX140)/MAX(FF140+EX140+FG140, 0.1)*$I$9+FG140/MAX(FF140+EX140+FG140, 0.1)*$J$9))/($B$11+$C$11+$F$11)</f>
        <v>0</v>
      </c>
      <c r="DK140">
        <f>($B$11*$K$9+$C$11*$K$9+$F$11*((FF140+EX140)/MAX(FF140+EX140+FG140, 0.1)*$P$9+FG140/MAX(FF140+EX140+FG140, 0.1)*$Q$9))/($B$11+$C$11+$F$11)</f>
        <v>0</v>
      </c>
      <c r="DL140">
        <v>5.9</v>
      </c>
      <c r="DM140">
        <v>0.5</v>
      </c>
      <c r="DN140" t="s">
        <v>438</v>
      </c>
      <c r="DO140">
        <v>2</v>
      </c>
      <c r="DP140" t="b">
        <v>1</v>
      </c>
      <c r="DQ140">
        <v>1758990112.84615</v>
      </c>
      <c r="DR140">
        <v>401.510153846154</v>
      </c>
      <c r="DS140">
        <v>429.766461538462</v>
      </c>
      <c r="DT140">
        <v>24.3838307692308</v>
      </c>
      <c r="DU140">
        <v>16.5847769230769</v>
      </c>
      <c r="DV140">
        <v>395.745076923077</v>
      </c>
      <c r="DW140">
        <v>23.9798923076923</v>
      </c>
      <c r="DX140">
        <v>499.993230769231</v>
      </c>
      <c r="DY140">
        <v>90.4185461538462</v>
      </c>
      <c r="DZ140">
        <v>0.0297883153846154</v>
      </c>
      <c r="EA140">
        <v>30.6113230769231</v>
      </c>
      <c r="EB140">
        <v>29.9809307692308</v>
      </c>
      <c r="EC140">
        <v>999.9</v>
      </c>
      <c r="ED140">
        <v>0</v>
      </c>
      <c r="EE140">
        <v>0</v>
      </c>
      <c r="EF140">
        <v>10003.7438461538</v>
      </c>
      <c r="EG140">
        <v>0</v>
      </c>
      <c r="EH140">
        <v>9.98268</v>
      </c>
      <c r="EI140">
        <v>-28.2564230769231</v>
      </c>
      <c r="EJ140">
        <v>411.545307692308</v>
      </c>
      <c r="EK140">
        <v>437.014461538462</v>
      </c>
      <c r="EL140">
        <v>7.79906307692308</v>
      </c>
      <c r="EM140">
        <v>429.766461538462</v>
      </c>
      <c r="EN140">
        <v>16.5847769230769</v>
      </c>
      <c r="EO140">
        <v>2.20475230769231</v>
      </c>
      <c r="EP140">
        <v>1.49957230769231</v>
      </c>
      <c r="EQ140">
        <v>18.9968769230769</v>
      </c>
      <c r="ER140">
        <v>12.9637923076923</v>
      </c>
      <c r="ES140">
        <v>1999.99076923077</v>
      </c>
      <c r="ET140">
        <v>0.98</v>
      </c>
      <c r="EU140">
        <v>0.0199999</v>
      </c>
      <c r="EV140">
        <v>0</v>
      </c>
      <c r="EW140">
        <v>1220.95461538462</v>
      </c>
      <c r="EX140">
        <v>5.00016</v>
      </c>
      <c r="EY140">
        <v>24734.0230769231</v>
      </c>
      <c r="EZ140">
        <v>18234.1076923077</v>
      </c>
      <c r="FA140">
        <v>49.062</v>
      </c>
      <c r="FB140">
        <v>49.4466923076923</v>
      </c>
      <c r="FC140">
        <v>49.3845384615385</v>
      </c>
      <c r="FD140">
        <v>49.25</v>
      </c>
      <c r="FE140">
        <v>50.8845384615385</v>
      </c>
      <c r="FF140">
        <v>1955.09076923077</v>
      </c>
      <c r="FG140">
        <v>39.9</v>
      </c>
      <c r="FH140">
        <v>0</v>
      </c>
      <c r="FI140">
        <v>1758990126.3</v>
      </c>
      <c r="FJ140">
        <v>0</v>
      </c>
      <c r="FK140">
        <v>1220.92307692308</v>
      </c>
      <c r="FL140">
        <v>-10.8246153713771</v>
      </c>
      <c r="FM140">
        <v>-191.264957341442</v>
      </c>
      <c r="FN140">
        <v>24731.95</v>
      </c>
      <c r="FO140">
        <v>15</v>
      </c>
      <c r="FP140">
        <v>0</v>
      </c>
      <c r="FQ140" t="s">
        <v>439</v>
      </c>
      <c r="FR140">
        <v>1747249705.1</v>
      </c>
      <c r="FS140">
        <v>1747249711.1</v>
      </c>
      <c r="FT140">
        <v>0</v>
      </c>
      <c r="FU140">
        <v>0.871</v>
      </c>
      <c r="FV140">
        <v>0.066</v>
      </c>
      <c r="FW140">
        <v>5.486</v>
      </c>
      <c r="FX140">
        <v>0.145</v>
      </c>
      <c r="FY140">
        <v>420</v>
      </c>
      <c r="FZ140">
        <v>16</v>
      </c>
      <c r="GA140">
        <v>0.27</v>
      </c>
      <c r="GB140">
        <v>0.16</v>
      </c>
      <c r="GC140">
        <v>-25.5153857142857</v>
      </c>
      <c r="GD140">
        <v>-46.1154935064935</v>
      </c>
      <c r="GE140">
        <v>5.21828778799784</v>
      </c>
      <c r="GF140">
        <v>0</v>
      </c>
      <c r="GG140">
        <v>1221.37411764706</v>
      </c>
      <c r="GH140">
        <v>-4.72146675255903</v>
      </c>
      <c r="GI140">
        <v>0.599623007284614</v>
      </c>
      <c r="GJ140">
        <v>-1</v>
      </c>
      <c r="GK140">
        <v>7.79319428571429</v>
      </c>
      <c r="GL140">
        <v>0.099217402597425</v>
      </c>
      <c r="GM140">
        <v>0.0131786022712247</v>
      </c>
      <c r="GN140">
        <v>1</v>
      </c>
      <c r="GO140">
        <v>1</v>
      </c>
      <c r="GP140">
        <v>2</v>
      </c>
      <c r="GQ140" t="s">
        <v>446</v>
      </c>
      <c r="GR140">
        <v>3.12426</v>
      </c>
      <c r="GS140">
        <v>2.65535</v>
      </c>
      <c r="GT140">
        <v>0.0876288</v>
      </c>
      <c r="GU140">
        <v>0.0948306</v>
      </c>
      <c r="GV140">
        <v>0.102705</v>
      </c>
      <c r="GW140">
        <v>0.0782558</v>
      </c>
      <c r="GX140">
        <v>23497.3</v>
      </c>
      <c r="GY140">
        <v>22087.4</v>
      </c>
      <c r="GZ140">
        <v>23030.8</v>
      </c>
      <c r="HA140">
        <v>23759.5</v>
      </c>
      <c r="HB140">
        <v>35212.3</v>
      </c>
      <c r="HC140">
        <v>36248.8</v>
      </c>
      <c r="HD140">
        <v>41514.6</v>
      </c>
      <c r="HE140">
        <v>42366.7</v>
      </c>
      <c r="HF140">
        <v>1.91065</v>
      </c>
      <c r="HG140">
        <v>1.81215</v>
      </c>
      <c r="HH140">
        <v>0.146363</v>
      </c>
      <c r="HI140">
        <v>0</v>
      </c>
      <c r="HJ140">
        <v>27.5962</v>
      </c>
      <c r="HK140">
        <v>999.9</v>
      </c>
      <c r="HL140">
        <v>48.932</v>
      </c>
      <c r="HM140">
        <v>29.205</v>
      </c>
      <c r="HN140">
        <v>22.023</v>
      </c>
      <c r="HO140">
        <v>54.5509</v>
      </c>
      <c r="HP140">
        <v>42.5681</v>
      </c>
      <c r="HQ140">
        <v>1</v>
      </c>
      <c r="HR140">
        <v>0.0362551</v>
      </c>
      <c r="HS140">
        <v>0.00145697</v>
      </c>
      <c r="HT140">
        <v>20.2178</v>
      </c>
      <c r="HU140">
        <v>5.23346</v>
      </c>
      <c r="HV140">
        <v>11.992</v>
      </c>
      <c r="HW140">
        <v>4.95565</v>
      </c>
      <c r="HX140">
        <v>3.3039</v>
      </c>
      <c r="HY140">
        <v>21.3</v>
      </c>
      <c r="HZ140">
        <v>9999</v>
      </c>
      <c r="IA140">
        <v>9999</v>
      </c>
      <c r="IB140">
        <v>9999</v>
      </c>
      <c r="IC140">
        <v>1.86856</v>
      </c>
      <c r="ID140">
        <v>1.8642</v>
      </c>
      <c r="IE140">
        <v>1.87181</v>
      </c>
      <c r="IF140">
        <v>1.86267</v>
      </c>
      <c r="IG140">
        <v>1.86204</v>
      </c>
      <c r="IH140">
        <v>1.86855</v>
      </c>
      <c r="II140">
        <v>1.85868</v>
      </c>
      <c r="IJ140">
        <v>1.86508</v>
      </c>
      <c r="IK140">
        <v>5</v>
      </c>
      <c r="IL140">
        <v>0</v>
      </c>
      <c r="IM140">
        <v>0</v>
      </c>
      <c r="IN140">
        <v>0</v>
      </c>
      <c r="IO140" t="s">
        <v>441</v>
      </c>
      <c r="IP140" t="s">
        <v>442</v>
      </c>
      <c r="IQ140" t="s">
        <v>443</v>
      </c>
      <c r="IR140" t="s">
        <v>443</v>
      </c>
      <c r="IS140" t="s">
        <v>443</v>
      </c>
      <c r="IT140" t="s">
        <v>443</v>
      </c>
      <c r="IU140">
        <v>0</v>
      </c>
      <c r="IV140">
        <v>100</v>
      </c>
      <c r="IW140">
        <v>100</v>
      </c>
      <c r="IX140">
        <v>5.797</v>
      </c>
      <c r="IY140">
        <v>0.4045</v>
      </c>
      <c r="IZ140">
        <v>4.29428474587108</v>
      </c>
      <c r="JA140">
        <v>0.0044018681294096</v>
      </c>
      <c r="JB140">
        <v>-1.90699597991277e-06</v>
      </c>
      <c r="JC140">
        <v>4.44501569190667e-10</v>
      </c>
      <c r="JD140">
        <v>0.0663976639725661</v>
      </c>
      <c r="JE140">
        <v>0.00774552653971819</v>
      </c>
      <c r="JF140">
        <v>0.000136201457998369</v>
      </c>
      <c r="JG140">
        <v>5.32982615085375e-06</v>
      </c>
      <c r="JH140">
        <v>-0</v>
      </c>
      <c r="JI140">
        <v>1991</v>
      </c>
      <c r="JJ140">
        <v>1</v>
      </c>
      <c r="JK140">
        <v>28</v>
      </c>
      <c r="JL140">
        <v>195673.6</v>
      </c>
      <c r="JM140">
        <v>195673.5</v>
      </c>
      <c r="JN140">
        <v>1.10107</v>
      </c>
      <c r="JO140">
        <v>2.38281</v>
      </c>
      <c r="JP140">
        <v>1.4978</v>
      </c>
      <c r="JQ140">
        <v>2.3291</v>
      </c>
      <c r="JR140">
        <v>1.54419</v>
      </c>
      <c r="JS140">
        <v>2.31079</v>
      </c>
      <c r="JT140">
        <v>34.9444</v>
      </c>
      <c r="JU140">
        <v>24.1575</v>
      </c>
      <c r="JV140">
        <v>18</v>
      </c>
      <c r="JW140">
        <v>548.446</v>
      </c>
      <c r="JX140">
        <v>428.549</v>
      </c>
      <c r="JY140">
        <v>27.4641</v>
      </c>
      <c r="JZ140">
        <v>28.008</v>
      </c>
      <c r="KA140">
        <v>30.0005</v>
      </c>
      <c r="KB140">
        <v>27.7803</v>
      </c>
      <c r="KC140">
        <v>27.7946</v>
      </c>
      <c r="KD140">
        <v>22.198</v>
      </c>
      <c r="KE140">
        <v>37.027</v>
      </c>
      <c r="KF140">
        <v>55.1133</v>
      </c>
      <c r="KG140">
        <v>27.4693</v>
      </c>
      <c r="KH140">
        <v>474.236</v>
      </c>
      <c r="KI140">
        <v>16.4997</v>
      </c>
      <c r="KJ140">
        <v>93.05</v>
      </c>
      <c r="KK140">
        <v>98.7413</v>
      </c>
    </row>
    <row r="141" spans="1:297">
      <c r="A141">
        <v>125</v>
      </c>
      <c r="B141">
        <v>1758990126</v>
      </c>
      <c r="C141">
        <v>2779</v>
      </c>
      <c r="D141" t="s">
        <v>693</v>
      </c>
      <c r="E141" t="s">
        <v>694</v>
      </c>
      <c r="F141">
        <v>5</v>
      </c>
      <c r="G141" t="s">
        <v>638</v>
      </c>
      <c r="H141" t="s">
        <v>436</v>
      </c>
      <c r="I141">
        <v>1758990117.84615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(EA141+(U141+2*0.95*5.67E-8*(((EA141+$B$7)+273)^4-(EA141+273)^4)-44100*J141)/(1.84*29.3*R141+8*0.95*5.67E-8*(EA141+273)^3))</f>
        <v>0</v>
      </c>
      <c r="W141">
        <f>($C$7*EB141+$D$7*EC141+$E$7*V141)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2*0.95*5.67E-8*(((EA141+$B$7)+273)^4-(W141+273)^4)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464.130942008333</v>
      </c>
      <c r="AK141">
        <v>432.983248484849</v>
      </c>
      <c r="AL141">
        <v>2.69698521645026</v>
      </c>
      <c r="AM141">
        <v>63.08</v>
      </c>
      <c r="AN141">
        <f>(AP141 - AO141 + DY141*1E3/(8.314*(EA141+273.15)) * AR141/DX141 * AQ141) * DX141/(100*DL141) * 1000/(1000 - AP141)</f>
        <v>0</v>
      </c>
      <c r="AO141">
        <v>16.5850163511905</v>
      </c>
      <c r="AP141">
        <v>24.4089448484849</v>
      </c>
      <c r="AQ141">
        <v>6.0382133018385e-05</v>
      </c>
      <c r="AR141">
        <v>99.94</v>
      </c>
      <c r="AS141">
        <v>0</v>
      </c>
      <c r="AT141">
        <v>0</v>
      </c>
      <c r="AU141">
        <f>IF(AS141*$H$13&gt;=AW141,1.0,(AW141/(AW141-AS141*$H$13)))</f>
        <v>0</v>
      </c>
      <c r="AV141">
        <f>(AU141-1)*100</f>
        <v>0</v>
      </c>
      <c r="AW141">
        <f>MAX(0,($B$13+$C$13*EF141)/(1+$D$13*EF141)*DY141/(EA141+273)*$E$13)</f>
        <v>0</v>
      </c>
      <c r="AX141" t="s">
        <v>437</v>
      </c>
      <c r="AY141" t="s">
        <v>437</v>
      </c>
      <c r="AZ141">
        <v>0</v>
      </c>
      <c r="BA141">
        <v>0</v>
      </c>
      <c r="BB141">
        <f>1-AZ141/BA141</f>
        <v>0</v>
      </c>
      <c r="BC141">
        <v>0</v>
      </c>
      <c r="BD141" t="s">
        <v>437</v>
      </c>
      <c r="BE141" t="s">
        <v>437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437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$B$11*EG141+$C$11*EH141+$F$11*ES141*(1-EV141)</f>
        <v>0</v>
      </c>
      <c r="DI141">
        <f>DH141*DJ141</f>
        <v>0</v>
      </c>
      <c r="DJ141">
        <f>($B$11*$D$9+$C$11*$D$9+$F$11*((FF141+EX141)/MAX(FF141+EX141+FG141, 0.1)*$I$9+FG141/MAX(FF141+EX141+FG141, 0.1)*$J$9))/($B$11+$C$11+$F$11)</f>
        <v>0</v>
      </c>
      <c r="DK141">
        <f>($B$11*$K$9+$C$11*$K$9+$F$11*((FF141+EX141)/MAX(FF141+EX141+FG141, 0.1)*$P$9+FG141/MAX(FF141+EX141+FG141, 0.1)*$Q$9))/($B$11+$C$11+$F$11)</f>
        <v>0</v>
      </c>
      <c r="DL141">
        <v>5.9</v>
      </c>
      <c r="DM141">
        <v>0.5</v>
      </c>
      <c r="DN141" t="s">
        <v>438</v>
      </c>
      <c r="DO141">
        <v>2</v>
      </c>
      <c r="DP141" t="b">
        <v>1</v>
      </c>
      <c r="DQ141">
        <v>1758990117.84615</v>
      </c>
      <c r="DR141">
        <v>407.634076923077</v>
      </c>
      <c r="DS141">
        <v>441.796461538462</v>
      </c>
      <c r="DT141">
        <v>24.3947384615385</v>
      </c>
      <c r="DU141">
        <v>16.5854384615385</v>
      </c>
      <c r="DV141">
        <v>401.850153846154</v>
      </c>
      <c r="DW141">
        <v>23.9905538461538</v>
      </c>
      <c r="DX141">
        <v>500.004307692308</v>
      </c>
      <c r="DY141">
        <v>90.4185846153846</v>
      </c>
      <c r="DZ141">
        <v>0.0298094</v>
      </c>
      <c r="EA141">
        <v>30.6172846153846</v>
      </c>
      <c r="EB141">
        <v>29.9875692307692</v>
      </c>
      <c r="EC141">
        <v>999.9</v>
      </c>
      <c r="ED141">
        <v>0</v>
      </c>
      <c r="EE141">
        <v>0</v>
      </c>
      <c r="EF141">
        <v>9996.77076923077</v>
      </c>
      <c r="EG141">
        <v>0</v>
      </c>
      <c r="EH141">
        <v>9.98054076923077</v>
      </c>
      <c r="EI141">
        <v>-34.1623692307692</v>
      </c>
      <c r="EJ141">
        <v>417.827076923077</v>
      </c>
      <c r="EK141">
        <v>449.247538461538</v>
      </c>
      <c r="EL141">
        <v>7.80931384615385</v>
      </c>
      <c r="EM141">
        <v>441.796461538462</v>
      </c>
      <c r="EN141">
        <v>16.5854384615385</v>
      </c>
      <c r="EO141">
        <v>2.20574</v>
      </c>
      <c r="EP141">
        <v>1.49963230769231</v>
      </c>
      <c r="EQ141">
        <v>19.0040615384615</v>
      </c>
      <c r="ER141">
        <v>12.9644</v>
      </c>
      <c r="ES141">
        <v>1999.98384615385</v>
      </c>
      <c r="ET141">
        <v>0.98</v>
      </c>
      <c r="EU141">
        <v>0.0199999</v>
      </c>
      <c r="EV141">
        <v>0</v>
      </c>
      <c r="EW141">
        <v>1220.13846153846</v>
      </c>
      <c r="EX141">
        <v>5.00016</v>
      </c>
      <c r="EY141">
        <v>24716.9769230769</v>
      </c>
      <c r="EZ141">
        <v>18234.0461538462</v>
      </c>
      <c r="FA141">
        <v>49.062</v>
      </c>
      <c r="FB141">
        <v>49.4563846153846</v>
      </c>
      <c r="FC141">
        <v>49.3940769230769</v>
      </c>
      <c r="FD141">
        <v>49.25</v>
      </c>
      <c r="FE141">
        <v>50.9036153846154</v>
      </c>
      <c r="FF141">
        <v>1955.08384615385</v>
      </c>
      <c r="FG141">
        <v>39.9</v>
      </c>
      <c r="FH141">
        <v>0</v>
      </c>
      <c r="FI141">
        <v>1758990131.1</v>
      </c>
      <c r="FJ141">
        <v>0</v>
      </c>
      <c r="FK141">
        <v>1220.02846153846</v>
      </c>
      <c r="FL141">
        <v>-14.0622222121873</v>
      </c>
      <c r="FM141">
        <v>-271.962393147952</v>
      </c>
      <c r="FN141">
        <v>24714.6346153846</v>
      </c>
      <c r="FO141">
        <v>15</v>
      </c>
      <c r="FP141">
        <v>0</v>
      </c>
      <c r="FQ141" t="s">
        <v>439</v>
      </c>
      <c r="FR141">
        <v>1747249705.1</v>
      </c>
      <c r="FS141">
        <v>1747249711.1</v>
      </c>
      <c r="FT141">
        <v>0</v>
      </c>
      <c r="FU141">
        <v>0.871</v>
      </c>
      <c r="FV141">
        <v>0.066</v>
      </c>
      <c r="FW141">
        <v>5.486</v>
      </c>
      <c r="FX141">
        <v>0.145</v>
      </c>
      <c r="FY141">
        <v>420</v>
      </c>
      <c r="FZ141">
        <v>16</v>
      </c>
      <c r="GA141">
        <v>0.27</v>
      </c>
      <c r="GB141">
        <v>0.16</v>
      </c>
      <c r="GC141">
        <v>-30.8722714285714</v>
      </c>
      <c r="GD141">
        <v>-72.9804</v>
      </c>
      <c r="GE141">
        <v>7.48287179810016</v>
      </c>
      <c r="GF141">
        <v>0</v>
      </c>
      <c r="GG141">
        <v>1220.62294117647</v>
      </c>
      <c r="GH141">
        <v>-10.5564552905535</v>
      </c>
      <c r="GI141">
        <v>1.09328035641196</v>
      </c>
      <c r="GJ141">
        <v>-1</v>
      </c>
      <c r="GK141">
        <v>7.80434380952381</v>
      </c>
      <c r="GL141">
        <v>0.112686233766242</v>
      </c>
      <c r="GM141">
        <v>0.0122023879303118</v>
      </c>
      <c r="GN141">
        <v>0</v>
      </c>
      <c r="GO141">
        <v>0</v>
      </c>
      <c r="GP141">
        <v>2</v>
      </c>
      <c r="GQ141" t="s">
        <v>457</v>
      </c>
      <c r="GR141">
        <v>3.12419</v>
      </c>
      <c r="GS141">
        <v>2.65557</v>
      </c>
      <c r="GT141">
        <v>0.0897567</v>
      </c>
      <c r="GU141">
        <v>0.0972588</v>
      </c>
      <c r="GV141">
        <v>0.102726</v>
      </c>
      <c r="GW141">
        <v>0.0781751</v>
      </c>
      <c r="GX141">
        <v>23442.8</v>
      </c>
      <c r="GY141">
        <v>22028</v>
      </c>
      <c r="GZ141">
        <v>23031.1</v>
      </c>
      <c r="HA141">
        <v>23759.3</v>
      </c>
      <c r="HB141">
        <v>35211.9</v>
      </c>
      <c r="HC141">
        <v>36251.9</v>
      </c>
      <c r="HD141">
        <v>41514.8</v>
      </c>
      <c r="HE141">
        <v>42366.4</v>
      </c>
      <c r="HF141">
        <v>1.91063</v>
      </c>
      <c r="HG141">
        <v>1.81227</v>
      </c>
      <c r="HH141">
        <v>0.146884</v>
      </c>
      <c r="HI141">
        <v>0</v>
      </c>
      <c r="HJ141">
        <v>27.5976</v>
      </c>
      <c r="HK141">
        <v>999.9</v>
      </c>
      <c r="HL141">
        <v>48.907</v>
      </c>
      <c r="HM141">
        <v>29.205</v>
      </c>
      <c r="HN141">
        <v>22.0124</v>
      </c>
      <c r="HO141">
        <v>54.4709</v>
      </c>
      <c r="HP141">
        <v>42.492</v>
      </c>
      <c r="HQ141">
        <v>1</v>
      </c>
      <c r="HR141">
        <v>0.0366692</v>
      </c>
      <c r="HS141">
        <v>0.0150899</v>
      </c>
      <c r="HT141">
        <v>20.2179</v>
      </c>
      <c r="HU141">
        <v>5.23346</v>
      </c>
      <c r="HV141">
        <v>11.992</v>
      </c>
      <c r="HW141">
        <v>4.9557</v>
      </c>
      <c r="HX141">
        <v>3.30395</v>
      </c>
      <c r="HY141">
        <v>21.3</v>
      </c>
      <c r="HZ141">
        <v>9999</v>
      </c>
      <c r="IA141">
        <v>9999</v>
      </c>
      <c r="IB141">
        <v>9999</v>
      </c>
      <c r="IC141">
        <v>1.86856</v>
      </c>
      <c r="ID141">
        <v>1.86421</v>
      </c>
      <c r="IE141">
        <v>1.8718</v>
      </c>
      <c r="IF141">
        <v>1.86267</v>
      </c>
      <c r="IG141">
        <v>1.86203</v>
      </c>
      <c r="IH141">
        <v>1.86854</v>
      </c>
      <c r="II141">
        <v>1.85868</v>
      </c>
      <c r="IJ141">
        <v>1.86509</v>
      </c>
      <c r="IK141">
        <v>5</v>
      </c>
      <c r="IL141">
        <v>0</v>
      </c>
      <c r="IM141">
        <v>0</v>
      </c>
      <c r="IN141">
        <v>0</v>
      </c>
      <c r="IO141" t="s">
        <v>441</v>
      </c>
      <c r="IP141" t="s">
        <v>442</v>
      </c>
      <c r="IQ141" t="s">
        <v>443</v>
      </c>
      <c r="IR141" t="s">
        <v>443</v>
      </c>
      <c r="IS141" t="s">
        <v>443</v>
      </c>
      <c r="IT141" t="s">
        <v>443</v>
      </c>
      <c r="IU141">
        <v>0</v>
      </c>
      <c r="IV141">
        <v>100</v>
      </c>
      <c r="IW141">
        <v>100</v>
      </c>
      <c r="IX141">
        <v>5.837</v>
      </c>
      <c r="IY141">
        <v>0.4046</v>
      </c>
      <c r="IZ141">
        <v>4.29428474587108</v>
      </c>
      <c r="JA141">
        <v>0.0044018681294096</v>
      </c>
      <c r="JB141">
        <v>-1.90699597991277e-06</v>
      </c>
      <c r="JC141">
        <v>4.44501569190667e-10</v>
      </c>
      <c r="JD141">
        <v>0.0663976639725661</v>
      </c>
      <c r="JE141">
        <v>0.00774552653971819</v>
      </c>
      <c r="JF141">
        <v>0.000136201457998369</v>
      </c>
      <c r="JG141">
        <v>5.32982615085375e-06</v>
      </c>
      <c r="JH141">
        <v>-0</v>
      </c>
      <c r="JI141">
        <v>1991</v>
      </c>
      <c r="JJ141">
        <v>1</v>
      </c>
      <c r="JK141">
        <v>28</v>
      </c>
      <c r="JL141">
        <v>195673.7</v>
      </c>
      <c r="JM141">
        <v>195673.6</v>
      </c>
      <c r="JN141">
        <v>1.13647</v>
      </c>
      <c r="JO141">
        <v>2.39868</v>
      </c>
      <c r="JP141">
        <v>1.4978</v>
      </c>
      <c r="JQ141">
        <v>2.3291</v>
      </c>
      <c r="JR141">
        <v>1.54419</v>
      </c>
      <c r="JS141">
        <v>2.24731</v>
      </c>
      <c r="JT141">
        <v>34.9444</v>
      </c>
      <c r="JU141">
        <v>24.1488</v>
      </c>
      <c r="JV141">
        <v>18</v>
      </c>
      <c r="JW141">
        <v>548.473</v>
      </c>
      <c r="JX141">
        <v>428.661</v>
      </c>
      <c r="JY141">
        <v>27.4749</v>
      </c>
      <c r="JZ141">
        <v>28.0133</v>
      </c>
      <c r="KA141">
        <v>30.0005</v>
      </c>
      <c r="KB141">
        <v>27.7853</v>
      </c>
      <c r="KC141">
        <v>27.7997</v>
      </c>
      <c r="KD141">
        <v>22.8292</v>
      </c>
      <c r="KE141">
        <v>37.3103</v>
      </c>
      <c r="KF141">
        <v>55.1133</v>
      </c>
      <c r="KG141">
        <v>27.476</v>
      </c>
      <c r="KH141">
        <v>487.972</v>
      </c>
      <c r="KI141">
        <v>16.4747</v>
      </c>
      <c r="KJ141">
        <v>93.0506</v>
      </c>
      <c r="KK141">
        <v>98.7405</v>
      </c>
    </row>
    <row r="142" spans="1:297">
      <c r="A142">
        <v>126</v>
      </c>
      <c r="B142">
        <v>1758990131</v>
      </c>
      <c r="C142">
        <v>2784</v>
      </c>
      <c r="D142" t="s">
        <v>695</v>
      </c>
      <c r="E142" t="s">
        <v>696</v>
      </c>
      <c r="F142">
        <v>5</v>
      </c>
      <c r="G142" t="s">
        <v>638</v>
      </c>
      <c r="H142" t="s">
        <v>436</v>
      </c>
      <c r="I142">
        <v>1758990122.84615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(EA142+(U142+2*0.95*5.67E-8*(((EA142+$B$7)+273)^4-(EA142+273)^4)-44100*J142)/(1.84*29.3*R142+8*0.95*5.67E-8*(EA142+273)^3))</f>
        <v>0</v>
      </c>
      <c r="W142">
        <f>($C$7*EB142+$D$7*EC142+$E$7*V142)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2*0.95*5.67E-8*(((EA142+$B$7)+273)^4-(W142+273)^4)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480.279616125</v>
      </c>
      <c r="AK142">
        <v>447.210509090909</v>
      </c>
      <c r="AL142">
        <v>2.91549917748914</v>
      </c>
      <c r="AM142">
        <v>63.08</v>
      </c>
      <c r="AN142">
        <f>(AP142 - AO142 + DY142*1E3/(8.314*(EA142+273.15)) * AR142/DX142 * AQ142) * DX142/(100*DL142) * 1000/(1000 - AP142)</f>
        <v>0</v>
      </c>
      <c r="AO142">
        <v>16.5566841726191</v>
      </c>
      <c r="AP142">
        <v>24.4144066666667</v>
      </c>
      <c r="AQ142">
        <v>3.61290322578642e-05</v>
      </c>
      <c r="AR142">
        <v>99.94</v>
      </c>
      <c r="AS142">
        <v>0</v>
      </c>
      <c r="AT142">
        <v>0</v>
      </c>
      <c r="AU142">
        <f>IF(AS142*$H$13&gt;=AW142,1.0,(AW142/(AW142-AS142*$H$13)))</f>
        <v>0</v>
      </c>
      <c r="AV142">
        <f>(AU142-1)*100</f>
        <v>0</v>
      </c>
      <c r="AW142">
        <f>MAX(0,($B$13+$C$13*EF142)/(1+$D$13*EF142)*DY142/(EA142+273)*$E$13)</f>
        <v>0</v>
      </c>
      <c r="AX142" t="s">
        <v>437</v>
      </c>
      <c r="AY142" t="s">
        <v>437</v>
      </c>
      <c r="AZ142">
        <v>0</v>
      </c>
      <c r="BA142">
        <v>0</v>
      </c>
      <c r="BB142">
        <f>1-AZ142/BA142</f>
        <v>0</v>
      </c>
      <c r="BC142">
        <v>0</v>
      </c>
      <c r="BD142" t="s">
        <v>437</v>
      </c>
      <c r="BE142" t="s">
        <v>437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437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$B$11*EG142+$C$11*EH142+$F$11*ES142*(1-EV142)</f>
        <v>0</v>
      </c>
      <c r="DI142">
        <f>DH142*DJ142</f>
        <v>0</v>
      </c>
      <c r="DJ142">
        <f>($B$11*$D$9+$C$11*$D$9+$F$11*((FF142+EX142)/MAX(FF142+EX142+FG142, 0.1)*$I$9+FG142/MAX(FF142+EX142+FG142, 0.1)*$J$9))/($B$11+$C$11+$F$11)</f>
        <v>0</v>
      </c>
      <c r="DK142">
        <f>($B$11*$K$9+$C$11*$K$9+$F$11*((FF142+EX142)/MAX(FF142+EX142+FG142, 0.1)*$P$9+FG142/MAX(FF142+EX142+FG142, 0.1)*$Q$9))/($B$11+$C$11+$F$11)</f>
        <v>0</v>
      </c>
      <c r="DL142">
        <v>5.9</v>
      </c>
      <c r="DM142">
        <v>0.5</v>
      </c>
      <c r="DN142" t="s">
        <v>438</v>
      </c>
      <c r="DO142">
        <v>2</v>
      </c>
      <c r="DP142" t="b">
        <v>1</v>
      </c>
      <c r="DQ142">
        <v>1758990122.84615</v>
      </c>
      <c r="DR142">
        <v>417.690461538461</v>
      </c>
      <c r="DS142">
        <v>457.116846153846</v>
      </c>
      <c r="DT142">
        <v>24.4049307692308</v>
      </c>
      <c r="DU142">
        <v>16.5764692307692</v>
      </c>
      <c r="DV142">
        <v>411.875923076923</v>
      </c>
      <c r="DW142">
        <v>24.0005153846154</v>
      </c>
      <c r="DX142">
        <v>499.991384615385</v>
      </c>
      <c r="DY142">
        <v>90.4189384615385</v>
      </c>
      <c r="DZ142">
        <v>0.0298643307692308</v>
      </c>
      <c r="EA142">
        <v>30.6225384615385</v>
      </c>
      <c r="EB142">
        <v>29.9913461538462</v>
      </c>
      <c r="EC142">
        <v>999.9</v>
      </c>
      <c r="ED142">
        <v>0</v>
      </c>
      <c r="EE142">
        <v>0</v>
      </c>
      <c r="EF142">
        <v>9992.63461538462</v>
      </c>
      <c r="EG142">
        <v>0</v>
      </c>
      <c r="EH142">
        <v>9.98150307692308</v>
      </c>
      <c r="EI142">
        <v>-39.4263</v>
      </c>
      <c r="EJ142">
        <v>428.139384615385</v>
      </c>
      <c r="EK142">
        <v>464.821769230769</v>
      </c>
      <c r="EL142">
        <v>7.82845923076923</v>
      </c>
      <c r="EM142">
        <v>457.116846153846</v>
      </c>
      <c r="EN142">
        <v>16.5764692307692</v>
      </c>
      <c r="EO142">
        <v>2.20667</v>
      </c>
      <c r="EP142">
        <v>1.49882846153846</v>
      </c>
      <c r="EQ142">
        <v>19.0108153846154</v>
      </c>
      <c r="ER142">
        <v>12.9562</v>
      </c>
      <c r="ES142">
        <v>1999.97692307692</v>
      </c>
      <c r="ET142">
        <v>0.98</v>
      </c>
      <c r="EU142">
        <v>0.0199999</v>
      </c>
      <c r="EV142">
        <v>0</v>
      </c>
      <c r="EW142">
        <v>1219.12384615385</v>
      </c>
      <c r="EX142">
        <v>5.00016</v>
      </c>
      <c r="EY142">
        <v>24696.9384615385</v>
      </c>
      <c r="EZ142">
        <v>18233.9769230769</v>
      </c>
      <c r="FA142">
        <v>49.062</v>
      </c>
      <c r="FB142">
        <v>49.4709230769231</v>
      </c>
      <c r="FC142">
        <v>49.4131538461539</v>
      </c>
      <c r="FD142">
        <v>49.25</v>
      </c>
      <c r="FE142">
        <v>50.9226923076923</v>
      </c>
      <c r="FF142">
        <v>1955.07692307692</v>
      </c>
      <c r="FG142">
        <v>39.9</v>
      </c>
      <c r="FH142">
        <v>0</v>
      </c>
      <c r="FI142">
        <v>1758990135.9</v>
      </c>
      <c r="FJ142">
        <v>0</v>
      </c>
      <c r="FK142">
        <v>1219.02153846154</v>
      </c>
      <c r="FL142">
        <v>-11.7148717908621</v>
      </c>
      <c r="FM142">
        <v>-231.658119588083</v>
      </c>
      <c r="FN142">
        <v>24695.2076923077</v>
      </c>
      <c r="FO142">
        <v>15</v>
      </c>
      <c r="FP142">
        <v>0</v>
      </c>
      <c r="FQ142" t="s">
        <v>439</v>
      </c>
      <c r="FR142">
        <v>1747249705.1</v>
      </c>
      <c r="FS142">
        <v>1747249711.1</v>
      </c>
      <c r="FT142">
        <v>0</v>
      </c>
      <c r="FU142">
        <v>0.871</v>
      </c>
      <c r="FV142">
        <v>0.066</v>
      </c>
      <c r="FW142">
        <v>5.486</v>
      </c>
      <c r="FX142">
        <v>0.145</v>
      </c>
      <c r="FY142">
        <v>420</v>
      </c>
      <c r="FZ142">
        <v>16</v>
      </c>
      <c r="GA142">
        <v>0.27</v>
      </c>
      <c r="GB142">
        <v>0.16</v>
      </c>
      <c r="GC142">
        <v>-34.9504380952381</v>
      </c>
      <c r="GD142">
        <v>-69.2738571428572</v>
      </c>
      <c r="GE142">
        <v>7.15348604517747</v>
      </c>
      <c r="GF142">
        <v>0</v>
      </c>
      <c r="GG142">
        <v>1219.90205882353</v>
      </c>
      <c r="GH142">
        <v>-12.6669213191119</v>
      </c>
      <c r="GI142">
        <v>1.26881551853264</v>
      </c>
      <c r="GJ142">
        <v>-1</v>
      </c>
      <c r="GK142">
        <v>7.8159319047619</v>
      </c>
      <c r="GL142">
        <v>0.198387272727275</v>
      </c>
      <c r="GM142">
        <v>0.0212911624006743</v>
      </c>
      <c r="GN142">
        <v>0</v>
      </c>
      <c r="GO142">
        <v>0</v>
      </c>
      <c r="GP142">
        <v>2</v>
      </c>
      <c r="GQ142" t="s">
        <v>457</v>
      </c>
      <c r="GR142">
        <v>3.12426</v>
      </c>
      <c r="GS142">
        <v>2.65563</v>
      </c>
      <c r="GT142">
        <v>0.0920715</v>
      </c>
      <c r="GU142">
        <v>0.0997307</v>
      </c>
      <c r="GV142">
        <v>0.102724</v>
      </c>
      <c r="GW142">
        <v>0.0780922</v>
      </c>
      <c r="GX142">
        <v>23382.5</v>
      </c>
      <c r="GY142">
        <v>21967.2</v>
      </c>
      <c r="GZ142">
        <v>23030.4</v>
      </c>
      <c r="HA142">
        <v>23758.8</v>
      </c>
      <c r="HB142">
        <v>35211.2</v>
      </c>
      <c r="HC142">
        <v>36254.2</v>
      </c>
      <c r="HD142">
        <v>41513.7</v>
      </c>
      <c r="HE142">
        <v>42365.1</v>
      </c>
      <c r="HF142">
        <v>1.91072</v>
      </c>
      <c r="HG142">
        <v>1.81205</v>
      </c>
      <c r="HH142">
        <v>0.146862</v>
      </c>
      <c r="HI142">
        <v>0</v>
      </c>
      <c r="HJ142">
        <v>27.5985</v>
      </c>
      <c r="HK142">
        <v>999.9</v>
      </c>
      <c r="HL142">
        <v>48.883</v>
      </c>
      <c r="HM142">
        <v>29.225</v>
      </c>
      <c r="HN142">
        <v>22.0268</v>
      </c>
      <c r="HO142">
        <v>53.9109</v>
      </c>
      <c r="HP142">
        <v>42.6202</v>
      </c>
      <c r="HQ142">
        <v>1</v>
      </c>
      <c r="HR142">
        <v>0.037091</v>
      </c>
      <c r="HS142">
        <v>0.0343845</v>
      </c>
      <c r="HT142">
        <v>20.2178</v>
      </c>
      <c r="HU142">
        <v>5.23301</v>
      </c>
      <c r="HV142">
        <v>11.992</v>
      </c>
      <c r="HW142">
        <v>4.95565</v>
      </c>
      <c r="HX142">
        <v>3.30387</v>
      </c>
      <c r="HY142">
        <v>21.3</v>
      </c>
      <c r="HZ142">
        <v>9999</v>
      </c>
      <c r="IA142">
        <v>9999</v>
      </c>
      <c r="IB142">
        <v>9999</v>
      </c>
      <c r="IC142">
        <v>1.86854</v>
      </c>
      <c r="ID142">
        <v>1.8642</v>
      </c>
      <c r="IE142">
        <v>1.8718</v>
      </c>
      <c r="IF142">
        <v>1.86266</v>
      </c>
      <c r="IG142">
        <v>1.86203</v>
      </c>
      <c r="IH142">
        <v>1.86855</v>
      </c>
      <c r="II142">
        <v>1.85867</v>
      </c>
      <c r="IJ142">
        <v>1.86508</v>
      </c>
      <c r="IK142">
        <v>5</v>
      </c>
      <c r="IL142">
        <v>0</v>
      </c>
      <c r="IM142">
        <v>0</v>
      </c>
      <c r="IN142">
        <v>0</v>
      </c>
      <c r="IO142" t="s">
        <v>441</v>
      </c>
      <c r="IP142" t="s">
        <v>442</v>
      </c>
      <c r="IQ142" t="s">
        <v>443</v>
      </c>
      <c r="IR142" t="s">
        <v>443</v>
      </c>
      <c r="IS142" t="s">
        <v>443</v>
      </c>
      <c r="IT142" t="s">
        <v>443</v>
      </c>
      <c r="IU142">
        <v>0</v>
      </c>
      <c r="IV142">
        <v>100</v>
      </c>
      <c r="IW142">
        <v>100</v>
      </c>
      <c r="IX142">
        <v>5.88</v>
      </c>
      <c r="IY142">
        <v>0.4046</v>
      </c>
      <c r="IZ142">
        <v>4.29428474587108</v>
      </c>
      <c r="JA142">
        <v>0.0044018681294096</v>
      </c>
      <c r="JB142">
        <v>-1.90699597991277e-06</v>
      </c>
      <c r="JC142">
        <v>4.44501569190667e-10</v>
      </c>
      <c r="JD142">
        <v>0.0663976639725661</v>
      </c>
      <c r="JE142">
        <v>0.00774552653971819</v>
      </c>
      <c r="JF142">
        <v>0.000136201457998369</v>
      </c>
      <c r="JG142">
        <v>5.32982615085375e-06</v>
      </c>
      <c r="JH142">
        <v>-0</v>
      </c>
      <c r="JI142">
        <v>1991</v>
      </c>
      <c r="JJ142">
        <v>1</v>
      </c>
      <c r="JK142">
        <v>28</v>
      </c>
      <c r="JL142">
        <v>195673.8</v>
      </c>
      <c r="JM142">
        <v>195673.7</v>
      </c>
      <c r="JN142">
        <v>1.16455</v>
      </c>
      <c r="JO142">
        <v>2.37183</v>
      </c>
      <c r="JP142">
        <v>1.4978</v>
      </c>
      <c r="JQ142">
        <v>2.3291</v>
      </c>
      <c r="JR142">
        <v>1.54419</v>
      </c>
      <c r="JS142">
        <v>2.32666</v>
      </c>
      <c r="JT142">
        <v>34.9444</v>
      </c>
      <c r="JU142">
        <v>24.1575</v>
      </c>
      <c r="JV142">
        <v>18</v>
      </c>
      <c r="JW142">
        <v>548.583</v>
      </c>
      <c r="JX142">
        <v>428.563</v>
      </c>
      <c r="JY142">
        <v>27.4813</v>
      </c>
      <c r="JZ142">
        <v>28.0187</v>
      </c>
      <c r="KA142">
        <v>30.0004</v>
      </c>
      <c r="KB142">
        <v>27.7905</v>
      </c>
      <c r="KC142">
        <v>27.8044</v>
      </c>
      <c r="KD142">
        <v>23.4839</v>
      </c>
      <c r="KE142">
        <v>37.5898</v>
      </c>
      <c r="KF142">
        <v>55.1133</v>
      </c>
      <c r="KG142">
        <v>27.4793</v>
      </c>
      <c r="KH142">
        <v>508.646</v>
      </c>
      <c r="KI142">
        <v>16.4537</v>
      </c>
      <c r="KJ142">
        <v>93.048</v>
      </c>
      <c r="KK142">
        <v>98.7378</v>
      </c>
    </row>
    <row r="143" spans="1:297">
      <c r="A143">
        <v>127</v>
      </c>
      <c r="B143">
        <v>1758990136</v>
      </c>
      <c r="C143">
        <v>2789</v>
      </c>
      <c r="D143" t="s">
        <v>697</v>
      </c>
      <c r="E143" t="s">
        <v>698</v>
      </c>
      <c r="F143">
        <v>5</v>
      </c>
      <c r="G143" t="s">
        <v>638</v>
      </c>
      <c r="H143" t="s">
        <v>436</v>
      </c>
      <c r="I143">
        <v>1758990127.84615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(EA143+(U143+2*0.95*5.67E-8*(((EA143+$B$7)+273)^4-(EA143+273)^4)-44100*J143)/(1.84*29.3*R143+8*0.95*5.67E-8*(EA143+273)^3))</f>
        <v>0</v>
      </c>
      <c r="W143">
        <f>($C$7*EB143+$D$7*EC143+$E$7*V143)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2*0.95*5.67E-8*(((EA143+$B$7)+273)^4-(W143+273)^4)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496.517902630953</v>
      </c>
      <c r="AK143">
        <v>462.014121212121</v>
      </c>
      <c r="AL143">
        <v>2.95270268398266</v>
      </c>
      <c r="AM143">
        <v>63.08</v>
      </c>
      <c r="AN143">
        <f>(AP143 - AO143 + DY143*1E3/(8.314*(EA143+273.15)) * AR143/DX143 * AQ143) * DX143/(100*DL143) * 1000/(1000 - AP143)</f>
        <v>0</v>
      </c>
      <c r="AO143">
        <v>16.5367638958333</v>
      </c>
      <c r="AP143">
        <v>24.4110878787879</v>
      </c>
      <c r="AQ143">
        <v>-1.22222811203777e-05</v>
      </c>
      <c r="AR143">
        <v>99.94</v>
      </c>
      <c r="AS143">
        <v>0</v>
      </c>
      <c r="AT143">
        <v>0</v>
      </c>
      <c r="AU143">
        <f>IF(AS143*$H$13&gt;=AW143,1.0,(AW143/(AW143-AS143*$H$13)))</f>
        <v>0</v>
      </c>
      <c r="AV143">
        <f>(AU143-1)*100</f>
        <v>0</v>
      </c>
      <c r="AW143">
        <f>MAX(0,($B$13+$C$13*EF143)/(1+$D$13*EF143)*DY143/(EA143+273)*$E$13)</f>
        <v>0</v>
      </c>
      <c r="AX143" t="s">
        <v>437</v>
      </c>
      <c r="AY143" t="s">
        <v>437</v>
      </c>
      <c r="AZ143">
        <v>0</v>
      </c>
      <c r="BA143">
        <v>0</v>
      </c>
      <c r="BB143">
        <f>1-AZ143/BA143</f>
        <v>0</v>
      </c>
      <c r="BC143">
        <v>0</v>
      </c>
      <c r="BD143" t="s">
        <v>437</v>
      </c>
      <c r="BE143" t="s">
        <v>437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437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$B$11*EG143+$C$11*EH143+$F$11*ES143*(1-EV143)</f>
        <v>0</v>
      </c>
      <c r="DI143">
        <f>DH143*DJ143</f>
        <v>0</v>
      </c>
      <c r="DJ143">
        <f>($B$11*$D$9+$C$11*$D$9+$F$11*((FF143+EX143)/MAX(FF143+EX143+FG143, 0.1)*$I$9+FG143/MAX(FF143+EX143+FG143, 0.1)*$J$9))/($B$11+$C$11+$F$11)</f>
        <v>0</v>
      </c>
      <c r="DK143">
        <f>($B$11*$K$9+$C$11*$K$9+$F$11*((FF143+EX143)/MAX(FF143+EX143+FG143, 0.1)*$P$9+FG143/MAX(FF143+EX143+FG143, 0.1)*$Q$9))/($B$11+$C$11+$F$11)</f>
        <v>0</v>
      </c>
      <c r="DL143">
        <v>5.9</v>
      </c>
      <c r="DM143">
        <v>0.5</v>
      </c>
      <c r="DN143" t="s">
        <v>438</v>
      </c>
      <c r="DO143">
        <v>2</v>
      </c>
      <c r="DP143" t="b">
        <v>1</v>
      </c>
      <c r="DQ143">
        <v>1758990127.84615</v>
      </c>
      <c r="DR143">
        <v>430.518461538462</v>
      </c>
      <c r="DS143">
        <v>473.221846153846</v>
      </c>
      <c r="DT143">
        <v>24.4102461538462</v>
      </c>
      <c r="DU143">
        <v>16.5602230769231</v>
      </c>
      <c r="DV143">
        <v>424.665</v>
      </c>
      <c r="DW143">
        <v>24.0057076923077</v>
      </c>
      <c r="DX143">
        <v>500.007692307692</v>
      </c>
      <c r="DY143">
        <v>90.4198769230769</v>
      </c>
      <c r="DZ143">
        <v>0.0298615076923077</v>
      </c>
      <c r="EA143">
        <v>30.6272230769231</v>
      </c>
      <c r="EB143">
        <v>29.9937461538462</v>
      </c>
      <c r="EC143">
        <v>999.9</v>
      </c>
      <c r="ED143">
        <v>0</v>
      </c>
      <c r="EE143">
        <v>0</v>
      </c>
      <c r="EF143">
        <v>10002.6330769231</v>
      </c>
      <c r="EG143">
        <v>0</v>
      </c>
      <c r="EH143">
        <v>9.97518923076923</v>
      </c>
      <c r="EI143">
        <v>-42.7032615384615</v>
      </c>
      <c r="EJ143">
        <v>441.290615384615</v>
      </c>
      <c r="EK143">
        <v>481.190076923077</v>
      </c>
      <c r="EL143">
        <v>7.85002384615385</v>
      </c>
      <c r="EM143">
        <v>473.221846153846</v>
      </c>
      <c r="EN143">
        <v>16.5602230769231</v>
      </c>
      <c r="EO143">
        <v>2.20717307692308</v>
      </c>
      <c r="EP143">
        <v>1.49737538461538</v>
      </c>
      <c r="EQ143">
        <v>19.0144538461538</v>
      </c>
      <c r="ER143">
        <v>12.9413615384615</v>
      </c>
      <c r="ES143">
        <v>1999.97384615385</v>
      </c>
      <c r="ET143">
        <v>0.98</v>
      </c>
      <c r="EU143">
        <v>0.0199999</v>
      </c>
      <c r="EV143">
        <v>0</v>
      </c>
      <c r="EW143">
        <v>1218.21769230769</v>
      </c>
      <c r="EX143">
        <v>5.00016</v>
      </c>
      <c r="EY143">
        <v>24679.4</v>
      </c>
      <c r="EZ143">
        <v>18233.9461538462</v>
      </c>
      <c r="FA143">
        <v>49.062</v>
      </c>
      <c r="FB143">
        <v>49.4854615384615</v>
      </c>
      <c r="FC143">
        <v>49.4274615384615</v>
      </c>
      <c r="FD143">
        <v>49.25</v>
      </c>
      <c r="FE143">
        <v>50.9322307692308</v>
      </c>
      <c r="FF143">
        <v>1955.07384615385</v>
      </c>
      <c r="FG143">
        <v>39.9</v>
      </c>
      <c r="FH143">
        <v>0</v>
      </c>
      <c r="FI143">
        <v>1758990141.3</v>
      </c>
      <c r="FJ143">
        <v>0</v>
      </c>
      <c r="FK143">
        <v>1217.9824</v>
      </c>
      <c r="FL143">
        <v>-9.59307695056561</v>
      </c>
      <c r="FM143">
        <v>-153.961538654623</v>
      </c>
      <c r="FN143">
        <v>24676.192</v>
      </c>
      <c r="FO143">
        <v>15</v>
      </c>
      <c r="FP143">
        <v>0</v>
      </c>
      <c r="FQ143" t="s">
        <v>439</v>
      </c>
      <c r="FR143">
        <v>1747249705.1</v>
      </c>
      <c r="FS143">
        <v>1747249711.1</v>
      </c>
      <c r="FT143">
        <v>0</v>
      </c>
      <c r="FU143">
        <v>0.871</v>
      </c>
      <c r="FV143">
        <v>0.066</v>
      </c>
      <c r="FW143">
        <v>5.486</v>
      </c>
      <c r="FX143">
        <v>0.145</v>
      </c>
      <c r="FY143">
        <v>420</v>
      </c>
      <c r="FZ143">
        <v>16</v>
      </c>
      <c r="GA143">
        <v>0.27</v>
      </c>
      <c r="GB143">
        <v>0.16</v>
      </c>
      <c r="GC143">
        <v>-40.474119047619</v>
      </c>
      <c r="GD143">
        <v>-39.7909636363636</v>
      </c>
      <c r="GE143">
        <v>4.22118280384144</v>
      </c>
      <c r="GF143">
        <v>0</v>
      </c>
      <c r="GG143">
        <v>1218.70558823529</v>
      </c>
      <c r="GH143">
        <v>-11.250878537415</v>
      </c>
      <c r="GI143">
        <v>1.13047150802212</v>
      </c>
      <c r="GJ143">
        <v>-1</v>
      </c>
      <c r="GK143">
        <v>7.83770619047619</v>
      </c>
      <c r="GL143">
        <v>0.273038181818192</v>
      </c>
      <c r="GM143">
        <v>0.028089988129342</v>
      </c>
      <c r="GN143">
        <v>0</v>
      </c>
      <c r="GO143">
        <v>0</v>
      </c>
      <c r="GP143">
        <v>2</v>
      </c>
      <c r="GQ143" t="s">
        <v>457</v>
      </c>
      <c r="GR143">
        <v>3.12428</v>
      </c>
      <c r="GS143">
        <v>2.65564</v>
      </c>
      <c r="GT143">
        <v>0.0943939</v>
      </c>
      <c r="GU143">
        <v>0.102378</v>
      </c>
      <c r="GV143">
        <v>0.102725</v>
      </c>
      <c r="GW143">
        <v>0.0779617</v>
      </c>
      <c r="GX143">
        <v>23322.3</v>
      </c>
      <c r="GY143">
        <v>21902.8</v>
      </c>
      <c r="GZ143">
        <v>23030</v>
      </c>
      <c r="HA143">
        <v>23759.1</v>
      </c>
      <c r="HB143">
        <v>35211.1</v>
      </c>
      <c r="HC143">
        <v>36259.6</v>
      </c>
      <c r="HD143">
        <v>41513.4</v>
      </c>
      <c r="HE143">
        <v>42365.1</v>
      </c>
      <c r="HF143">
        <v>1.91052</v>
      </c>
      <c r="HG143">
        <v>1.8121</v>
      </c>
      <c r="HH143">
        <v>0.147082</v>
      </c>
      <c r="HI143">
        <v>0</v>
      </c>
      <c r="HJ143">
        <v>27.6017</v>
      </c>
      <c r="HK143">
        <v>999.9</v>
      </c>
      <c r="HL143">
        <v>48.883</v>
      </c>
      <c r="HM143">
        <v>29.205</v>
      </c>
      <c r="HN143">
        <v>22.002</v>
      </c>
      <c r="HO143">
        <v>53.5009</v>
      </c>
      <c r="HP143">
        <v>42.4319</v>
      </c>
      <c r="HQ143">
        <v>1</v>
      </c>
      <c r="HR143">
        <v>0.0375889</v>
      </c>
      <c r="HS143">
        <v>0.0441149</v>
      </c>
      <c r="HT143">
        <v>20.2178</v>
      </c>
      <c r="HU143">
        <v>5.23376</v>
      </c>
      <c r="HV143">
        <v>11.992</v>
      </c>
      <c r="HW143">
        <v>4.95555</v>
      </c>
      <c r="HX143">
        <v>3.30393</v>
      </c>
      <c r="HY143">
        <v>21.3</v>
      </c>
      <c r="HZ143">
        <v>9999</v>
      </c>
      <c r="IA143">
        <v>9999</v>
      </c>
      <c r="IB143">
        <v>9999</v>
      </c>
      <c r="IC143">
        <v>1.86856</v>
      </c>
      <c r="ID143">
        <v>1.8642</v>
      </c>
      <c r="IE143">
        <v>1.87181</v>
      </c>
      <c r="IF143">
        <v>1.86269</v>
      </c>
      <c r="IG143">
        <v>1.86203</v>
      </c>
      <c r="IH143">
        <v>1.86854</v>
      </c>
      <c r="II143">
        <v>1.85869</v>
      </c>
      <c r="IJ143">
        <v>1.86508</v>
      </c>
      <c r="IK143">
        <v>5</v>
      </c>
      <c r="IL143">
        <v>0</v>
      </c>
      <c r="IM143">
        <v>0</v>
      </c>
      <c r="IN143">
        <v>0</v>
      </c>
      <c r="IO143" t="s">
        <v>441</v>
      </c>
      <c r="IP143" t="s">
        <v>442</v>
      </c>
      <c r="IQ143" t="s">
        <v>443</v>
      </c>
      <c r="IR143" t="s">
        <v>443</v>
      </c>
      <c r="IS143" t="s">
        <v>443</v>
      </c>
      <c r="IT143" t="s">
        <v>443</v>
      </c>
      <c r="IU143">
        <v>0</v>
      </c>
      <c r="IV143">
        <v>100</v>
      </c>
      <c r="IW143">
        <v>100</v>
      </c>
      <c r="IX143">
        <v>5.924</v>
      </c>
      <c r="IY143">
        <v>0.4046</v>
      </c>
      <c r="IZ143">
        <v>4.29428474587108</v>
      </c>
      <c r="JA143">
        <v>0.0044018681294096</v>
      </c>
      <c r="JB143">
        <v>-1.90699597991277e-06</v>
      </c>
      <c r="JC143">
        <v>4.44501569190667e-10</v>
      </c>
      <c r="JD143">
        <v>0.0663976639725661</v>
      </c>
      <c r="JE143">
        <v>0.00774552653971819</v>
      </c>
      <c r="JF143">
        <v>0.000136201457998369</v>
      </c>
      <c r="JG143">
        <v>5.32982615085375e-06</v>
      </c>
      <c r="JH143">
        <v>-0</v>
      </c>
      <c r="JI143">
        <v>1991</v>
      </c>
      <c r="JJ143">
        <v>1</v>
      </c>
      <c r="JK143">
        <v>28</v>
      </c>
      <c r="JL143">
        <v>195673.8</v>
      </c>
      <c r="JM143">
        <v>195673.7</v>
      </c>
      <c r="JN143">
        <v>1.19995</v>
      </c>
      <c r="JO143">
        <v>2.38525</v>
      </c>
      <c r="JP143">
        <v>1.4978</v>
      </c>
      <c r="JQ143">
        <v>2.33032</v>
      </c>
      <c r="JR143">
        <v>1.54419</v>
      </c>
      <c r="JS143">
        <v>2.28516</v>
      </c>
      <c r="JT143">
        <v>34.9444</v>
      </c>
      <c r="JU143">
        <v>24.1488</v>
      </c>
      <c r="JV143">
        <v>18</v>
      </c>
      <c r="JW143">
        <v>548.495</v>
      </c>
      <c r="JX143">
        <v>428.632</v>
      </c>
      <c r="JY143">
        <v>27.4843</v>
      </c>
      <c r="JZ143">
        <v>28.0242</v>
      </c>
      <c r="KA143">
        <v>30.0006</v>
      </c>
      <c r="KB143">
        <v>27.7955</v>
      </c>
      <c r="KC143">
        <v>27.8097</v>
      </c>
      <c r="KD143">
        <v>24.1132</v>
      </c>
      <c r="KE143">
        <v>37.5898</v>
      </c>
      <c r="KF143">
        <v>55.1133</v>
      </c>
      <c r="KG143">
        <v>27.4845</v>
      </c>
      <c r="KH143">
        <v>522.151</v>
      </c>
      <c r="KI143">
        <v>16.4385</v>
      </c>
      <c r="KJ143">
        <v>93.0471</v>
      </c>
      <c r="KK143">
        <v>98.7382</v>
      </c>
    </row>
    <row r="144" spans="1:297">
      <c r="A144">
        <v>128</v>
      </c>
      <c r="B144">
        <v>1758990141</v>
      </c>
      <c r="C144">
        <v>2794</v>
      </c>
      <c r="D144" t="s">
        <v>699</v>
      </c>
      <c r="E144" t="s">
        <v>700</v>
      </c>
      <c r="F144">
        <v>5</v>
      </c>
      <c r="G144" t="s">
        <v>638</v>
      </c>
      <c r="H144" t="s">
        <v>436</v>
      </c>
      <c r="I144">
        <v>1758990132.84615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(EA144+(U144+2*0.95*5.67E-8*(((EA144+$B$7)+273)^4-(EA144+273)^4)-44100*J144)/(1.84*29.3*R144+8*0.95*5.67E-8*(EA144+273)^3))</f>
        <v>0</v>
      </c>
      <c r="W144">
        <f>($C$7*EB144+$D$7*EC144+$E$7*V144)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2*0.95*5.67E-8*(((EA144+$B$7)+273)^4-(W144+273)^4)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514.543208867857</v>
      </c>
      <c r="AK144">
        <v>478.461</v>
      </c>
      <c r="AL144">
        <v>3.32773666666662</v>
      </c>
      <c r="AM144">
        <v>63.08</v>
      </c>
      <c r="AN144">
        <f>(AP144 - AO144 + DY144*1E3/(8.314*(EA144+273.15)) * AR144/DX144 * AQ144) * DX144/(100*DL144) * 1000/(1000 - AP144)</f>
        <v>0</v>
      </c>
      <c r="AO144">
        <v>16.4972922440476</v>
      </c>
      <c r="AP144">
        <v>24.3960642424242</v>
      </c>
      <c r="AQ144">
        <v>-0.000117757323582689</v>
      </c>
      <c r="AR144">
        <v>99.94</v>
      </c>
      <c r="AS144">
        <v>0</v>
      </c>
      <c r="AT144">
        <v>0</v>
      </c>
      <c r="AU144">
        <f>IF(AS144*$H$13&gt;=AW144,1.0,(AW144/(AW144-AS144*$H$13)))</f>
        <v>0</v>
      </c>
      <c r="AV144">
        <f>(AU144-1)*100</f>
        <v>0</v>
      </c>
      <c r="AW144">
        <f>MAX(0,($B$13+$C$13*EF144)/(1+$D$13*EF144)*DY144/(EA144+273)*$E$13)</f>
        <v>0</v>
      </c>
      <c r="AX144" t="s">
        <v>437</v>
      </c>
      <c r="AY144" t="s">
        <v>437</v>
      </c>
      <c r="AZ144">
        <v>0</v>
      </c>
      <c r="BA144">
        <v>0</v>
      </c>
      <c r="BB144">
        <f>1-AZ144/BA144</f>
        <v>0</v>
      </c>
      <c r="BC144">
        <v>0</v>
      </c>
      <c r="BD144" t="s">
        <v>437</v>
      </c>
      <c r="BE144" t="s">
        <v>437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437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$B$11*EG144+$C$11*EH144+$F$11*ES144*(1-EV144)</f>
        <v>0</v>
      </c>
      <c r="DI144">
        <f>DH144*DJ144</f>
        <v>0</v>
      </c>
      <c r="DJ144">
        <f>($B$11*$D$9+$C$11*$D$9+$F$11*((FF144+EX144)/MAX(FF144+EX144+FG144, 0.1)*$I$9+FG144/MAX(FF144+EX144+FG144, 0.1)*$J$9))/($B$11+$C$11+$F$11)</f>
        <v>0</v>
      </c>
      <c r="DK144">
        <f>($B$11*$K$9+$C$11*$K$9+$F$11*((FF144+EX144)/MAX(FF144+EX144+FG144, 0.1)*$P$9+FG144/MAX(FF144+EX144+FG144, 0.1)*$Q$9))/($B$11+$C$11+$F$11)</f>
        <v>0</v>
      </c>
      <c r="DL144">
        <v>5.9</v>
      </c>
      <c r="DM144">
        <v>0.5</v>
      </c>
      <c r="DN144" t="s">
        <v>438</v>
      </c>
      <c r="DO144">
        <v>2</v>
      </c>
      <c r="DP144" t="b">
        <v>1</v>
      </c>
      <c r="DQ144">
        <v>1758990132.84615</v>
      </c>
      <c r="DR144">
        <v>444.874615384615</v>
      </c>
      <c r="DS144">
        <v>489.783461538462</v>
      </c>
      <c r="DT144">
        <v>24.4089076923077</v>
      </c>
      <c r="DU144">
        <v>16.5321769230769</v>
      </c>
      <c r="DV144">
        <v>438.978230769231</v>
      </c>
      <c r="DW144">
        <v>24.0043923076923</v>
      </c>
      <c r="DX144">
        <v>500.001846153846</v>
      </c>
      <c r="DY144">
        <v>90.4203461538461</v>
      </c>
      <c r="DZ144">
        <v>0.0299599</v>
      </c>
      <c r="EA144">
        <v>30.6329461538462</v>
      </c>
      <c r="EB144">
        <v>29.9946230769231</v>
      </c>
      <c r="EC144">
        <v>999.9</v>
      </c>
      <c r="ED144">
        <v>0</v>
      </c>
      <c r="EE144">
        <v>0</v>
      </c>
      <c r="EF144">
        <v>10004.6538461538</v>
      </c>
      <c r="EG144">
        <v>0</v>
      </c>
      <c r="EH144">
        <v>9.97037384615385</v>
      </c>
      <c r="EI144">
        <v>-44.9087846153846</v>
      </c>
      <c r="EJ144">
        <v>456.005230769231</v>
      </c>
      <c r="EK144">
        <v>498.016384615385</v>
      </c>
      <c r="EL144">
        <v>7.87672230769231</v>
      </c>
      <c r="EM144">
        <v>489.783461538462</v>
      </c>
      <c r="EN144">
        <v>16.5321769230769</v>
      </c>
      <c r="EO144">
        <v>2.20706307692308</v>
      </c>
      <c r="EP144">
        <v>1.49484692307692</v>
      </c>
      <c r="EQ144">
        <v>19.0136615384615</v>
      </c>
      <c r="ER144">
        <v>12.9155307692308</v>
      </c>
      <c r="ES144">
        <v>1999.96846153846</v>
      </c>
      <c r="ET144">
        <v>0.98</v>
      </c>
      <c r="EU144">
        <v>0.0199999</v>
      </c>
      <c r="EV144">
        <v>0</v>
      </c>
      <c r="EW144">
        <v>1217.48384615385</v>
      </c>
      <c r="EX144">
        <v>5.00016</v>
      </c>
      <c r="EY144">
        <v>24665.8307692308</v>
      </c>
      <c r="EZ144">
        <v>18233.8923076923</v>
      </c>
      <c r="FA144">
        <v>49.062</v>
      </c>
      <c r="FB144">
        <v>49.5</v>
      </c>
      <c r="FC144">
        <v>49.437</v>
      </c>
      <c r="FD144">
        <v>49.25</v>
      </c>
      <c r="FE144">
        <v>50.937</v>
      </c>
      <c r="FF144">
        <v>1955.06846153846</v>
      </c>
      <c r="FG144">
        <v>39.9</v>
      </c>
      <c r="FH144">
        <v>0</v>
      </c>
      <c r="FI144">
        <v>1758990146.1</v>
      </c>
      <c r="FJ144">
        <v>0</v>
      </c>
      <c r="FK144">
        <v>1217.332</v>
      </c>
      <c r="FL144">
        <v>-7.25000002399439</v>
      </c>
      <c r="FM144">
        <v>-140.746154040376</v>
      </c>
      <c r="FN144">
        <v>24663.904</v>
      </c>
      <c r="FO144">
        <v>15</v>
      </c>
      <c r="FP144">
        <v>0</v>
      </c>
      <c r="FQ144" t="s">
        <v>439</v>
      </c>
      <c r="FR144">
        <v>1747249705.1</v>
      </c>
      <c r="FS144">
        <v>1747249711.1</v>
      </c>
      <c r="FT144">
        <v>0</v>
      </c>
      <c r="FU144">
        <v>0.871</v>
      </c>
      <c r="FV144">
        <v>0.066</v>
      </c>
      <c r="FW144">
        <v>5.486</v>
      </c>
      <c r="FX144">
        <v>0.145</v>
      </c>
      <c r="FY144">
        <v>420</v>
      </c>
      <c r="FZ144">
        <v>16</v>
      </c>
      <c r="GA144">
        <v>0.27</v>
      </c>
      <c r="GB144">
        <v>0.16</v>
      </c>
      <c r="GC144">
        <v>-43.90319</v>
      </c>
      <c r="GD144">
        <v>-25.3380631578947</v>
      </c>
      <c r="GE144">
        <v>2.4694986037453</v>
      </c>
      <c r="GF144">
        <v>0</v>
      </c>
      <c r="GG144">
        <v>1217.90294117647</v>
      </c>
      <c r="GH144">
        <v>-8.93414820098306</v>
      </c>
      <c r="GI144">
        <v>0.90183319643205</v>
      </c>
      <c r="GJ144">
        <v>-1</v>
      </c>
      <c r="GK144">
        <v>7.864172</v>
      </c>
      <c r="GL144">
        <v>0.316348872180441</v>
      </c>
      <c r="GM144">
        <v>0.0309267964069995</v>
      </c>
      <c r="GN144">
        <v>0</v>
      </c>
      <c r="GO144">
        <v>0</v>
      </c>
      <c r="GP144">
        <v>2</v>
      </c>
      <c r="GQ144" t="s">
        <v>457</v>
      </c>
      <c r="GR144">
        <v>3.12433</v>
      </c>
      <c r="GS144">
        <v>2.65534</v>
      </c>
      <c r="GT144">
        <v>0.096914</v>
      </c>
      <c r="GU144">
        <v>0.104785</v>
      </c>
      <c r="GV144">
        <v>0.102679</v>
      </c>
      <c r="GW144">
        <v>0.0779103</v>
      </c>
      <c r="GX144">
        <v>23257</v>
      </c>
      <c r="GY144">
        <v>21843.4</v>
      </c>
      <c r="GZ144">
        <v>23029.7</v>
      </c>
      <c r="HA144">
        <v>23758.4</v>
      </c>
      <c r="HB144">
        <v>35212.6</v>
      </c>
      <c r="HC144">
        <v>36261</v>
      </c>
      <c r="HD144">
        <v>41512.8</v>
      </c>
      <c r="HE144">
        <v>42364.2</v>
      </c>
      <c r="HF144">
        <v>1.91083</v>
      </c>
      <c r="HG144">
        <v>1.81197</v>
      </c>
      <c r="HH144">
        <v>0.146389</v>
      </c>
      <c r="HI144">
        <v>0</v>
      </c>
      <c r="HJ144">
        <v>27.6076</v>
      </c>
      <c r="HK144">
        <v>999.9</v>
      </c>
      <c r="HL144">
        <v>48.859</v>
      </c>
      <c r="HM144">
        <v>29.225</v>
      </c>
      <c r="HN144">
        <v>22.0144</v>
      </c>
      <c r="HO144">
        <v>54.0209</v>
      </c>
      <c r="HP144">
        <v>42.6082</v>
      </c>
      <c r="HQ144">
        <v>1</v>
      </c>
      <c r="HR144">
        <v>0.0381326</v>
      </c>
      <c r="HS144">
        <v>0.0533524</v>
      </c>
      <c r="HT144">
        <v>20.2177</v>
      </c>
      <c r="HU144">
        <v>5.23271</v>
      </c>
      <c r="HV144">
        <v>11.992</v>
      </c>
      <c r="HW144">
        <v>4.95565</v>
      </c>
      <c r="HX144">
        <v>3.30385</v>
      </c>
      <c r="HY144">
        <v>21.3</v>
      </c>
      <c r="HZ144">
        <v>9999</v>
      </c>
      <c r="IA144">
        <v>9999</v>
      </c>
      <c r="IB144">
        <v>9999</v>
      </c>
      <c r="IC144">
        <v>1.86859</v>
      </c>
      <c r="ID144">
        <v>1.86419</v>
      </c>
      <c r="IE144">
        <v>1.87181</v>
      </c>
      <c r="IF144">
        <v>1.86266</v>
      </c>
      <c r="IG144">
        <v>1.86206</v>
      </c>
      <c r="IH144">
        <v>1.86858</v>
      </c>
      <c r="II144">
        <v>1.85869</v>
      </c>
      <c r="IJ144">
        <v>1.86508</v>
      </c>
      <c r="IK144">
        <v>5</v>
      </c>
      <c r="IL144">
        <v>0</v>
      </c>
      <c r="IM144">
        <v>0</v>
      </c>
      <c r="IN144">
        <v>0</v>
      </c>
      <c r="IO144" t="s">
        <v>441</v>
      </c>
      <c r="IP144" t="s">
        <v>442</v>
      </c>
      <c r="IQ144" t="s">
        <v>443</v>
      </c>
      <c r="IR144" t="s">
        <v>443</v>
      </c>
      <c r="IS144" t="s">
        <v>443</v>
      </c>
      <c r="IT144" t="s">
        <v>443</v>
      </c>
      <c r="IU144">
        <v>0</v>
      </c>
      <c r="IV144">
        <v>100</v>
      </c>
      <c r="IW144">
        <v>100</v>
      </c>
      <c r="IX144">
        <v>5.97</v>
      </c>
      <c r="IY144">
        <v>0.4042</v>
      </c>
      <c r="IZ144">
        <v>4.29428474587108</v>
      </c>
      <c r="JA144">
        <v>0.0044018681294096</v>
      </c>
      <c r="JB144">
        <v>-1.90699597991277e-06</v>
      </c>
      <c r="JC144">
        <v>4.44501569190667e-10</v>
      </c>
      <c r="JD144">
        <v>0.0663976639725661</v>
      </c>
      <c r="JE144">
        <v>0.00774552653971819</v>
      </c>
      <c r="JF144">
        <v>0.000136201457998369</v>
      </c>
      <c r="JG144">
        <v>5.32982615085375e-06</v>
      </c>
      <c r="JH144">
        <v>-0</v>
      </c>
      <c r="JI144">
        <v>1991</v>
      </c>
      <c r="JJ144">
        <v>1</v>
      </c>
      <c r="JK144">
        <v>28</v>
      </c>
      <c r="JL144">
        <v>195673.9</v>
      </c>
      <c r="JM144">
        <v>195673.8</v>
      </c>
      <c r="JN144">
        <v>1.22925</v>
      </c>
      <c r="JO144">
        <v>2.37305</v>
      </c>
      <c r="JP144">
        <v>1.49902</v>
      </c>
      <c r="JQ144">
        <v>2.3291</v>
      </c>
      <c r="JR144">
        <v>1.54419</v>
      </c>
      <c r="JS144">
        <v>2.32056</v>
      </c>
      <c r="JT144">
        <v>34.9444</v>
      </c>
      <c r="JU144">
        <v>24.1575</v>
      </c>
      <c r="JV144">
        <v>18</v>
      </c>
      <c r="JW144">
        <v>548.73</v>
      </c>
      <c r="JX144">
        <v>428.594</v>
      </c>
      <c r="JY144">
        <v>27.4878</v>
      </c>
      <c r="JZ144">
        <v>28.0294</v>
      </c>
      <c r="KA144">
        <v>30.0006</v>
      </c>
      <c r="KB144">
        <v>27.8002</v>
      </c>
      <c r="KC144">
        <v>27.8146</v>
      </c>
      <c r="KD144">
        <v>24.776</v>
      </c>
      <c r="KE144">
        <v>37.5898</v>
      </c>
      <c r="KF144">
        <v>54.7359</v>
      </c>
      <c r="KG144">
        <v>27.4865</v>
      </c>
      <c r="KH144">
        <v>542.439</v>
      </c>
      <c r="KI144">
        <v>16.4261</v>
      </c>
      <c r="KJ144">
        <v>93.0458</v>
      </c>
      <c r="KK144">
        <v>98.7359</v>
      </c>
    </row>
    <row r="145" spans="1:297">
      <c r="A145">
        <v>129</v>
      </c>
      <c r="B145">
        <v>1758990146</v>
      </c>
      <c r="C145">
        <v>2799</v>
      </c>
      <c r="D145" t="s">
        <v>701</v>
      </c>
      <c r="E145" t="s">
        <v>702</v>
      </c>
      <c r="F145">
        <v>5</v>
      </c>
      <c r="G145" t="s">
        <v>638</v>
      </c>
      <c r="H145" t="s">
        <v>436</v>
      </c>
      <c r="I145">
        <v>1758990137.84615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(EA145+(U145+2*0.95*5.67E-8*(((EA145+$B$7)+273)^4-(EA145+273)^4)-44100*J145)/(1.84*29.3*R145+8*0.95*5.67E-8*(EA145+273)^3))</f>
        <v>0</v>
      </c>
      <c r="W145">
        <f>($C$7*EB145+$D$7*EC145+$E$7*V145)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2*0.95*5.67E-8*(((EA145+$B$7)+273)^4-(W145+273)^4)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530.813352528572</v>
      </c>
      <c r="AK145">
        <v>494.260890909091</v>
      </c>
      <c r="AL145">
        <v>3.16610701298698</v>
      </c>
      <c r="AM145">
        <v>63.08</v>
      </c>
      <c r="AN145">
        <f>(AP145 - AO145 + DY145*1E3/(8.314*(EA145+273.15)) * AR145/DX145 * AQ145) * DX145/(100*DL145) * 1000/(1000 - AP145)</f>
        <v>0</v>
      </c>
      <c r="AO145">
        <v>16.4870020297619</v>
      </c>
      <c r="AP145">
        <v>24.3884478787879</v>
      </c>
      <c r="AQ145">
        <v>-6.98701298701981e-05</v>
      </c>
      <c r="AR145">
        <v>99.94</v>
      </c>
      <c r="AS145">
        <v>0</v>
      </c>
      <c r="AT145">
        <v>0</v>
      </c>
      <c r="AU145">
        <f>IF(AS145*$H$13&gt;=AW145,1.0,(AW145/(AW145-AS145*$H$13)))</f>
        <v>0</v>
      </c>
      <c r="AV145">
        <f>(AU145-1)*100</f>
        <v>0</v>
      </c>
      <c r="AW145">
        <f>MAX(0,($B$13+$C$13*EF145)/(1+$D$13*EF145)*DY145/(EA145+273)*$E$13)</f>
        <v>0</v>
      </c>
      <c r="AX145" t="s">
        <v>437</v>
      </c>
      <c r="AY145" t="s">
        <v>437</v>
      </c>
      <c r="AZ145">
        <v>0</v>
      </c>
      <c r="BA145">
        <v>0</v>
      </c>
      <c r="BB145">
        <f>1-AZ145/BA145</f>
        <v>0</v>
      </c>
      <c r="BC145">
        <v>0</v>
      </c>
      <c r="BD145" t="s">
        <v>437</v>
      </c>
      <c r="BE145" t="s">
        <v>437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437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$B$11*EG145+$C$11*EH145+$F$11*ES145*(1-EV145)</f>
        <v>0</v>
      </c>
      <c r="DI145">
        <f>DH145*DJ145</f>
        <v>0</v>
      </c>
      <c r="DJ145">
        <f>($B$11*$D$9+$C$11*$D$9+$F$11*((FF145+EX145)/MAX(FF145+EX145+FG145, 0.1)*$I$9+FG145/MAX(FF145+EX145+FG145, 0.1)*$J$9))/($B$11+$C$11+$F$11)</f>
        <v>0</v>
      </c>
      <c r="DK145">
        <f>($B$11*$K$9+$C$11*$K$9+$F$11*((FF145+EX145)/MAX(FF145+EX145+FG145, 0.1)*$P$9+FG145/MAX(FF145+EX145+FG145, 0.1)*$Q$9))/($B$11+$C$11+$F$11)</f>
        <v>0</v>
      </c>
      <c r="DL145">
        <v>5.9</v>
      </c>
      <c r="DM145">
        <v>0.5</v>
      </c>
      <c r="DN145" t="s">
        <v>438</v>
      </c>
      <c r="DO145">
        <v>2</v>
      </c>
      <c r="DP145" t="b">
        <v>1</v>
      </c>
      <c r="DQ145">
        <v>1758990137.84615</v>
      </c>
      <c r="DR145">
        <v>459.987461538462</v>
      </c>
      <c r="DS145">
        <v>506.331692307692</v>
      </c>
      <c r="DT145">
        <v>24.4023153846154</v>
      </c>
      <c r="DU145">
        <v>16.5089615384615</v>
      </c>
      <c r="DV145">
        <v>454.046461538461</v>
      </c>
      <c r="DW145">
        <v>23.9979461538462</v>
      </c>
      <c r="DX145">
        <v>500.020769230769</v>
      </c>
      <c r="DY145">
        <v>90.4209538461539</v>
      </c>
      <c r="DZ145">
        <v>0.0298848538461538</v>
      </c>
      <c r="EA145">
        <v>30.6390846153846</v>
      </c>
      <c r="EB145">
        <v>29.9946461538462</v>
      </c>
      <c r="EC145">
        <v>999.9</v>
      </c>
      <c r="ED145">
        <v>0</v>
      </c>
      <c r="EE145">
        <v>0</v>
      </c>
      <c r="EF145">
        <v>9997.01307692308</v>
      </c>
      <c r="EG145">
        <v>0</v>
      </c>
      <c r="EH145">
        <v>9.97037461538462</v>
      </c>
      <c r="EI145">
        <v>-46.3441384615385</v>
      </c>
      <c r="EJ145">
        <v>471.492923076923</v>
      </c>
      <c r="EK145">
        <v>514.830615384615</v>
      </c>
      <c r="EL145">
        <v>7.89335</v>
      </c>
      <c r="EM145">
        <v>506.331692307692</v>
      </c>
      <c r="EN145">
        <v>16.5089615384615</v>
      </c>
      <c r="EO145">
        <v>2.20648153846154</v>
      </c>
      <c r="EP145">
        <v>1.49275615384615</v>
      </c>
      <c r="EQ145">
        <v>19.0094384615385</v>
      </c>
      <c r="ER145">
        <v>12.8941615384615</v>
      </c>
      <c r="ES145">
        <v>1999.96307692308</v>
      </c>
      <c r="ET145">
        <v>0.98</v>
      </c>
      <c r="EU145">
        <v>0.0199999</v>
      </c>
      <c r="EV145">
        <v>0</v>
      </c>
      <c r="EW145">
        <v>1216.91615384615</v>
      </c>
      <c r="EX145">
        <v>5.00016</v>
      </c>
      <c r="EY145">
        <v>24655.2153846154</v>
      </c>
      <c r="EZ145">
        <v>18233.8461538461</v>
      </c>
      <c r="FA145">
        <v>49.062</v>
      </c>
      <c r="FB145">
        <v>49.5</v>
      </c>
      <c r="FC145">
        <v>49.437</v>
      </c>
      <c r="FD145">
        <v>49.25</v>
      </c>
      <c r="FE145">
        <v>50.937</v>
      </c>
      <c r="FF145">
        <v>1955.06307692308</v>
      </c>
      <c r="FG145">
        <v>39.9</v>
      </c>
      <c r="FH145">
        <v>0</v>
      </c>
      <c r="FI145">
        <v>1758990150.9</v>
      </c>
      <c r="FJ145">
        <v>0</v>
      </c>
      <c r="FK145">
        <v>1216.8504</v>
      </c>
      <c r="FL145">
        <v>-4.06615384363061</v>
      </c>
      <c r="FM145">
        <v>-109.792307478368</v>
      </c>
      <c r="FN145">
        <v>24654.16</v>
      </c>
      <c r="FO145">
        <v>15</v>
      </c>
      <c r="FP145">
        <v>0</v>
      </c>
      <c r="FQ145" t="s">
        <v>439</v>
      </c>
      <c r="FR145">
        <v>1747249705.1</v>
      </c>
      <c r="FS145">
        <v>1747249711.1</v>
      </c>
      <c r="FT145">
        <v>0</v>
      </c>
      <c r="FU145">
        <v>0.871</v>
      </c>
      <c r="FV145">
        <v>0.066</v>
      </c>
      <c r="FW145">
        <v>5.486</v>
      </c>
      <c r="FX145">
        <v>0.145</v>
      </c>
      <c r="FY145">
        <v>420</v>
      </c>
      <c r="FZ145">
        <v>16</v>
      </c>
      <c r="GA145">
        <v>0.27</v>
      </c>
      <c r="GB145">
        <v>0.16</v>
      </c>
      <c r="GC145">
        <v>-45.413019047619</v>
      </c>
      <c r="GD145">
        <v>-19.1497480519482</v>
      </c>
      <c r="GE145">
        <v>2.02583792084706</v>
      </c>
      <c r="GF145">
        <v>0</v>
      </c>
      <c r="GG145">
        <v>1217.22147058824</v>
      </c>
      <c r="GH145">
        <v>-6.25530940349694</v>
      </c>
      <c r="GI145">
        <v>0.649751682671885</v>
      </c>
      <c r="GJ145">
        <v>-1</v>
      </c>
      <c r="GK145">
        <v>7.88233714285714</v>
      </c>
      <c r="GL145">
        <v>0.225927272727275</v>
      </c>
      <c r="GM145">
        <v>0.0243335023104747</v>
      </c>
      <c r="GN145">
        <v>0</v>
      </c>
      <c r="GO145">
        <v>0</v>
      </c>
      <c r="GP145">
        <v>2</v>
      </c>
      <c r="GQ145" t="s">
        <v>457</v>
      </c>
      <c r="GR145">
        <v>3.12427</v>
      </c>
      <c r="GS145">
        <v>2.65526</v>
      </c>
      <c r="GT145">
        <v>0.0993283</v>
      </c>
      <c r="GU145">
        <v>0.107351</v>
      </c>
      <c r="GV145">
        <v>0.102638</v>
      </c>
      <c r="GW145">
        <v>0.0777877</v>
      </c>
      <c r="GX145">
        <v>23194.5</v>
      </c>
      <c r="GY145">
        <v>21780.4</v>
      </c>
      <c r="GZ145">
        <v>23029.4</v>
      </c>
      <c r="HA145">
        <v>23758</v>
      </c>
      <c r="HB145">
        <v>35214</v>
      </c>
      <c r="HC145">
        <v>36265.7</v>
      </c>
      <c r="HD145">
        <v>41512.3</v>
      </c>
      <c r="HE145">
        <v>42363.8</v>
      </c>
      <c r="HF145">
        <v>1.91037</v>
      </c>
      <c r="HG145">
        <v>1.81208</v>
      </c>
      <c r="HH145">
        <v>0.146821</v>
      </c>
      <c r="HI145">
        <v>0</v>
      </c>
      <c r="HJ145">
        <v>27.6123</v>
      </c>
      <c r="HK145">
        <v>999.9</v>
      </c>
      <c r="HL145">
        <v>48.834</v>
      </c>
      <c r="HM145">
        <v>29.225</v>
      </c>
      <c r="HN145">
        <v>22.0042</v>
      </c>
      <c r="HO145">
        <v>54.0609</v>
      </c>
      <c r="HP145">
        <v>42.3838</v>
      </c>
      <c r="HQ145">
        <v>1</v>
      </c>
      <c r="HR145">
        <v>0.038529</v>
      </c>
      <c r="HS145">
        <v>0.0539352</v>
      </c>
      <c r="HT145">
        <v>20.2178</v>
      </c>
      <c r="HU145">
        <v>5.23032</v>
      </c>
      <c r="HV145">
        <v>11.992</v>
      </c>
      <c r="HW145">
        <v>4.9556</v>
      </c>
      <c r="HX145">
        <v>3.3039</v>
      </c>
      <c r="HY145">
        <v>21.3</v>
      </c>
      <c r="HZ145">
        <v>9999</v>
      </c>
      <c r="IA145">
        <v>9999</v>
      </c>
      <c r="IB145">
        <v>9999</v>
      </c>
      <c r="IC145">
        <v>1.86857</v>
      </c>
      <c r="ID145">
        <v>1.8642</v>
      </c>
      <c r="IE145">
        <v>1.87181</v>
      </c>
      <c r="IF145">
        <v>1.86269</v>
      </c>
      <c r="IG145">
        <v>1.86206</v>
      </c>
      <c r="IH145">
        <v>1.86857</v>
      </c>
      <c r="II145">
        <v>1.85867</v>
      </c>
      <c r="IJ145">
        <v>1.86508</v>
      </c>
      <c r="IK145">
        <v>5</v>
      </c>
      <c r="IL145">
        <v>0</v>
      </c>
      <c r="IM145">
        <v>0</v>
      </c>
      <c r="IN145">
        <v>0</v>
      </c>
      <c r="IO145" t="s">
        <v>441</v>
      </c>
      <c r="IP145" t="s">
        <v>442</v>
      </c>
      <c r="IQ145" t="s">
        <v>443</v>
      </c>
      <c r="IR145" t="s">
        <v>443</v>
      </c>
      <c r="IS145" t="s">
        <v>443</v>
      </c>
      <c r="IT145" t="s">
        <v>443</v>
      </c>
      <c r="IU145">
        <v>0</v>
      </c>
      <c r="IV145">
        <v>100</v>
      </c>
      <c r="IW145">
        <v>100</v>
      </c>
      <c r="IX145">
        <v>6.016</v>
      </c>
      <c r="IY145">
        <v>0.404</v>
      </c>
      <c r="IZ145">
        <v>4.29428474587108</v>
      </c>
      <c r="JA145">
        <v>0.0044018681294096</v>
      </c>
      <c r="JB145">
        <v>-1.90699597991277e-06</v>
      </c>
      <c r="JC145">
        <v>4.44501569190667e-10</v>
      </c>
      <c r="JD145">
        <v>0.0663976639725661</v>
      </c>
      <c r="JE145">
        <v>0.00774552653971819</v>
      </c>
      <c r="JF145">
        <v>0.000136201457998369</v>
      </c>
      <c r="JG145">
        <v>5.32982615085375e-06</v>
      </c>
      <c r="JH145">
        <v>-0</v>
      </c>
      <c r="JI145">
        <v>1991</v>
      </c>
      <c r="JJ145">
        <v>1</v>
      </c>
      <c r="JK145">
        <v>28</v>
      </c>
      <c r="JL145">
        <v>195674</v>
      </c>
      <c r="JM145">
        <v>195673.9</v>
      </c>
      <c r="JN145">
        <v>1.26465</v>
      </c>
      <c r="JO145">
        <v>2.37427</v>
      </c>
      <c r="JP145">
        <v>1.4978</v>
      </c>
      <c r="JQ145">
        <v>2.33032</v>
      </c>
      <c r="JR145">
        <v>1.54419</v>
      </c>
      <c r="JS145">
        <v>2.30713</v>
      </c>
      <c r="JT145">
        <v>34.9444</v>
      </c>
      <c r="JU145">
        <v>24.1575</v>
      </c>
      <c r="JV145">
        <v>18</v>
      </c>
      <c r="JW145">
        <v>548.488</v>
      </c>
      <c r="JX145">
        <v>428.692</v>
      </c>
      <c r="JY145">
        <v>27.4891</v>
      </c>
      <c r="JZ145">
        <v>28.0354</v>
      </c>
      <c r="KA145">
        <v>30.0005</v>
      </c>
      <c r="KB145">
        <v>27.8061</v>
      </c>
      <c r="KC145">
        <v>27.8199</v>
      </c>
      <c r="KD145">
        <v>25.4123</v>
      </c>
      <c r="KE145">
        <v>37.5898</v>
      </c>
      <c r="KF145">
        <v>54.7359</v>
      </c>
      <c r="KG145">
        <v>27.4904</v>
      </c>
      <c r="KH145">
        <v>555.938</v>
      </c>
      <c r="KI145">
        <v>16.4831</v>
      </c>
      <c r="KJ145">
        <v>93.0446</v>
      </c>
      <c r="KK145">
        <v>98.7346</v>
      </c>
    </row>
    <row r="146" spans="1:297">
      <c r="A146">
        <v>130</v>
      </c>
      <c r="B146">
        <v>1758990151</v>
      </c>
      <c r="C146">
        <v>2804</v>
      </c>
      <c r="D146" t="s">
        <v>703</v>
      </c>
      <c r="E146" t="s">
        <v>704</v>
      </c>
      <c r="F146">
        <v>5</v>
      </c>
      <c r="G146" t="s">
        <v>638</v>
      </c>
      <c r="H146" t="s">
        <v>436</v>
      </c>
      <c r="I146">
        <v>1758990142.84615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(EA146+(U146+2*0.95*5.67E-8*(((EA146+$B$7)+273)^4-(EA146+273)^4)-44100*J146)/(1.84*29.3*R146+8*0.95*5.67E-8*(EA146+273)^3))</f>
        <v>0</v>
      </c>
      <c r="W146">
        <f>($C$7*EB146+$D$7*EC146+$E$7*V146)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2*0.95*5.67E-8*(((EA146+$B$7)+273)^4-(W146+273)^4)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548.799547592857</v>
      </c>
      <c r="AK146">
        <v>511.121018181818</v>
      </c>
      <c r="AL146">
        <v>3.37509430735919</v>
      </c>
      <c r="AM146">
        <v>63.08</v>
      </c>
      <c r="AN146">
        <f>(AP146 - AO146 + DY146*1E3/(8.314*(EA146+273.15)) * AR146/DX146 * AQ146) * DX146/(100*DL146) * 1000/(1000 - AP146)</f>
        <v>0</v>
      </c>
      <c r="AO146">
        <v>16.4465529017857</v>
      </c>
      <c r="AP146">
        <v>24.3580703030303</v>
      </c>
      <c r="AQ146">
        <v>-0.00572119480519885</v>
      </c>
      <c r="AR146">
        <v>99.94</v>
      </c>
      <c r="AS146">
        <v>0</v>
      </c>
      <c r="AT146">
        <v>0</v>
      </c>
      <c r="AU146">
        <f>IF(AS146*$H$13&gt;=AW146,1.0,(AW146/(AW146-AS146*$H$13)))</f>
        <v>0</v>
      </c>
      <c r="AV146">
        <f>(AU146-1)*100</f>
        <v>0</v>
      </c>
      <c r="AW146">
        <f>MAX(0,($B$13+$C$13*EF146)/(1+$D$13*EF146)*DY146/(EA146+273)*$E$13)</f>
        <v>0</v>
      </c>
      <c r="AX146" t="s">
        <v>437</v>
      </c>
      <c r="AY146" t="s">
        <v>437</v>
      </c>
      <c r="AZ146">
        <v>0</v>
      </c>
      <c r="BA146">
        <v>0</v>
      </c>
      <c r="BB146">
        <f>1-AZ146/BA146</f>
        <v>0</v>
      </c>
      <c r="BC146">
        <v>0</v>
      </c>
      <c r="BD146" t="s">
        <v>437</v>
      </c>
      <c r="BE146" t="s">
        <v>437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437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$B$11*EG146+$C$11*EH146+$F$11*ES146*(1-EV146)</f>
        <v>0</v>
      </c>
      <c r="DI146">
        <f>DH146*DJ146</f>
        <v>0</v>
      </c>
      <c r="DJ146">
        <f>($B$11*$D$9+$C$11*$D$9+$F$11*((FF146+EX146)/MAX(FF146+EX146+FG146, 0.1)*$I$9+FG146/MAX(FF146+EX146+FG146, 0.1)*$J$9))/($B$11+$C$11+$F$11)</f>
        <v>0</v>
      </c>
      <c r="DK146">
        <f>($B$11*$K$9+$C$11*$K$9+$F$11*((FF146+EX146)/MAX(FF146+EX146+FG146, 0.1)*$P$9+FG146/MAX(FF146+EX146+FG146, 0.1)*$Q$9))/($B$11+$C$11+$F$11)</f>
        <v>0</v>
      </c>
      <c r="DL146">
        <v>5.9</v>
      </c>
      <c r="DM146">
        <v>0.5</v>
      </c>
      <c r="DN146" t="s">
        <v>438</v>
      </c>
      <c r="DO146">
        <v>2</v>
      </c>
      <c r="DP146" t="b">
        <v>1</v>
      </c>
      <c r="DQ146">
        <v>1758990142.84615</v>
      </c>
      <c r="DR146">
        <v>475.649846153846</v>
      </c>
      <c r="DS146">
        <v>523.481846153846</v>
      </c>
      <c r="DT146">
        <v>24.3886461538462</v>
      </c>
      <c r="DU146">
        <v>16.4787538461538</v>
      </c>
      <c r="DV146">
        <v>469.663</v>
      </c>
      <c r="DW146">
        <v>23.9845923076923</v>
      </c>
      <c r="DX146">
        <v>500.033461538462</v>
      </c>
      <c r="DY146">
        <v>90.4211461538462</v>
      </c>
      <c r="DZ146">
        <v>0.0298483307692308</v>
      </c>
      <c r="EA146">
        <v>30.6449615384615</v>
      </c>
      <c r="EB146">
        <v>30.0003923076923</v>
      </c>
      <c r="EC146">
        <v>999.9</v>
      </c>
      <c r="ED146">
        <v>0</v>
      </c>
      <c r="EE146">
        <v>0</v>
      </c>
      <c r="EF146">
        <v>9985.05384615385</v>
      </c>
      <c r="EG146">
        <v>0</v>
      </c>
      <c r="EH146">
        <v>9.96684384615385</v>
      </c>
      <c r="EI146">
        <v>-47.8319615384615</v>
      </c>
      <c r="EJ146">
        <v>487.540076923077</v>
      </c>
      <c r="EK146">
        <v>532.252307692308</v>
      </c>
      <c r="EL146">
        <v>7.90989153846154</v>
      </c>
      <c r="EM146">
        <v>523.481846153846</v>
      </c>
      <c r="EN146">
        <v>16.4787538461538</v>
      </c>
      <c r="EO146">
        <v>2.20524923076923</v>
      </c>
      <c r="EP146">
        <v>1.49002538461538</v>
      </c>
      <c r="EQ146">
        <v>19.0004923076923</v>
      </c>
      <c r="ER146">
        <v>12.8662</v>
      </c>
      <c r="ES146">
        <v>1999.95615384615</v>
      </c>
      <c r="ET146">
        <v>0.98</v>
      </c>
      <c r="EU146">
        <v>0.0199999</v>
      </c>
      <c r="EV146">
        <v>0</v>
      </c>
      <c r="EW146">
        <v>1216.46384615385</v>
      </c>
      <c r="EX146">
        <v>5.00016</v>
      </c>
      <c r="EY146">
        <v>24647.7461538462</v>
      </c>
      <c r="EZ146">
        <v>18233.7923076923</v>
      </c>
      <c r="FA146">
        <v>49.0716923076923</v>
      </c>
      <c r="FB146">
        <v>49.5</v>
      </c>
      <c r="FC146">
        <v>49.437</v>
      </c>
      <c r="FD146">
        <v>49.2690769230769</v>
      </c>
      <c r="FE146">
        <v>50.937</v>
      </c>
      <c r="FF146">
        <v>1955.05615384615</v>
      </c>
      <c r="FG146">
        <v>39.9</v>
      </c>
      <c r="FH146">
        <v>0</v>
      </c>
      <c r="FI146">
        <v>1758990156.3</v>
      </c>
      <c r="FJ146">
        <v>0</v>
      </c>
      <c r="FK146">
        <v>1216.46038461538</v>
      </c>
      <c r="FL146">
        <v>-4.34564102095083</v>
      </c>
      <c r="FM146">
        <v>-60.5743590494763</v>
      </c>
      <c r="FN146">
        <v>24647.1384615385</v>
      </c>
      <c r="FO146">
        <v>15</v>
      </c>
      <c r="FP146">
        <v>0</v>
      </c>
      <c r="FQ146" t="s">
        <v>439</v>
      </c>
      <c r="FR146">
        <v>1747249705.1</v>
      </c>
      <c r="FS146">
        <v>1747249711.1</v>
      </c>
      <c r="FT146">
        <v>0</v>
      </c>
      <c r="FU146">
        <v>0.871</v>
      </c>
      <c r="FV146">
        <v>0.066</v>
      </c>
      <c r="FW146">
        <v>5.486</v>
      </c>
      <c r="FX146">
        <v>0.145</v>
      </c>
      <c r="FY146">
        <v>420</v>
      </c>
      <c r="FZ146">
        <v>16</v>
      </c>
      <c r="GA146">
        <v>0.27</v>
      </c>
      <c r="GB146">
        <v>0.16</v>
      </c>
      <c r="GC146">
        <v>-47.077825</v>
      </c>
      <c r="GD146">
        <v>-16.2735112781955</v>
      </c>
      <c r="GE146">
        <v>1.669623535973</v>
      </c>
      <c r="GF146">
        <v>0</v>
      </c>
      <c r="GG146">
        <v>1216.72647058824</v>
      </c>
      <c r="GH146">
        <v>-4.96592818822361</v>
      </c>
      <c r="GI146">
        <v>0.519240861897814</v>
      </c>
      <c r="GJ146">
        <v>-1</v>
      </c>
      <c r="GK146">
        <v>7.901614</v>
      </c>
      <c r="GL146">
        <v>0.176270075187969</v>
      </c>
      <c r="GM146">
        <v>0.0189762716042957</v>
      </c>
      <c r="GN146">
        <v>0</v>
      </c>
      <c r="GO146">
        <v>0</v>
      </c>
      <c r="GP146">
        <v>2</v>
      </c>
      <c r="GQ146" t="s">
        <v>457</v>
      </c>
      <c r="GR146">
        <v>3.12421</v>
      </c>
      <c r="GS146">
        <v>2.65491</v>
      </c>
      <c r="GT146">
        <v>0.101821</v>
      </c>
      <c r="GU146">
        <v>0.10974</v>
      </c>
      <c r="GV146">
        <v>0.102554</v>
      </c>
      <c r="GW146">
        <v>0.0777253</v>
      </c>
      <c r="GX146">
        <v>23129.8</v>
      </c>
      <c r="GY146">
        <v>21721.9</v>
      </c>
      <c r="GZ146">
        <v>23028.9</v>
      </c>
      <c r="HA146">
        <v>23757.8</v>
      </c>
      <c r="HB146">
        <v>35216.9</v>
      </c>
      <c r="HC146">
        <v>36268.4</v>
      </c>
      <c r="HD146">
        <v>41511.6</v>
      </c>
      <c r="HE146">
        <v>42363.9</v>
      </c>
      <c r="HF146">
        <v>1.91035</v>
      </c>
      <c r="HG146">
        <v>1.81192</v>
      </c>
      <c r="HH146">
        <v>0.14703</v>
      </c>
      <c r="HI146">
        <v>0</v>
      </c>
      <c r="HJ146">
        <v>27.6156</v>
      </c>
      <c r="HK146">
        <v>999.9</v>
      </c>
      <c r="HL146">
        <v>48.785</v>
      </c>
      <c r="HM146">
        <v>29.225</v>
      </c>
      <c r="HN146">
        <v>21.9825</v>
      </c>
      <c r="HO146">
        <v>53.8009</v>
      </c>
      <c r="HP146">
        <v>42.5801</v>
      </c>
      <c r="HQ146">
        <v>1</v>
      </c>
      <c r="HR146">
        <v>0.0390193</v>
      </c>
      <c r="HS146">
        <v>0.603287</v>
      </c>
      <c r="HT146">
        <v>20.2154</v>
      </c>
      <c r="HU146">
        <v>5.23017</v>
      </c>
      <c r="HV146">
        <v>11.992</v>
      </c>
      <c r="HW146">
        <v>4.9557</v>
      </c>
      <c r="HX146">
        <v>3.30398</v>
      </c>
      <c r="HY146">
        <v>21.3</v>
      </c>
      <c r="HZ146">
        <v>9999</v>
      </c>
      <c r="IA146">
        <v>9999</v>
      </c>
      <c r="IB146">
        <v>9999</v>
      </c>
      <c r="IC146">
        <v>1.86858</v>
      </c>
      <c r="ID146">
        <v>1.86419</v>
      </c>
      <c r="IE146">
        <v>1.87181</v>
      </c>
      <c r="IF146">
        <v>1.86268</v>
      </c>
      <c r="IG146">
        <v>1.86205</v>
      </c>
      <c r="IH146">
        <v>1.86856</v>
      </c>
      <c r="II146">
        <v>1.85867</v>
      </c>
      <c r="IJ146">
        <v>1.86508</v>
      </c>
      <c r="IK146">
        <v>5</v>
      </c>
      <c r="IL146">
        <v>0</v>
      </c>
      <c r="IM146">
        <v>0</v>
      </c>
      <c r="IN146">
        <v>0</v>
      </c>
      <c r="IO146" t="s">
        <v>441</v>
      </c>
      <c r="IP146" t="s">
        <v>442</v>
      </c>
      <c r="IQ146" t="s">
        <v>443</v>
      </c>
      <c r="IR146" t="s">
        <v>443</v>
      </c>
      <c r="IS146" t="s">
        <v>443</v>
      </c>
      <c r="IT146" t="s">
        <v>443</v>
      </c>
      <c r="IU146">
        <v>0</v>
      </c>
      <c r="IV146">
        <v>100</v>
      </c>
      <c r="IW146">
        <v>100</v>
      </c>
      <c r="IX146">
        <v>6.063</v>
      </c>
      <c r="IY146">
        <v>0.4033</v>
      </c>
      <c r="IZ146">
        <v>4.29428474587108</v>
      </c>
      <c r="JA146">
        <v>0.0044018681294096</v>
      </c>
      <c r="JB146">
        <v>-1.90699597991277e-06</v>
      </c>
      <c r="JC146">
        <v>4.44501569190667e-10</v>
      </c>
      <c r="JD146">
        <v>0.0663976639725661</v>
      </c>
      <c r="JE146">
        <v>0.00774552653971819</v>
      </c>
      <c r="JF146">
        <v>0.000136201457998369</v>
      </c>
      <c r="JG146">
        <v>5.32982615085375e-06</v>
      </c>
      <c r="JH146">
        <v>-0</v>
      </c>
      <c r="JI146">
        <v>1991</v>
      </c>
      <c r="JJ146">
        <v>1</v>
      </c>
      <c r="JK146">
        <v>28</v>
      </c>
      <c r="JL146">
        <v>195674.1</v>
      </c>
      <c r="JM146">
        <v>195674</v>
      </c>
      <c r="JN146">
        <v>1.29395</v>
      </c>
      <c r="JO146">
        <v>2.37427</v>
      </c>
      <c r="JP146">
        <v>1.49902</v>
      </c>
      <c r="JQ146">
        <v>2.3291</v>
      </c>
      <c r="JR146">
        <v>1.54419</v>
      </c>
      <c r="JS146">
        <v>2.29736</v>
      </c>
      <c r="JT146">
        <v>34.9444</v>
      </c>
      <c r="JU146">
        <v>24.1488</v>
      </c>
      <c r="JV146">
        <v>18</v>
      </c>
      <c r="JW146">
        <v>548.512</v>
      </c>
      <c r="JX146">
        <v>428.638</v>
      </c>
      <c r="JY146">
        <v>27.481</v>
      </c>
      <c r="JZ146">
        <v>28.0414</v>
      </c>
      <c r="KA146">
        <v>30.0006</v>
      </c>
      <c r="KB146">
        <v>27.8108</v>
      </c>
      <c r="KC146">
        <v>27.8245</v>
      </c>
      <c r="KD146">
        <v>25.9897</v>
      </c>
      <c r="KE146">
        <v>37.5898</v>
      </c>
      <c r="KF146">
        <v>54.7359</v>
      </c>
      <c r="KG146">
        <v>27.2597</v>
      </c>
      <c r="KH146">
        <v>576.342</v>
      </c>
      <c r="KI146">
        <v>16.5209</v>
      </c>
      <c r="KJ146">
        <v>93.0429</v>
      </c>
      <c r="KK146">
        <v>98.7345</v>
      </c>
    </row>
    <row r="147" spans="1:297">
      <c r="A147">
        <v>131</v>
      </c>
      <c r="B147">
        <v>1758990156</v>
      </c>
      <c r="C147">
        <v>2809</v>
      </c>
      <c r="D147" t="s">
        <v>705</v>
      </c>
      <c r="E147" t="s">
        <v>706</v>
      </c>
      <c r="F147">
        <v>5</v>
      </c>
      <c r="G147" t="s">
        <v>638</v>
      </c>
      <c r="H147" t="s">
        <v>436</v>
      </c>
      <c r="I147">
        <v>1758990147.84615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(EA147+(U147+2*0.95*5.67E-8*(((EA147+$B$7)+273)^4-(EA147+273)^4)-44100*J147)/(1.84*29.3*R147+8*0.95*5.67E-8*(EA147+273)^3))</f>
        <v>0</v>
      </c>
      <c r="W147">
        <f>($C$7*EB147+$D$7*EC147+$E$7*V147)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2*0.95*5.67E-8*(((EA147+$B$7)+273)^4-(W147+273)^4)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565.412615935714</v>
      </c>
      <c r="AK147">
        <v>527.387272727272</v>
      </c>
      <c r="AL147">
        <v>3.24205365800863</v>
      </c>
      <c r="AM147">
        <v>63.08</v>
      </c>
      <c r="AN147">
        <f>(AP147 - AO147 + DY147*1E3/(8.314*(EA147+273.15)) * AR147/DX147 * AQ147) * DX147/(100*DL147) * 1000/(1000 - AP147)</f>
        <v>0</v>
      </c>
      <c r="AO147">
        <v>16.4418642708333</v>
      </c>
      <c r="AP147">
        <v>24.3347721212121</v>
      </c>
      <c r="AQ147">
        <v>-0.00330017893217968</v>
      </c>
      <c r="AR147">
        <v>99.94</v>
      </c>
      <c r="AS147">
        <v>0</v>
      </c>
      <c r="AT147">
        <v>0</v>
      </c>
      <c r="AU147">
        <f>IF(AS147*$H$13&gt;=AW147,1.0,(AW147/(AW147-AS147*$H$13)))</f>
        <v>0</v>
      </c>
      <c r="AV147">
        <f>(AU147-1)*100</f>
        <v>0</v>
      </c>
      <c r="AW147">
        <f>MAX(0,($B$13+$C$13*EF147)/(1+$D$13*EF147)*DY147/(EA147+273)*$E$13)</f>
        <v>0</v>
      </c>
      <c r="AX147" t="s">
        <v>437</v>
      </c>
      <c r="AY147" t="s">
        <v>437</v>
      </c>
      <c r="AZ147">
        <v>0</v>
      </c>
      <c r="BA147">
        <v>0</v>
      </c>
      <c r="BB147">
        <f>1-AZ147/BA147</f>
        <v>0</v>
      </c>
      <c r="BC147">
        <v>0</v>
      </c>
      <c r="BD147" t="s">
        <v>437</v>
      </c>
      <c r="BE147" t="s">
        <v>437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437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$B$11*EG147+$C$11*EH147+$F$11*ES147*(1-EV147)</f>
        <v>0</v>
      </c>
      <c r="DI147">
        <f>DH147*DJ147</f>
        <v>0</v>
      </c>
      <c r="DJ147">
        <f>($B$11*$D$9+$C$11*$D$9+$F$11*((FF147+EX147)/MAX(FF147+EX147+FG147, 0.1)*$I$9+FG147/MAX(FF147+EX147+FG147, 0.1)*$J$9))/($B$11+$C$11+$F$11)</f>
        <v>0</v>
      </c>
      <c r="DK147">
        <f>($B$11*$K$9+$C$11*$K$9+$F$11*((FF147+EX147)/MAX(FF147+EX147+FG147, 0.1)*$P$9+FG147/MAX(FF147+EX147+FG147, 0.1)*$Q$9))/($B$11+$C$11+$F$11)</f>
        <v>0</v>
      </c>
      <c r="DL147">
        <v>5.9</v>
      </c>
      <c r="DM147">
        <v>0.5</v>
      </c>
      <c r="DN147" t="s">
        <v>438</v>
      </c>
      <c r="DO147">
        <v>2</v>
      </c>
      <c r="DP147" t="b">
        <v>1</v>
      </c>
      <c r="DQ147">
        <v>1758990147.84615</v>
      </c>
      <c r="DR147">
        <v>491.630615384615</v>
      </c>
      <c r="DS147">
        <v>540.171769230769</v>
      </c>
      <c r="DT147">
        <v>24.3691538461538</v>
      </c>
      <c r="DU147">
        <v>16.4603384615385</v>
      </c>
      <c r="DV147">
        <v>485.597769230769</v>
      </c>
      <c r="DW147">
        <v>23.9655461538462</v>
      </c>
      <c r="DX147">
        <v>500.020615384615</v>
      </c>
      <c r="DY147">
        <v>90.4213153846154</v>
      </c>
      <c r="DZ147">
        <v>0.0297576</v>
      </c>
      <c r="EA147">
        <v>30.6489846153846</v>
      </c>
      <c r="EB147">
        <v>30.0067076923077</v>
      </c>
      <c r="EC147">
        <v>999.9</v>
      </c>
      <c r="ED147">
        <v>0</v>
      </c>
      <c r="EE147">
        <v>0</v>
      </c>
      <c r="EF147">
        <v>9975.29230769231</v>
      </c>
      <c r="EG147">
        <v>0</v>
      </c>
      <c r="EH147">
        <v>9.96759307692308</v>
      </c>
      <c r="EI147">
        <v>-48.5410461538462</v>
      </c>
      <c r="EJ147">
        <v>503.910153846154</v>
      </c>
      <c r="EK147">
        <v>549.211538461538</v>
      </c>
      <c r="EL147">
        <v>7.90881230769231</v>
      </c>
      <c r="EM147">
        <v>540.171769230769</v>
      </c>
      <c r="EN147">
        <v>16.4603384615385</v>
      </c>
      <c r="EO147">
        <v>2.20349</v>
      </c>
      <c r="EP147">
        <v>1.48836384615385</v>
      </c>
      <c r="EQ147">
        <v>18.9877076923077</v>
      </c>
      <c r="ER147">
        <v>12.8491538461538</v>
      </c>
      <c r="ES147">
        <v>1999.97076923077</v>
      </c>
      <c r="ET147">
        <v>0.980000230769231</v>
      </c>
      <c r="EU147">
        <v>0.0199996769230769</v>
      </c>
      <c r="EV147">
        <v>0</v>
      </c>
      <c r="EW147">
        <v>1216.22</v>
      </c>
      <c r="EX147">
        <v>5.00016</v>
      </c>
      <c r="EY147">
        <v>24644.1076923077</v>
      </c>
      <c r="EZ147">
        <v>18233.9230769231</v>
      </c>
      <c r="FA147">
        <v>49.0910769230769</v>
      </c>
      <c r="FB147">
        <v>49.5</v>
      </c>
      <c r="FC147">
        <v>49.437</v>
      </c>
      <c r="FD147">
        <v>49.2833846153846</v>
      </c>
      <c r="FE147">
        <v>50.937</v>
      </c>
      <c r="FF147">
        <v>1955.07076923077</v>
      </c>
      <c r="FG147">
        <v>39.9</v>
      </c>
      <c r="FH147">
        <v>0</v>
      </c>
      <c r="FI147">
        <v>1758990161.1</v>
      </c>
      <c r="FJ147">
        <v>0</v>
      </c>
      <c r="FK147">
        <v>1216.29576923077</v>
      </c>
      <c r="FL147">
        <v>-2.17675213033111</v>
      </c>
      <c r="FM147">
        <v>-14.9675214190698</v>
      </c>
      <c r="FN147">
        <v>24644.1153846154</v>
      </c>
      <c r="FO147">
        <v>15</v>
      </c>
      <c r="FP147">
        <v>0</v>
      </c>
      <c r="FQ147" t="s">
        <v>439</v>
      </c>
      <c r="FR147">
        <v>1747249705.1</v>
      </c>
      <c r="FS147">
        <v>1747249711.1</v>
      </c>
      <c r="FT147">
        <v>0</v>
      </c>
      <c r="FU147">
        <v>0.871</v>
      </c>
      <c r="FV147">
        <v>0.066</v>
      </c>
      <c r="FW147">
        <v>5.486</v>
      </c>
      <c r="FX147">
        <v>0.145</v>
      </c>
      <c r="FY147">
        <v>420</v>
      </c>
      <c r="FZ147">
        <v>16</v>
      </c>
      <c r="GA147">
        <v>0.27</v>
      </c>
      <c r="GB147">
        <v>0.16</v>
      </c>
      <c r="GC147">
        <v>-48.1215761904762</v>
      </c>
      <c r="GD147">
        <v>-9.96307792207797</v>
      </c>
      <c r="GE147">
        <v>1.08940434135215</v>
      </c>
      <c r="GF147">
        <v>0</v>
      </c>
      <c r="GG147">
        <v>1216.45941176471</v>
      </c>
      <c r="GH147">
        <v>-3.17219250732</v>
      </c>
      <c r="GI147">
        <v>0.388336885103904</v>
      </c>
      <c r="GJ147">
        <v>-1</v>
      </c>
      <c r="GK147">
        <v>7.90792333333333</v>
      </c>
      <c r="GL147">
        <v>0.0205753246753181</v>
      </c>
      <c r="GM147">
        <v>0.0105393418667452</v>
      </c>
      <c r="GN147">
        <v>1</v>
      </c>
      <c r="GO147">
        <v>1</v>
      </c>
      <c r="GP147">
        <v>2</v>
      </c>
      <c r="GQ147" t="s">
        <v>446</v>
      </c>
      <c r="GR147">
        <v>3.12425</v>
      </c>
      <c r="GS147">
        <v>2.65498</v>
      </c>
      <c r="GT147">
        <v>0.104212</v>
      </c>
      <c r="GU147">
        <v>0.112198</v>
      </c>
      <c r="GV147">
        <v>0.102483</v>
      </c>
      <c r="GW147">
        <v>0.0777395</v>
      </c>
      <c r="GX147">
        <v>23067.9</v>
      </c>
      <c r="GY147">
        <v>21661.5</v>
      </c>
      <c r="GZ147">
        <v>23028.5</v>
      </c>
      <c r="HA147">
        <v>23757.3</v>
      </c>
      <c r="HB147">
        <v>35219.7</v>
      </c>
      <c r="HC147">
        <v>36267.4</v>
      </c>
      <c r="HD147">
        <v>41511.3</v>
      </c>
      <c r="HE147">
        <v>42363.1</v>
      </c>
      <c r="HF147">
        <v>1.90995</v>
      </c>
      <c r="HG147">
        <v>1.8118</v>
      </c>
      <c r="HH147">
        <v>0.146735</v>
      </c>
      <c r="HI147">
        <v>0</v>
      </c>
      <c r="HJ147">
        <v>27.6191</v>
      </c>
      <c r="HK147">
        <v>999.9</v>
      </c>
      <c r="HL147">
        <v>48.761</v>
      </c>
      <c r="HM147">
        <v>29.225</v>
      </c>
      <c r="HN147">
        <v>21.9713</v>
      </c>
      <c r="HO147">
        <v>53.4809</v>
      </c>
      <c r="HP147">
        <v>42.4319</v>
      </c>
      <c r="HQ147">
        <v>1</v>
      </c>
      <c r="HR147">
        <v>0.0410798</v>
      </c>
      <c r="HS147">
        <v>0.748761</v>
      </c>
      <c r="HT147">
        <v>20.2157</v>
      </c>
      <c r="HU147">
        <v>5.23002</v>
      </c>
      <c r="HV147">
        <v>11.992</v>
      </c>
      <c r="HW147">
        <v>4.95575</v>
      </c>
      <c r="HX147">
        <v>3.304</v>
      </c>
      <c r="HY147">
        <v>21.3</v>
      </c>
      <c r="HZ147">
        <v>9999</v>
      </c>
      <c r="IA147">
        <v>9999</v>
      </c>
      <c r="IB147">
        <v>9999</v>
      </c>
      <c r="IC147">
        <v>1.86857</v>
      </c>
      <c r="ID147">
        <v>1.86421</v>
      </c>
      <c r="IE147">
        <v>1.8718</v>
      </c>
      <c r="IF147">
        <v>1.86268</v>
      </c>
      <c r="IG147">
        <v>1.86203</v>
      </c>
      <c r="IH147">
        <v>1.86856</v>
      </c>
      <c r="II147">
        <v>1.85867</v>
      </c>
      <c r="IJ147">
        <v>1.86508</v>
      </c>
      <c r="IK147">
        <v>5</v>
      </c>
      <c r="IL147">
        <v>0</v>
      </c>
      <c r="IM147">
        <v>0</v>
      </c>
      <c r="IN147">
        <v>0</v>
      </c>
      <c r="IO147" t="s">
        <v>441</v>
      </c>
      <c r="IP147" t="s">
        <v>442</v>
      </c>
      <c r="IQ147" t="s">
        <v>443</v>
      </c>
      <c r="IR147" t="s">
        <v>443</v>
      </c>
      <c r="IS147" t="s">
        <v>443</v>
      </c>
      <c r="IT147" t="s">
        <v>443</v>
      </c>
      <c r="IU147">
        <v>0</v>
      </c>
      <c r="IV147">
        <v>100</v>
      </c>
      <c r="IW147">
        <v>100</v>
      </c>
      <c r="IX147">
        <v>6.107</v>
      </c>
      <c r="IY147">
        <v>0.4027</v>
      </c>
      <c r="IZ147">
        <v>4.29428474587108</v>
      </c>
      <c r="JA147">
        <v>0.0044018681294096</v>
      </c>
      <c r="JB147">
        <v>-1.90699597991277e-06</v>
      </c>
      <c r="JC147">
        <v>4.44501569190667e-10</v>
      </c>
      <c r="JD147">
        <v>0.0663976639725661</v>
      </c>
      <c r="JE147">
        <v>0.00774552653971819</v>
      </c>
      <c r="JF147">
        <v>0.000136201457998369</v>
      </c>
      <c r="JG147">
        <v>5.32982615085375e-06</v>
      </c>
      <c r="JH147">
        <v>-0</v>
      </c>
      <c r="JI147">
        <v>1991</v>
      </c>
      <c r="JJ147">
        <v>1</v>
      </c>
      <c r="JK147">
        <v>28</v>
      </c>
      <c r="JL147">
        <v>195674.2</v>
      </c>
      <c r="JM147">
        <v>195674.1</v>
      </c>
      <c r="JN147">
        <v>1.32812</v>
      </c>
      <c r="JO147">
        <v>2.37183</v>
      </c>
      <c r="JP147">
        <v>1.4978</v>
      </c>
      <c r="JQ147">
        <v>2.3291</v>
      </c>
      <c r="JR147">
        <v>1.54419</v>
      </c>
      <c r="JS147">
        <v>2.37305</v>
      </c>
      <c r="JT147">
        <v>34.9444</v>
      </c>
      <c r="JU147">
        <v>24.1575</v>
      </c>
      <c r="JV147">
        <v>18</v>
      </c>
      <c r="JW147">
        <v>548.295</v>
      </c>
      <c r="JX147">
        <v>428.604</v>
      </c>
      <c r="JY147">
        <v>27.2818</v>
      </c>
      <c r="JZ147">
        <v>28.0467</v>
      </c>
      <c r="KA147">
        <v>30.0014</v>
      </c>
      <c r="KB147">
        <v>27.8157</v>
      </c>
      <c r="KC147">
        <v>27.8298</v>
      </c>
      <c r="KD147">
        <v>26.684</v>
      </c>
      <c r="KE147">
        <v>37.5898</v>
      </c>
      <c r="KF147">
        <v>54.7359</v>
      </c>
      <c r="KG147">
        <v>27.244</v>
      </c>
      <c r="KH147">
        <v>589.97</v>
      </c>
      <c r="KI147">
        <v>16.5607</v>
      </c>
      <c r="KJ147">
        <v>93.0419</v>
      </c>
      <c r="KK147">
        <v>98.7326</v>
      </c>
    </row>
    <row r="148" spans="1:297">
      <c r="A148">
        <v>132</v>
      </c>
      <c r="B148">
        <v>1758990161</v>
      </c>
      <c r="C148">
        <v>2814</v>
      </c>
      <c r="D148" t="s">
        <v>707</v>
      </c>
      <c r="E148" t="s">
        <v>708</v>
      </c>
      <c r="F148">
        <v>5</v>
      </c>
      <c r="G148" t="s">
        <v>638</v>
      </c>
      <c r="H148" t="s">
        <v>436</v>
      </c>
      <c r="I148">
        <v>1758990152.84615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(EA148+(U148+2*0.95*5.67E-8*(((EA148+$B$7)+273)^4-(EA148+273)^4)-44100*J148)/(1.84*29.3*R148+8*0.95*5.67E-8*(EA148+273)^3))</f>
        <v>0</v>
      </c>
      <c r="W148">
        <f>($C$7*EB148+$D$7*EC148+$E$7*V148)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2*0.95*5.67E-8*(((EA148+$B$7)+273)^4-(W148+273)^4)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583.256050078571</v>
      </c>
      <c r="AK148">
        <v>544.403309090909</v>
      </c>
      <c r="AL148">
        <v>3.41400560606058</v>
      </c>
      <c r="AM148">
        <v>63.08</v>
      </c>
      <c r="AN148">
        <f>(AP148 - AO148 + DY148*1E3/(8.314*(EA148+273.15)) * AR148/DX148 * AQ148) * DX148/(100*DL148) * 1000/(1000 - AP148)</f>
        <v>0</v>
      </c>
      <c r="AO148">
        <v>16.4512037857143</v>
      </c>
      <c r="AP148">
        <v>24.3070824242424</v>
      </c>
      <c r="AQ148">
        <v>-0.00557565367965361</v>
      </c>
      <c r="AR148">
        <v>99.94</v>
      </c>
      <c r="AS148">
        <v>0</v>
      </c>
      <c r="AT148">
        <v>0</v>
      </c>
      <c r="AU148">
        <f>IF(AS148*$H$13&gt;=AW148,1.0,(AW148/(AW148-AS148*$H$13)))</f>
        <v>0</v>
      </c>
      <c r="AV148">
        <f>(AU148-1)*100</f>
        <v>0</v>
      </c>
      <c r="AW148">
        <f>MAX(0,($B$13+$C$13*EF148)/(1+$D$13*EF148)*DY148/(EA148+273)*$E$13)</f>
        <v>0</v>
      </c>
      <c r="AX148" t="s">
        <v>437</v>
      </c>
      <c r="AY148" t="s">
        <v>437</v>
      </c>
      <c r="AZ148">
        <v>0</v>
      </c>
      <c r="BA148">
        <v>0</v>
      </c>
      <c r="BB148">
        <f>1-AZ148/BA148</f>
        <v>0</v>
      </c>
      <c r="BC148">
        <v>0</v>
      </c>
      <c r="BD148" t="s">
        <v>437</v>
      </c>
      <c r="BE148" t="s">
        <v>437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437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$B$11*EG148+$C$11*EH148+$F$11*ES148*(1-EV148)</f>
        <v>0</v>
      </c>
      <c r="DI148">
        <f>DH148*DJ148</f>
        <v>0</v>
      </c>
      <c r="DJ148">
        <f>($B$11*$D$9+$C$11*$D$9+$F$11*((FF148+EX148)/MAX(FF148+EX148+FG148, 0.1)*$I$9+FG148/MAX(FF148+EX148+FG148, 0.1)*$J$9))/($B$11+$C$11+$F$11)</f>
        <v>0</v>
      </c>
      <c r="DK148">
        <f>($B$11*$K$9+$C$11*$K$9+$F$11*((FF148+EX148)/MAX(FF148+EX148+FG148, 0.1)*$P$9+FG148/MAX(FF148+EX148+FG148, 0.1)*$Q$9))/($B$11+$C$11+$F$11)</f>
        <v>0</v>
      </c>
      <c r="DL148">
        <v>5.9</v>
      </c>
      <c r="DM148">
        <v>0.5</v>
      </c>
      <c r="DN148" t="s">
        <v>438</v>
      </c>
      <c r="DO148">
        <v>2</v>
      </c>
      <c r="DP148" t="b">
        <v>1</v>
      </c>
      <c r="DQ148">
        <v>1758990152.84615</v>
      </c>
      <c r="DR148">
        <v>507.773923076923</v>
      </c>
      <c r="DS148">
        <v>557.370076923077</v>
      </c>
      <c r="DT148">
        <v>24.3451615384615</v>
      </c>
      <c r="DU148">
        <v>16.4484846153846</v>
      </c>
      <c r="DV148">
        <v>501.695153846154</v>
      </c>
      <c r="DW148">
        <v>23.9420923076923</v>
      </c>
      <c r="DX148">
        <v>500.029769230769</v>
      </c>
      <c r="DY148">
        <v>90.4220846153846</v>
      </c>
      <c r="DZ148">
        <v>0.0296891692307692</v>
      </c>
      <c r="EA148">
        <v>30.6495692307692</v>
      </c>
      <c r="EB148">
        <v>30.0137153846154</v>
      </c>
      <c r="EC148">
        <v>999.9</v>
      </c>
      <c r="ED148">
        <v>0</v>
      </c>
      <c r="EE148">
        <v>0</v>
      </c>
      <c r="EF148">
        <v>9976.73461538461</v>
      </c>
      <c r="EG148">
        <v>0</v>
      </c>
      <c r="EH148">
        <v>9.96545384615385</v>
      </c>
      <c r="EI148">
        <v>-49.5960692307692</v>
      </c>
      <c r="EJ148">
        <v>520.443846153846</v>
      </c>
      <c r="EK148">
        <v>566.691076923077</v>
      </c>
      <c r="EL148">
        <v>7.89668307692308</v>
      </c>
      <c r="EM148">
        <v>557.370076923077</v>
      </c>
      <c r="EN148">
        <v>16.4484846153846</v>
      </c>
      <c r="EO148">
        <v>2.20134</v>
      </c>
      <c r="EP148">
        <v>1.48730461538462</v>
      </c>
      <c r="EQ148">
        <v>18.9720615384615</v>
      </c>
      <c r="ER148">
        <v>12.8382769230769</v>
      </c>
      <c r="ES148">
        <v>1999.96230769231</v>
      </c>
      <c r="ET148">
        <v>0.980000230769231</v>
      </c>
      <c r="EU148">
        <v>0.0199996769230769</v>
      </c>
      <c r="EV148">
        <v>0</v>
      </c>
      <c r="EW148">
        <v>1216.11076923077</v>
      </c>
      <c r="EX148">
        <v>5.00016</v>
      </c>
      <c r="EY148">
        <v>24644</v>
      </c>
      <c r="EZ148">
        <v>18233.8461538462</v>
      </c>
      <c r="FA148">
        <v>49.1104615384615</v>
      </c>
      <c r="FB148">
        <v>49.5</v>
      </c>
      <c r="FC148">
        <v>49.437</v>
      </c>
      <c r="FD148">
        <v>49.3024615384615</v>
      </c>
      <c r="FE148">
        <v>50.937</v>
      </c>
      <c r="FF148">
        <v>1955.06230769231</v>
      </c>
      <c r="FG148">
        <v>39.9</v>
      </c>
      <c r="FH148">
        <v>0</v>
      </c>
      <c r="FI148">
        <v>1758990165.9</v>
      </c>
      <c r="FJ148">
        <v>0</v>
      </c>
      <c r="FK148">
        <v>1216.19423076923</v>
      </c>
      <c r="FL148">
        <v>0.291623952990442</v>
      </c>
      <c r="FM148">
        <v>23.9658119814628</v>
      </c>
      <c r="FN148">
        <v>24644.5076923077</v>
      </c>
      <c r="FO148">
        <v>15</v>
      </c>
      <c r="FP148">
        <v>0</v>
      </c>
      <c r="FQ148" t="s">
        <v>439</v>
      </c>
      <c r="FR148">
        <v>1747249705.1</v>
      </c>
      <c r="FS148">
        <v>1747249711.1</v>
      </c>
      <c r="FT148">
        <v>0</v>
      </c>
      <c r="FU148">
        <v>0.871</v>
      </c>
      <c r="FV148">
        <v>0.066</v>
      </c>
      <c r="FW148">
        <v>5.486</v>
      </c>
      <c r="FX148">
        <v>0.145</v>
      </c>
      <c r="FY148">
        <v>420</v>
      </c>
      <c r="FZ148">
        <v>16</v>
      </c>
      <c r="GA148">
        <v>0.27</v>
      </c>
      <c r="GB148">
        <v>0.16</v>
      </c>
      <c r="GC148">
        <v>-48.8295333333333</v>
      </c>
      <c r="GD148">
        <v>-11.3716675324675</v>
      </c>
      <c r="GE148">
        <v>1.21545096092467</v>
      </c>
      <c r="GF148">
        <v>0</v>
      </c>
      <c r="GG148">
        <v>1216.31941176471</v>
      </c>
      <c r="GH148">
        <v>-1.3002291787635</v>
      </c>
      <c r="GI148">
        <v>0.294168230944305</v>
      </c>
      <c r="GJ148">
        <v>-1</v>
      </c>
      <c r="GK148">
        <v>7.90247380952381</v>
      </c>
      <c r="GL148">
        <v>-0.100108051948057</v>
      </c>
      <c r="GM148">
        <v>0.0175753028765314</v>
      </c>
      <c r="GN148">
        <v>0</v>
      </c>
      <c r="GO148">
        <v>0</v>
      </c>
      <c r="GP148">
        <v>2</v>
      </c>
      <c r="GQ148" t="s">
        <v>457</v>
      </c>
      <c r="GR148">
        <v>3.12414</v>
      </c>
      <c r="GS148">
        <v>2.65517</v>
      </c>
      <c r="GT148">
        <v>0.106664</v>
      </c>
      <c r="GU148">
        <v>0.114519</v>
      </c>
      <c r="GV148">
        <v>0.102407</v>
      </c>
      <c r="GW148">
        <v>0.0778466</v>
      </c>
      <c r="GX148">
        <v>23003.8</v>
      </c>
      <c r="GY148">
        <v>21604.2</v>
      </c>
      <c r="GZ148">
        <v>23027.6</v>
      </c>
      <c r="HA148">
        <v>23756.6</v>
      </c>
      <c r="HB148">
        <v>35221.7</v>
      </c>
      <c r="HC148">
        <v>36262.6</v>
      </c>
      <c r="HD148">
        <v>41509.8</v>
      </c>
      <c r="HE148">
        <v>42362.3</v>
      </c>
      <c r="HF148">
        <v>1.91015</v>
      </c>
      <c r="HG148">
        <v>1.81212</v>
      </c>
      <c r="HH148">
        <v>0.147261</v>
      </c>
      <c r="HI148">
        <v>0</v>
      </c>
      <c r="HJ148">
        <v>27.6228</v>
      </c>
      <c r="HK148">
        <v>999.9</v>
      </c>
      <c r="HL148">
        <v>48.761</v>
      </c>
      <c r="HM148">
        <v>29.225</v>
      </c>
      <c r="HN148">
        <v>21.9698</v>
      </c>
      <c r="HO148">
        <v>53.4909</v>
      </c>
      <c r="HP148">
        <v>42.48</v>
      </c>
      <c r="HQ148">
        <v>1</v>
      </c>
      <c r="HR148">
        <v>0.0409781</v>
      </c>
      <c r="HS148">
        <v>0.496552</v>
      </c>
      <c r="HT148">
        <v>20.2166</v>
      </c>
      <c r="HU148">
        <v>5.22987</v>
      </c>
      <c r="HV148">
        <v>11.992</v>
      </c>
      <c r="HW148">
        <v>4.9557</v>
      </c>
      <c r="HX148">
        <v>3.30395</v>
      </c>
      <c r="HY148">
        <v>21.3</v>
      </c>
      <c r="HZ148">
        <v>9999</v>
      </c>
      <c r="IA148">
        <v>9999</v>
      </c>
      <c r="IB148">
        <v>9999</v>
      </c>
      <c r="IC148">
        <v>1.86857</v>
      </c>
      <c r="ID148">
        <v>1.86421</v>
      </c>
      <c r="IE148">
        <v>1.8718</v>
      </c>
      <c r="IF148">
        <v>1.86266</v>
      </c>
      <c r="IG148">
        <v>1.86203</v>
      </c>
      <c r="IH148">
        <v>1.86855</v>
      </c>
      <c r="II148">
        <v>1.85867</v>
      </c>
      <c r="IJ148">
        <v>1.86508</v>
      </c>
      <c r="IK148">
        <v>5</v>
      </c>
      <c r="IL148">
        <v>0</v>
      </c>
      <c r="IM148">
        <v>0</v>
      </c>
      <c r="IN148">
        <v>0</v>
      </c>
      <c r="IO148" t="s">
        <v>441</v>
      </c>
      <c r="IP148" t="s">
        <v>442</v>
      </c>
      <c r="IQ148" t="s">
        <v>443</v>
      </c>
      <c r="IR148" t="s">
        <v>443</v>
      </c>
      <c r="IS148" t="s">
        <v>443</v>
      </c>
      <c r="IT148" t="s">
        <v>443</v>
      </c>
      <c r="IU148">
        <v>0</v>
      </c>
      <c r="IV148">
        <v>100</v>
      </c>
      <c r="IW148">
        <v>100</v>
      </c>
      <c r="IX148">
        <v>6.153</v>
      </c>
      <c r="IY148">
        <v>0.4021</v>
      </c>
      <c r="IZ148">
        <v>4.29428474587108</v>
      </c>
      <c r="JA148">
        <v>0.0044018681294096</v>
      </c>
      <c r="JB148">
        <v>-1.90699597991277e-06</v>
      </c>
      <c r="JC148">
        <v>4.44501569190667e-10</v>
      </c>
      <c r="JD148">
        <v>0.0663976639725661</v>
      </c>
      <c r="JE148">
        <v>0.00774552653971819</v>
      </c>
      <c r="JF148">
        <v>0.000136201457998369</v>
      </c>
      <c r="JG148">
        <v>5.32982615085375e-06</v>
      </c>
      <c r="JH148">
        <v>-0</v>
      </c>
      <c r="JI148">
        <v>1991</v>
      </c>
      <c r="JJ148">
        <v>1</v>
      </c>
      <c r="JK148">
        <v>28</v>
      </c>
      <c r="JL148">
        <v>195674.3</v>
      </c>
      <c r="JM148">
        <v>195674.2</v>
      </c>
      <c r="JN148">
        <v>1.35986</v>
      </c>
      <c r="JO148">
        <v>2.37549</v>
      </c>
      <c r="JP148">
        <v>1.49902</v>
      </c>
      <c r="JQ148">
        <v>2.3291</v>
      </c>
      <c r="JR148">
        <v>1.54419</v>
      </c>
      <c r="JS148">
        <v>2.2937</v>
      </c>
      <c r="JT148">
        <v>34.9214</v>
      </c>
      <c r="JU148">
        <v>24.1488</v>
      </c>
      <c r="JV148">
        <v>18</v>
      </c>
      <c r="JW148">
        <v>548.471</v>
      </c>
      <c r="JX148">
        <v>428.829</v>
      </c>
      <c r="JY148">
        <v>27.2167</v>
      </c>
      <c r="JZ148">
        <v>28.052</v>
      </c>
      <c r="KA148">
        <v>30.0006</v>
      </c>
      <c r="KB148">
        <v>27.8211</v>
      </c>
      <c r="KC148">
        <v>27.8344</v>
      </c>
      <c r="KD148">
        <v>27.2573</v>
      </c>
      <c r="KE148">
        <v>37.0468</v>
      </c>
      <c r="KF148">
        <v>54.7359</v>
      </c>
      <c r="KG148">
        <v>27.23</v>
      </c>
      <c r="KH148">
        <v>610.178</v>
      </c>
      <c r="KI148">
        <v>16.6115</v>
      </c>
      <c r="KJ148">
        <v>93.0385</v>
      </c>
      <c r="KK148">
        <v>98.7302</v>
      </c>
    </row>
    <row r="149" spans="1:297">
      <c r="A149">
        <v>133</v>
      </c>
      <c r="B149">
        <v>1758990166</v>
      </c>
      <c r="C149">
        <v>2819</v>
      </c>
      <c r="D149" t="s">
        <v>709</v>
      </c>
      <c r="E149" t="s">
        <v>710</v>
      </c>
      <c r="F149">
        <v>5</v>
      </c>
      <c r="G149" t="s">
        <v>638</v>
      </c>
      <c r="H149" t="s">
        <v>436</v>
      </c>
      <c r="I149">
        <v>1758990157.84615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(EA149+(U149+2*0.95*5.67E-8*(((EA149+$B$7)+273)^4-(EA149+273)^4)-44100*J149)/(1.84*29.3*R149+8*0.95*5.67E-8*(EA149+273)^3))</f>
        <v>0</v>
      </c>
      <c r="W149">
        <f>($C$7*EB149+$D$7*EC149+$E$7*V149)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2*0.95*5.67E-8*(((EA149+$B$7)+273)^4-(W149+273)^4)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599.820988085714</v>
      </c>
      <c r="AK149">
        <v>560.931660606061</v>
      </c>
      <c r="AL149">
        <v>3.28909872294368</v>
      </c>
      <c r="AM149">
        <v>63.08</v>
      </c>
      <c r="AN149">
        <f>(AP149 - AO149 + DY149*1E3/(8.314*(EA149+273.15)) * AR149/DX149 * AQ149) * DX149/(100*DL149) * 1000/(1000 - AP149)</f>
        <v>0</v>
      </c>
      <c r="AO149">
        <v>16.5010877559524</v>
      </c>
      <c r="AP149">
        <v>24.3035757575758</v>
      </c>
      <c r="AQ149">
        <v>-0.000413588744589657</v>
      </c>
      <c r="AR149">
        <v>99.94</v>
      </c>
      <c r="AS149">
        <v>0</v>
      </c>
      <c r="AT149">
        <v>0</v>
      </c>
      <c r="AU149">
        <f>IF(AS149*$H$13&gt;=AW149,1.0,(AW149/(AW149-AS149*$H$13)))</f>
        <v>0</v>
      </c>
      <c r="AV149">
        <f>(AU149-1)*100</f>
        <v>0</v>
      </c>
      <c r="AW149">
        <f>MAX(0,($B$13+$C$13*EF149)/(1+$D$13*EF149)*DY149/(EA149+273)*$E$13)</f>
        <v>0</v>
      </c>
      <c r="AX149" t="s">
        <v>437</v>
      </c>
      <c r="AY149" t="s">
        <v>437</v>
      </c>
      <c r="AZ149">
        <v>0</v>
      </c>
      <c r="BA149">
        <v>0</v>
      </c>
      <c r="BB149">
        <f>1-AZ149/BA149</f>
        <v>0</v>
      </c>
      <c r="BC149">
        <v>0</v>
      </c>
      <c r="BD149" t="s">
        <v>437</v>
      </c>
      <c r="BE149" t="s">
        <v>437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437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$B$11*EG149+$C$11*EH149+$F$11*ES149*(1-EV149)</f>
        <v>0</v>
      </c>
      <c r="DI149">
        <f>DH149*DJ149</f>
        <v>0</v>
      </c>
      <c r="DJ149">
        <f>($B$11*$D$9+$C$11*$D$9+$F$11*((FF149+EX149)/MAX(FF149+EX149+FG149, 0.1)*$I$9+FG149/MAX(FF149+EX149+FG149, 0.1)*$J$9))/($B$11+$C$11+$F$11)</f>
        <v>0</v>
      </c>
      <c r="DK149">
        <f>($B$11*$K$9+$C$11*$K$9+$F$11*((FF149+EX149)/MAX(FF149+EX149+FG149, 0.1)*$P$9+FG149/MAX(FF149+EX149+FG149, 0.1)*$Q$9))/($B$11+$C$11+$F$11)</f>
        <v>0</v>
      </c>
      <c r="DL149">
        <v>5.9</v>
      </c>
      <c r="DM149">
        <v>0.5</v>
      </c>
      <c r="DN149" t="s">
        <v>438</v>
      </c>
      <c r="DO149">
        <v>2</v>
      </c>
      <c r="DP149" t="b">
        <v>1</v>
      </c>
      <c r="DQ149">
        <v>1758990157.84615</v>
      </c>
      <c r="DR149">
        <v>524.047923076923</v>
      </c>
      <c r="DS149">
        <v>574.075692307692</v>
      </c>
      <c r="DT149">
        <v>24.3231615384615</v>
      </c>
      <c r="DU149">
        <v>16.4656230769231</v>
      </c>
      <c r="DV149">
        <v>517.923769230769</v>
      </c>
      <c r="DW149">
        <v>23.9206076923077</v>
      </c>
      <c r="DX149">
        <v>500.011076923077</v>
      </c>
      <c r="DY149">
        <v>90.4227076923077</v>
      </c>
      <c r="DZ149">
        <v>0.0295378846153846</v>
      </c>
      <c r="EA149">
        <v>30.6479615384615</v>
      </c>
      <c r="EB149">
        <v>30.0167923076923</v>
      </c>
      <c r="EC149">
        <v>999.9</v>
      </c>
      <c r="ED149">
        <v>0</v>
      </c>
      <c r="EE149">
        <v>0</v>
      </c>
      <c r="EF149">
        <v>9987.64615384615</v>
      </c>
      <c r="EG149">
        <v>0</v>
      </c>
      <c r="EH149">
        <v>9.97198153846154</v>
      </c>
      <c r="EI149">
        <v>-50.0275769230769</v>
      </c>
      <c r="EJ149">
        <v>537.112076923077</v>
      </c>
      <c r="EK149">
        <v>583.686692307692</v>
      </c>
      <c r="EL149">
        <v>7.85754230769231</v>
      </c>
      <c r="EM149">
        <v>574.075692307692</v>
      </c>
      <c r="EN149">
        <v>16.4656230769231</v>
      </c>
      <c r="EO149">
        <v>2.19936538461538</v>
      </c>
      <c r="EP149">
        <v>1.48886538461538</v>
      </c>
      <c r="EQ149">
        <v>18.9576923076923</v>
      </c>
      <c r="ER149">
        <v>12.8542692307692</v>
      </c>
      <c r="ES149">
        <v>1999.97307692308</v>
      </c>
      <c r="ET149">
        <v>0.980000461538462</v>
      </c>
      <c r="EU149">
        <v>0.0199994615384615</v>
      </c>
      <c r="EV149">
        <v>0</v>
      </c>
      <c r="EW149">
        <v>1216.22153846154</v>
      </c>
      <c r="EX149">
        <v>5.00016</v>
      </c>
      <c r="EY149">
        <v>24647.7307692308</v>
      </c>
      <c r="EZ149">
        <v>18233.9230769231</v>
      </c>
      <c r="FA149">
        <v>49.1201538461538</v>
      </c>
      <c r="FB149">
        <v>49.5</v>
      </c>
      <c r="FC149">
        <v>49.437</v>
      </c>
      <c r="FD149">
        <v>49.3072307692308</v>
      </c>
      <c r="FE149">
        <v>50.937</v>
      </c>
      <c r="FF149">
        <v>1955.07307692308</v>
      </c>
      <c r="FG149">
        <v>39.9</v>
      </c>
      <c r="FH149">
        <v>0</v>
      </c>
      <c r="FI149">
        <v>1758990171.3</v>
      </c>
      <c r="FJ149">
        <v>0</v>
      </c>
      <c r="FK149">
        <v>1216.2868</v>
      </c>
      <c r="FL149">
        <v>0.883076935252552</v>
      </c>
      <c r="FM149">
        <v>77.4461540162929</v>
      </c>
      <c r="FN149">
        <v>24649.136</v>
      </c>
      <c r="FO149">
        <v>15</v>
      </c>
      <c r="FP149">
        <v>0</v>
      </c>
      <c r="FQ149" t="s">
        <v>439</v>
      </c>
      <c r="FR149">
        <v>1747249705.1</v>
      </c>
      <c r="FS149">
        <v>1747249711.1</v>
      </c>
      <c r="FT149">
        <v>0</v>
      </c>
      <c r="FU149">
        <v>0.871</v>
      </c>
      <c r="FV149">
        <v>0.066</v>
      </c>
      <c r="FW149">
        <v>5.486</v>
      </c>
      <c r="FX149">
        <v>0.145</v>
      </c>
      <c r="FY149">
        <v>420</v>
      </c>
      <c r="FZ149">
        <v>16</v>
      </c>
      <c r="GA149">
        <v>0.27</v>
      </c>
      <c r="GB149">
        <v>0.16</v>
      </c>
      <c r="GC149">
        <v>-49.7408857142857</v>
      </c>
      <c r="GD149">
        <v>-6.54124675324682</v>
      </c>
      <c r="GE149">
        <v>0.763374472972731</v>
      </c>
      <c r="GF149">
        <v>0</v>
      </c>
      <c r="GG149">
        <v>1216.21382352941</v>
      </c>
      <c r="GH149">
        <v>0.581054250459017</v>
      </c>
      <c r="GI149">
        <v>0.253156713913175</v>
      </c>
      <c r="GJ149">
        <v>-1</v>
      </c>
      <c r="GK149">
        <v>7.87571380952381</v>
      </c>
      <c r="GL149">
        <v>-0.442743896103888</v>
      </c>
      <c r="GM149">
        <v>0.0471216402087589</v>
      </c>
      <c r="GN149">
        <v>0</v>
      </c>
      <c r="GO149">
        <v>0</v>
      </c>
      <c r="GP149">
        <v>2</v>
      </c>
      <c r="GQ149" t="s">
        <v>457</v>
      </c>
      <c r="GR149">
        <v>3.12427</v>
      </c>
      <c r="GS149">
        <v>2.65479</v>
      </c>
      <c r="GT149">
        <v>0.109007</v>
      </c>
      <c r="GU149">
        <v>0.116869</v>
      </c>
      <c r="GV149">
        <v>0.102395</v>
      </c>
      <c r="GW149">
        <v>0.0780397</v>
      </c>
      <c r="GX149">
        <v>22943.4</v>
      </c>
      <c r="GY149">
        <v>21546.4</v>
      </c>
      <c r="GZ149">
        <v>23027.6</v>
      </c>
      <c r="HA149">
        <v>23756</v>
      </c>
      <c r="HB149">
        <v>35221.8</v>
      </c>
      <c r="HC149">
        <v>36254.6</v>
      </c>
      <c r="HD149">
        <v>41509.2</v>
      </c>
      <c r="HE149">
        <v>42361.6</v>
      </c>
      <c r="HF149">
        <v>1.90995</v>
      </c>
      <c r="HG149">
        <v>1.81192</v>
      </c>
      <c r="HH149">
        <v>0.146251</v>
      </c>
      <c r="HI149">
        <v>0</v>
      </c>
      <c r="HJ149">
        <v>27.6288</v>
      </c>
      <c r="HK149">
        <v>999.9</v>
      </c>
      <c r="HL149">
        <v>48.736</v>
      </c>
      <c r="HM149">
        <v>29.225</v>
      </c>
      <c r="HN149">
        <v>21.9601</v>
      </c>
      <c r="HO149">
        <v>53.8909</v>
      </c>
      <c r="HP149">
        <v>42.4199</v>
      </c>
      <c r="HQ149">
        <v>1</v>
      </c>
      <c r="HR149">
        <v>0.0416159</v>
      </c>
      <c r="HS149">
        <v>0.380705</v>
      </c>
      <c r="HT149">
        <v>20.2169</v>
      </c>
      <c r="HU149">
        <v>5.23002</v>
      </c>
      <c r="HV149">
        <v>11.992</v>
      </c>
      <c r="HW149">
        <v>4.95575</v>
      </c>
      <c r="HX149">
        <v>3.30387</v>
      </c>
      <c r="HY149">
        <v>21.3</v>
      </c>
      <c r="HZ149">
        <v>9999</v>
      </c>
      <c r="IA149">
        <v>9999</v>
      </c>
      <c r="IB149">
        <v>9999</v>
      </c>
      <c r="IC149">
        <v>1.86859</v>
      </c>
      <c r="ID149">
        <v>1.86422</v>
      </c>
      <c r="IE149">
        <v>1.87181</v>
      </c>
      <c r="IF149">
        <v>1.86266</v>
      </c>
      <c r="IG149">
        <v>1.86203</v>
      </c>
      <c r="IH149">
        <v>1.86855</v>
      </c>
      <c r="II149">
        <v>1.85868</v>
      </c>
      <c r="IJ149">
        <v>1.86508</v>
      </c>
      <c r="IK149">
        <v>5</v>
      </c>
      <c r="IL149">
        <v>0</v>
      </c>
      <c r="IM149">
        <v>0</v>
      </c>
      <c r="IN149">
        <v>0</v>
      </c>
      <c r="IO149" t="s">
        <v>441</v>
      </c>
      <c r="IP149" t="s">
        <v>442</v>
      </c>
      <c r="IQ149" t="s">
        <v>443</v>
      </c>
      <c r="IR149" t="s">
        <v>443</v>
      </c>
      <c r="IS149" t="s">
        <v>443</v>
      </c>
      <c r="IT149" t="s">
        <v>443</v>
      </c>
      <c r="IU149">
        <v>0</v>
      </c>
      <c r="IV149">
        <v>100</v>
      </c>
      <c r="IW149">
        <v>100</v>
      </c>
      <c r="IX149">
        <v>6.197</v>
      </c>
      <c r="IY149">
        <v>0.4021</v>
      </c>
      <c r="IZ149">
        <v>4.29428474587108</v>
      </c>
      <c r="JA149">
        <v>0.0044018681294096</v>
      </c>
      <c r="JB149">
        <v>-1.90699597991277e-06</v>
      </c>
      <c r="JC149">
        <v>4.44501569190667e-10</v>
      </c>
      <c r="JD149">
        <v>0.0663976639725661</v>
      </c>
      <c r="JE149">
        <v>0.00774552653971819</v>
      </c>
      <c r="JF149">
        <v>0.000136201457998369</v>
      </c>
      <c r="JG149">
        <v>5.32982615085375e-06</v>
      </c>
      <c r="JH149">
        <v>-0</v>
      </c>
      <c r="JI149">
        <v>1991</v>
      </c>
      <c r="JJ149">
        <v>1</v>
      </c>
      <c r="JK149">
        <v>28</v>
      </c>
      <c r="JL149">
        <v>195674.3</v>
      </c>
      <c r="JM149">
        <v>195674.2</v>
      </c>
      <c r="JN149">
        <v>1.39038</v>
      </c>
      <c r="JO149">
        <v>2.36938</v>
      </c>
      <c r="JP149">
        <v>1.4978</v>
      </c>
      <c r="JQ149">
        <v>2.3291</v>
      </c>
      <c r="JR149">
        <v>1.54419</v>
      </c>
      <c r="JS149">
        <v>2.36816</v>
      </c>
      <c r="JT149">
        <v>34.9444</v>
      </c>
      <c r="JU149">
        <v>24.1575</v>
      </c>
      <c r="JV149">
        <v>18</v>
      </c>
      <c r="JW149">
        <v>548.392</v>
      </c>
      <c r="JX149">
        <v>428.756</v>
      </c>
      <c r="JY149">
        <v>27.1982</v>
      </c>
      <c r="JZ149">
        <v>28.0581</v>
      </c>
      <c r="KA149">
        <v>30.0006</v>
      </c>
      <c r="KB149">
        <v>27.8271</v>
      </c>
      <c r="KC149">
        <v>27.8404</v>
      </c>
      <c r="KD149">
        <v>27.9347</v>
      </c>
      <c r="KE149">
        <v>37.0468</v>
      </c>
      <c r="KF149">
        <v>54.7359</v>
      </c>
      <c r="KG149">
        <v>27.2092</v>
      </c>
      <c r="KH149">
        <v>623.736</v>
      </c>
      <c r="KI149">
        <v>16.6469</v>
      </c>
      <c r="KJ149">
        <v>93.0376</v>
      </c>
      <c r="KK149">
        <v>98.7285</v>
      </c>
    </row>
    <row r="150" spans="1:297">
      <c r="A150">
        <v>134</v>
      </c>
      <c r="B150">
        <v>1758990171</v>
      </c>
      <c r="C150">
        <v>2824</v>
      </c>
      <c r="D150" t="s">
        <v>711</v>
      </c>
      <c r="E150" t="s">
        <v>712</v>
      </c>
      <c r="F150">
        <v>5</v>
      </c>
      <c r="G150" t="s">
        <v>638</v>
      </c>
      <c r="H150" t="s">
        <v>436</v>
      </c>
      <c r="I150">
        <v>1758990162.84615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(EA150+(U150+2*0.95*5.67E-8*(((EA150+$B$7)+273)^4-(EA150+273)^4)-44100*J150)/(1.84*29.3*R150+8*0.95*5.67E-8*(EA150+273)^3))</f>
        <v>0</v>
      </c>
      <c r="W150">
        <f>($C$7*EB150+$D$7*EC150+$E$7*V150)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2*0.95*5.67E-8*(((EA150+$B$7)+273)^4-(W150+273)^4)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617.286476370239</v>
      </c>
      <c r="AK150">
        <v>577.802072727273</v>
      </c>
      <c r="AL150">
        <v>3.37779841991336</v>
      </c>
      <c r="AM150">
        <v>63.08</v>
      </c>
      <c r="AN150">
        <f>(AP150 - AO150 + DY150*1E3/(8.314*(EA150+273.15)) * AR150/DX150 * AQ150) * DX150/(100*DL150) * 1000/(1000 - AP150)</f>
        <v>0</v>
      </c>
      <c r="AO150">
        <v>16.5452705267857</v>
      </c>
      <c r="AP150">
        <v>24.2949648484848</v>
      </c>
      <c r="AQ150">
        <v>-0.000501354645355216</v>
      </c>
      <c r="AR150">
        <v>99.94</v>
      </c>
      <c r="AS150">
        <v>0</v>
      </c>
      <c r="AT150">
        <v>0</v>
      </c>
      <c r="AU150">
        <f>IF(AS150*$H$13&gt;=AW150,1.0,(AW150/(AW150-AS150*$H$13)))</f>
        <v>0</v>
      </c>
      <c r="AV150">
        <f>(AU150-1)*100</f>
        <v>0</v>
      </c>
      <c r="AW150">
        <f>MAX(0,($B$13+$C$13*EF150)/(1+$D$13*EF150)*DY150/(EA150+273)*$E$13)</f>
        <v>0</v>
      </c>
      <c r="AX150" t="s">
        <v>437</v>
      </c>
      <c r="AY150" t="s">
        <v>437</v>
      </c>
      <c r="AZ150">
        <v>0</v>
      </c>
      <c r="BA150">
        <v>0</v>
      </c>
      <c r="BB150">
        <f>1-AZ150/BA150</f>
        <v>0</v>
      </c>
      <c r="BC150">
        <v>0</v>
      </c>
      <c r="BD150" t="s">
        <v>437</v>
      </c>
      <c r="BE150" t="s">
        <v>437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437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$B$11*EG150+$C$11*EH150+$F$11*ES150*(1-EV150)</f>
        <v>0</v>
      </c>
      <c r="DI150">
        <f>DH150*DJ150</f>
        <v>0</v>
      </c>
      <c r="DJ150">
        <f>($B$11*$D$9+$C$11*$D$9+$F$11*((FF150+EX150)/MAX(FF150+EX150+FG150, 0.1)*$I$9+FG150/MAX(FF150+EX150+FG150, 0.1)*$J$9))/($B$11+$C$11+$F$11)</f>
        <v>0</v>
      </c>
      <c r="DK150">
        <f>($B$11*$K$9+$C$11*$K$9+$F$11*((FF150+EX150)/MAX(FF150+EX150+FG150, 0.1)*$P$9+FG150/MAX(FF150+EX150+FG150, 0.1)*$Q$9))/($B$11+$C$11+$F$11)</f>
        <v>0</v>
      </c>
      <c r="DL150">
        <v>5.9</v>
      </c>
      <c r="DM150">
        <v>0.5</v>
      </c>
      <c r="DN150" t="s">
        <v>438</v>
      </c>
      <c r="DO150">
        <v>2</v>
      </c>
      <c r="DP150" t="b">
        <v>1</v>
      </c>
      <c r="DQ150">
        <v>1758990162.84615</v>
      </c>
      <c r="DR150">
        <v>540.346615384615</v>
      </c>
      <c r="DS150">
        <v>591.055923076923</v>
      </c>
      <c r="DT150">
        <v>24.3078307692308</v>
      </c>
      <c r="DU150">
        <v>16.4976</v>
      </c>
      <c r="DV150">
        <v>534.177461538462</v>
      </c>
      <c r="DW150">
        <v>23.9056307692308</v>
      </c>
      <c r="DX150">
        <v>500.033923076923</v>
      </c>
      <c r="DY150">
        <v>90.4239</v>
      </c>
      <c r="DZ150">
        <v>0.0293709153846154</v>
      </c>
      <c r="EA150">
        <v>30.6439846153846</v>
      </c>
      <c r="EB150">
        <v>30.0182692307692</v>
      </c>
      <c r="EC150">
        <v>999.9</v>
      </c>
      <c r="ED150">
        <v>0</v>
      </c>
      <c r="EE150">
        <v>0</v>
      </c>
      <c r="EF150">
        <v>10000.9169230769</v>
      </c>
      <c r="EG150">
        <v>0</v>
      </c>
      <c r="EH150">
        <v>9.97101846153846</v>
      </c>
      <c r="EI150">
        <v>-50.7091307692308</v>
      </c>
      <c r="EJ150">
        <v>553.808461538462</v>
      </c>
      <c r="EK150">
        <v>600.971</v>
      </c>
      <c r="EL150">
        <v>7.81023692307692</v>
      </c>
      <c r="EM150">
        <v>591.055923076923</v>
      </c>
      <c r="EN150">
        <v>16.4976</v>
      </c>
      <c r="EO150">
        <v>2.19801</v>
      </c>
      <c r="EP150">
        <v>1.49177692307692</v>
      </c>
      <c r="EQ150">
        <v>18.9478</v>
      </c>
      <c r="ER150">
        <v>12.8840923076923</v>
      </c>
      <c r="ES150">
        <v>1999.94153846154</v>
      </c>
      <c r="ET150">
        <v>0.980000230769231</v>
      </c>
      <c r="EU150">
        <v>0.0199996615384615</v>
      </c>
      <c r="EV150">
        <v>0</v>
      </c>
      <c r="EW150">
        <v>1216.50384615385</v>
      </c>
      <c r="EX150">
        <v>5.00016</v>
      </c>
      <c r="EY150">
        <v>24654.3307692308</v>
      </c>
      <c r="EZ150">
        <v>18233.6384615385</v>
      </c>
      <c r="FA150">
        <v>49.125</v>
      </c>
      <c r="FB150">
        <v>49.5</v>
      </c>
      <c r="FC150">
        <v>49.437</v>
      </c>
      <c r="FD150">
        <v>49.312</v>
      </c>
      <c r="FE150">
        <v>50.937</v>
      </c>
      <c r="FF150">
        <v>1955.04153846154</v>
      </c>
      <c r="FG150">
        <v>39.9</v>
      </c>
      <c r="FH150">
        <v>0</v>
      </c>
      <c r="FI150">
        <v>1758990176.1</v>
      </c>
      <c r="FJ150">
        <v>0</v>
      </c>
      <c r="FK150">
        <v>1216.5348</v>
      </c>
      <c r="FL150">
        <v>4.65769232890347</v>
      </c>
      <c r="FM150">
        <v>115.946154152241</v>
      </c>
      <c r="FN150">
        <v>24656.584</v>
      </c>
      <c r="FO150">
        <v>15</v>
      </c>
      <c r="FP150">
        <v>0</v>
      </c>
      <c r="FQ150" t="s">
        <v>439</v>
      </c>
      <c r="FR150">
        <v>1747249705.1</v>
      </c>
      <c r="FS150">
        <v>1747249711.1</v>
      </c>
      <c r="FT150">
        <v>0</v>
      </c>
      <c r="FU150">
        <v>0.871</v>
      </c>
      <c r="FV150">
        <v>0.066</v>
      </c>
      <c r="FW150">
        <v>5.486</v>
      </c>
      <c r="FX150">
        <v>0.145</v>
      </c>
      <c r="FY150">
        <v>420</v>
      </c>
      <c r="FZ150">
        <v>16</v>
      </c>
      <c r="GA150">
        <v>0.27</v>
      </c>
      <c r="GB150">
        <v>0.16</v>
      </c>
      <c r="GC150">
        <v>-50.354185</v>
      </c>
      <c r="GD150">
        <v>-7.15794135338335</v>
      </c>
      <c r="GE150">
        <v>0.78949192413539</v>
      </c>
      <c r="GF150">
        <v>0</v>
      </c>
      <c r="GG150">
        <v>1216.38588235294</v>
      </c>
      <c r="GH150">
        <v>2.6255156658441</v>
      </c>
      <c r="GI150">
        <v>0.385014267474816</v>
      </c>
      <c r="GJ150">
        <v>-1</v>
      </c>
      <c r="GK150">
        <v>7.831847</v>
      </c>
      <c r="GL150">
        <v>-0.60028060150377</v>
      </c>
      <c r="GM150">
        <v>0.0581955161588933</v>
      </c>
      <c r="GN150">
        <v>0</v>
      </c>
      <c r="GO150">
        <v>0</v>
      </c>
      <c r="GP150">
        <v>2</v>
      </c>
      <c r="GQ150" t="s">
        <v>457</v>
      </c>
      <c r="GR150">
        <v>3.12427</v>
      </c>
      <c r="GS150">
        <v>2.65494</v>
      </c>
      <c r="GT150">
        <v>0.111358</v>
      </c>
      <c r="GU150">
        <v>0.119123</v>
      </c>
      <c r="GV150">
        <v>0.102377</v>
      </c>
      <c r="GW150">
        <v>0.0781475</v>
      </c>
      <c r="GX150">
        <v>22882.3</v>
      </c>
      <c r="GY150">
        <v>21491.4</v>
      </c>
      <c r="GZ150">
        <v>23027</v>
      </c>
      <c r="HA150">
        <v>23756.1</v>
      </c>
      <c r="HB150">
        <v>35222.2</v>
      </c>
      <c r="HC150">
        <v>36250.8</v>
      </c>
      <c r="HD150">
        <v>41508.6</v>
      </c>
      <c r="HE150">
        <v>42361.9</v>
      </c>
      <c r="HF150">
        <v>1.91013</v>
      </c>
      <c r="HG150">
        <v>1.81222</v>
      </c>
      <c r="HH150">
        <v>0.146873</v>
      </c>
      <c r="HI150">
        <v>0</v>
      </c>
      <c r="HJ150">
        <v>27.6337</v>
      </c>
      <c r="HK150">
        <v>999.9</v>
      </c>
      <c r="HL150">
        <v>48.736</v>
      </c>
      <c r="HM150">
        <v>29.225</v>
      </c>
      <c r="HN150">
        <v>21.9607</v>
      </c>
      <c r="HO150">
        <v>54.1109</v>
      </c>
      <c r="HP150">
        <v>42.4519</v>
      </c>
      <c r="HQ150">
        <v>1</v>
      </c>
      <c r="HR150">
        <v>0.041875</v>
      </c>
      <c r="HS150">
        <v>0.348998</v>
      </c>
      <c r="HT150">
        <v>20.2171</v>
      </c>
      <c r="HU150">
        <v>5.23152</v>
      </c>
      <c r="HV150">
        <v>11.992</v>
      </c>
      <c r="HW150">
        <v>4.95575</v>
      </c>
      <c r="HX150">
        <v>3.30395</v>
      </c>
      <c r="HY150">
        <v>21.3</v>
      </c>
      <c r="HZ150">
        <v>9999</v>
      </c>
      <c r="IA150">
        <v>9999</v>
      </c>
      <c r="IB150">
        <v>9999</v>
      </c>
      <c r="IC150">
        <v>1.86857</v>
      </c>
      <c r="ID150">
        <v>1.86425</v>
      </c>
      <c r="IE150">
        <v>1.87182</v>
      </c>
      <c r="IF150">
        <v>1.86265</v>
      </c>
      <c r="IG150">
        <v>1.86205</v>
      </c>
      <c r="IH150">
        <v>1.86857</v>
      </c>
      <c r="II150">
        <v>1.85868</v>
      </c>
      <c r="IJ150">
        <v>1.86508</v>
      </c>
      <c r="IK150">
        <v>5</v>
      </c>
      <c r="IL150">
        <v>0</v>
      </c>
      <c r="IM150">
        <v>0</v>
      </c>
      <c r="IN150">
        <v>0</v>
      </c>
      <c r="IO150" t="s">
        <v>441</v>
      </c>
      <c r="IP150" t="s">
        <v>442</v>
      </c>
      <c r="IQ150" t="s">
        <v>443</v>
      </c>
      <c r="IR150" t="s">
        <v>443</v>
      </c>
      <c r="IS150" t="s">
        <v>443</v>
      </c>
      <c r="IT150" t="s">
        <v>443</v>
      </c>
      <c r="IU150">
        <v>0</v>
      </c>
      <c r="IV150">
        <v>100</v>
      </c>
      <c r="IW150">
        <v>100</v>
      </c>
      <c r="IX150">
        <v>6.242</v>
      </c>
      <c r="IY150">
        <v>0.4019</v>
      </c>
      <c r="IZ150">
        <v>4.29428474587108</v>
      </c>
      <c r="JA150">
        <v>0.0044018681294096</v>
      </c>
      <c r="JB150">
        <v>-1.90699597991277e-06</v>
      </c>
      <c r="JC150">
        <v>4.44501569190667e-10</v>
      </c>
      <c r="JD150">
        <v>0.0663976639725661</v>
      </c>
      <c r="JE150">
        <v>0.00774552653971819</v>
      </c>
      <c r="JF150">
        <v>0.000136201457998369</v>
      </c>
      <c r="JG150">
        <v>5.32982615085375e-06</v>
      </c>
      <c r="JH150">
        <v>-0</v>
      </c>
      <c r="JI150">
        <v>1991</v>
      </c>
      <c r="JJ150">
        <v>1</v>
      </c>
      <c r="JK150">
        <v>28</v>
      </c>
      <c r="JL150">
        <v>195674.4</v>
      </c>
      <c r="JM150">
        <v>195674.3</v>
      </c>
      <c r="JN150">
        <v>1.42334</v>
      </c>
      <c r="JO150">
        <v>2.37671</v>
      </c>
      <c r="JP150">
        <v>1.49902</v>
      </c>
      <c r="JQ150">
        <v>2.3291</v>
      </c>
      <c r="JR150">
        <v>1.54419</v>
      </c>
      <c r="JS150">
        <v>2.2876</v>
      </c>
      <c r="JT150">
        <v>34.9444</v>
      </c>
      <c r="JU150">
        <v>24.1575</v>
      </c>
      <c r="JV150">
        <v>18</v>
      </c>
      <c r="JW150">
        <v>548.549</v>
      </c>
      <c r="JX150">
        <v>428.968</v>
      </c>
      <c r="JY150">
        <v>27.1889</v>
      </c>
      <c r="JZ150">
        <v>28.0641</v>
      </c>
      <c r="KA150">
        <v>30.0004</v>
      </c>
      <c r="KB150">
        <v>27.8321</v>
      </c>
      <c r="KC150">
        <v>27.8451</v>
      </c>
      <c r="KD150">
        <v>28.5215</v>
      </c>
      <c r="KE150">
        <v>36.4849</v>
      </c>
      <c r="KF150">
        <v>54.3648</v>
      </c>
      <c r="KG150">
        <v>27.1923</v>
      </c>
      <c r="KH150">
        <v>643.978</v>
      </c>
      <c r="KI150">
        <v>16.685</v>
      </c>
      <c r="KJ150">
        <v>93.0358</v>
      </c>
      <c r="KK150">
        <v>98.729</v>
      </c>
    </row>
    <row r="151" spans="1:297">
      <c r="A151">
        <v>135</v>
      </c>
      <c r="B151">
        <v>1758990176</v>
      </c>
      <c r="C151">
        <v>2829</v>
      </c>
      <c r="D151" t="s">
        <v>713</v>
      </c>
      <c r="E151" t="s">
        <v>714</v>
      </c>
      <c r="F151">
        <v>5</v>
      </c>
      <c r="G151" t="s">
        <v>638</v>
      </c>
      <c r="H151" t="s">
        <v>436</v>
      </c>
      <c r="I151">
        <v>1758990167.84615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(EA151+(U151+2*0.95*5.67E-8*(((EA151+$B$7)+273)^4-(EA151+273)^4)-44100*J151)/(1.84*29.3*R151+8*0.95*5.67E-8*(EA151+273)^3))</f>
        <v>0</v>
      </c>
      <c r="W151">
        <f>($C$7*EB151+$D$7*EC151+$E$7*V151)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2*0.95*5.67E-8*(((EA151+$B$7)+273)^4-(W151+273)^4)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634.205994858333</v>
      </c>
      <c r="AK151">
        <v>594.360236363636</v>
      </c>
      <c r="AL151">
        <v>3.31518932900428</v>
      </c>
      <c r="AM151">
        <v>63.08</v>
      </c>
      <c r="AN151">
        <f>(AP151 - AO151 + DY151*1E3/(8.314*(EA151+273.15)) * AR151/DX151 * AQ151) * DX151/(100*DL151) * 1000/(1000 - AP151)</f>
        <v>0</v>
      </c>
      <c r="AO151">
        <v>16.5768482946429</v>
      </c>
      <c r="AP151">
        <v>24.2819751515151</v>
      </c>
      <c r="AQ151">
        <v>-0.000668026936027523</v>
      </c>
      <c r="AR151">
        <v>99.94</v>
      </c>
      <c r="AS151">
        <v>0</v>
      </c>
      <c r="AT151">
        <v>0</v>
      </c>
      <c r="AU151">
        <f>IF(AS151*$H$13&gt;=AW151,1.0,(AW151/(AW151-AS151*$H$13)))</f>
        <v>0</v>
      </c>
      <c r="AV151">
        <f>(AU151-1)*100</f>
        <v>0</v>
      </c>
      <c r="AW151">
        <f>MAX(0,($B$13+$C$13*EF151)/(1+$D$13*EF151)*DY151/(EA151+273)*$E$13)</f>
        <v>0</v>
      </c>
      <c r="AX151" t="s">
        <v>437</v>
      </c>
      <c r="AY151" t="s">
        <v>437</v>
      </c>
      <c r="AZ151">
        <v>0</v>
      </c>
      <c r="BA151">
        <v>0</v>
      </c>
      <c r="BB151">
        <f>1-AZ151/BA151</f>
        <v>0</v>
      </c>
      <c r="BC151">
        <v>0</v>
      </c>
      <c r="BD151" t="s">
        <v>437</v>
      </c>
      <c r="BE151" t="s">
        <v>437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437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$B$11*EG151+$C$11*EH151+$F$11*ES151*(1-EV151)</f>
        <v>0</v>
      </c>
      <c r="DI151">
        <f>DH151*DJ151</f>
        <v>0</v>
      </c>
      <c r="DJ151">
        <f>($B$11*$D$9+$C$11*$D$9+$F$11*((FF151+EX151)/MAX(FF151+EX151+FG151, 0.1)*$I$9+FG151/MAX(FF151+EX151+FG151, 0.1)*$J$9))/($B$11+$C$11+$F$11)</f>
        <v>0</v>
      </c>
      <c r="DK151">
        <f>($B$11*$K$9+$C$11*$K$9+$F$11*((FF151+EX151)/MAX(FF151+EX151+FG151, 0.1)*$P$9+FG151/MAX(FF151+EX151+FG151, 0.1)*$Q$9))/($B$11+$C$11+$F$11)</f>
        <v>0</v>
      </c>
      <c r="DL151">
        <v>5.9</v>
      </c>
      <c r="DM151">
        <v>0.5</v>
      </c>
      <c r="DN151" t="s">
        <v>438</v>
      </c>
      <c r="DO151">
        <v>2</v>
      </c>
      <c r="DP151" t="b">
        <v>1</v>
      </c>
      <c r="DQ151">
        <v>1758990167.84615</v>
      </c>
      <c r="DR151">
        <v>556.673153846154</v>
      </c>
      <c r="DS151">
        <v>607.785</v>
      </c>
      <c r="DT151">
        <v>24.2971</v>
      </c>
      <c r="DU151">
        <v>16.5381692307692</v>
      </c>
      <c r="DV151">
        <v>550.459692307692</v>
      </c>
      <c r="DW151">
        <v>23.8951538461538</v>
      </c>
      <c r="DX151">
        <v>499.989384615385</v>
      </c>
      <c r="DY151">
        <v>90.4244692307692</v>
      </c>
      <c r="DZ151">
        <v>0.0292525538461538</v>
      </c>
      <c r="EA151">
        <v>30.6403923076923</v>
      </c>
      <c r="EB151">
        <v>30.0233615384615</v>
      </c>
      <c r="EC151">
        <v>999.9</v>
      </c>
      <c r="ED151">
        <v>0</v>
      </c>
      <c r="EE151">
        <v>0</v>
      </c>
      <c r="EF151">
        <v>10011.69</v>
      </c>
      <c r="EG151">
        <v>0</v>
      </c>
      <c r="EH151">
        <v>9.97401384615385</v>
      </c>
      <c r="EI151">
        <v>-51.1116846153846</v>
      </c>
      <c r="EJ151">
        <v>570.535461538462</v>
      </c>
      <c r="EK151">
        <v>618.006230769231</v>
      </c>
      <c r="EL151">
        <v>7.75894384615385</v>
      </c>
      <c r="EM151">
        <v>607.785</v>
      </c>
      <c r="EN151">
        <v>16.5381692307692</v>
      </c>
      <c r="EO151">
        <v>2.19705384615385</v>
      </c>
      <c r="EP151">
        <v>1.49545461538462</v>
      </c>
      <c r="EQ151">
        <v>18.9408307692308</v>
      </c>
      <c r="ER151">
        <v>12.9217307692308</v>
      </c>
      <c r="ES151">
        <v>1999.97230769231</v>
      </c>
      <c r="ET151">
        <v>0.980000692307692</v>
      </c>
      <c r="EU151">
        <v>0.0199992384615385</v>
      </c>
      <c r="EV151">
        <v>0</v>
      </c>
      <c r="EW151">
        <v>1216.91384615385</v>
      </c>
      <c r="EX151">
        <v>5.00016</v>
      </c>
      <c r="EY151">
        <v>24665.0923076923</v>
      </c>
      <c r="EZ151">
        <v>18233.9076923077</v>
      </c>
      <c r="FA151">
        <v>49.125</v>
      </c>
      <c r="FB151">
        <v>49.5047692307692</v>
      </c>
      <c r="FC151">
        <v>49.4418461538462</v>
      </c>
      <c r="FD151">
        <v>49.312</v>
      </c>
      <c r="FE151">
        <v>50.937</v>
      </c>
      <c r="FF151">
        <v>1955.07230769231</v>
      </c>
      <c r="FG151">
        <v>39.9</v>
      </c>
      <c r="FH151">
        <v>0</v>
      </c>
      <c r="FI151">
        <v>1758990180.9</v>
      </c>
      <c r="FJ151">
        <v>0</v>
      </c>
      <c r="FK151">
        <v>1217.0108</v>
      </c>
      <c r="FL151">
        <v>8.05846153553459</v>
      </c>
      <c r="FM151">
        <v>144.315384479979</v>
      </c>
      <c r="FN151">
        <v>24666.828</v>
      </c>
      <c r="FO151">
        <v>15</v>
      </c>
      <c r="FP151">
        <v>0</v>
      </c>
      <c r="FQ151" t="s">
        <v>439</v>
      </c>
      <c r="FR151">
        <v>1747249705.1</v>
      </c>
      <c r="FS151">
        <v>1747249711.1</v>
      </c>
      <c r="FT151">
        <v>0</v>
      </c>
      <c r="FU151">
        <v>0.871</v>
      </c>
      <c r="FV151">
        <v>0.066</v>
      </c>
      <c r="FW151">
        <v>5.486</v>
      </c>
      <c r="FX151">
        <v>0.145</v>
      </c>
      <c r="FY151">
        <v>420</v>
      </c>
      <c r="FZ151">
        <v>16</v>
      </c>
      <c r="GA151">
        <v>0.27</v>
      </c>
      <c r="GB151">
        <v>0.16</v>
      </c>
      <c r="GC151">
        <v>-50.845375</v>
      </c>
      <c r="GD151">
        <v>-4.79975187969928</v>
      </c>
      <c r="GE151">
        <v>0.548586509016582</v>
      </c>
      <c r="GF151">
        <v>0</v>
      </c>
      <c r="GG151">
        <v>1216.66647058824</v>
      </c>
      <c r="GH151">
        <v>5.05943469074883</v>
      </c>
      <c r="GI151">
        <v>0.583719727029325</v>
      </c>
      <c r="GJ151">
        <v>-1</v>
      </c>
      <c r="GK151">
        <v>7.794521</v>
      </c>
      <c r="GL151">
        <v>-0.613185563909772</v>
      </c>
      <c r="GM151">
        <v>0.0592999274788763</v>
      </c>
      <c r="GN151">
        <v>0</v>
      </c>
      <c r="GO151">
        <v>0</v>
      </c>
      <c r="GP151">
        <v>2</v>
      </c>
      <c r="GQ151" t="s">
        <v>457</v>
      </c>
      <c r="GR151">
        <v>3.1243</v>
      </c>
      <c r="GS151">
        <v>2.65524</v>
      </c>
      <c r="GT151">
        <v>0.11367</v>
      </c>
      <c r="GU151">
        <v>0.121484</v>
      </c>
      <c r="GV151">
        <v>0.102326</v>
      </c>
      <c r="GW151">
        <v>0.0782716</v>
      </c>
      <c r="GX151">
        <v>22822.5</v>
      </c>
      <c r="GY151">
        <v>21433.3</v>
      </c>
      <c r="GZ151">
        <v>23026.7</v>
      </c>
      <c r="HA151">
        <v>23755.5</v>
      </c>
      <c r="HB151">
        <v>35224</v>
      </c>
      <c r="HC151">
        <v>36245.3</v>
      </c>
      <c r="HD151">
        <v>41508.1</v>
      </c>
      <c r="HE151">
        <v>42361</v>
      </c>
      <c r="HF151">
        <v>1.90995</v>
      </c>
      <c r="HG151">
        <v>1.81197</v>
      </c>
      <c r="HH151">
        <v>0.147071</v>
      </c>
      <c r="HI151">
        <v>0</v>
      </c>
      <c r="HJ151">
        <v>27.6393</v>
      </c>
      <c r="HK151">
        <v>999.9</v>
      </c>
      <c r="HL151">
        <v>48.712</v>
      </c>
      <c r="HM151">
        <v>29.205</v>
      </c>
      <c r="HN151">
        <v>21.9234</v>
      </c>
      <c r="HO151">
        <v>53.8509</v>
      </c>
      <c r="HP151">
        <v>42.4479</v>
      </c>
      <c r="HQ151">
        <v>1</v>
      </c>
      <c r="HR151">
        <v>0.0423526</v>
      </c>
      <c r="HS151">
        <v>0.375076</v>
      </c>
      <c r="HT151">
        <v>20.2171</v>
      </c>
      <c r="HU151">
        <v>5.23226</v>
      </c>
      <c r="HV151">
        <v>11.992</v>
      </c>
      <c r="HW151">
        <v>4.9557</v>
      </c>
      <c r="HX151">
        <v>3.30393</v>
      </c>
      <c r="HY151">
        <v>21.3</v>
      </c>
      <c r="HZ151">
        <v>9999</v>
      </c>
      <c r="IA151">
        <v>9999</v>
      </c>
      <c r="IB151">
        <v>9999</v>
      </c>
      <c r="IC151">
        <v>1.86856</v>
      </c>
      <c r="ID151">
        <v>1.86421</v>
      </c>
      <c r="IE151">
        <v>1.87181</v>
      </c>
      <c r="IF151">
        <v>1.86265</v>
      </c>
      <c r="IG151">
        <v>1.86205</v>
      </c>
      <c r="IH151">
        <v>1.86858</v>
      </c>
      <c r="II151">
        <v>1.85867</v>
      </c>
      <c r="IJ151">
        <v>1.86508</v>
      </c>
      <c r="IK151">
        <v>5</v>
      </c>
      <c r="IL151">
        <v>0</v>
      </c>
      <c r="IM151">
        <v>0</v>
      </c>
      <c r="IN151">
        <v>0</v>
      </c>
      <c r="IO151" t="s">
        <v>441</v>
      </c>
      <c r="IP151" t="s">
        <v>442</v>
      </c>
      <c r="IQ151" t="s">
        <v>443</v>
      </c>
      <c r="IR151" t="s">
        <v>443</v>
      </c>
      <c r="IS151" t="s">
        <v>443</v>
      </c>
      <c r="IT151" t="s">
        <v>443</v>
      </c>
      <c r="IU151">
        <v>0</v>
      </c>
      <c r="IV151">
        <v>100</v>
      </c>
      <c r="IW151">
        <v>100</v>
      </c>
      <c r="IX151">
        <v>6.285</v>
      </c>
      <c r="IY151">
        <v>0.4016</v>
      </c>
      <c r="IZ151">
        <v>4.29428474587108</v>
      </c>
      <c r="JA151">
        <v>0.0044018681294096</v>
      </c>
      <c r="JB151">
        <v>-1.90699597991277e-06</v>
      </c>
      <c r="JC151">
        <v>4.44501569190667e-10</v>
      </c>
      <c r="JD151">
        <v>0.0663976639725661</v>
      </c>
      <c r="JE151">
        <v>0.00774552653971819</v>
      </c>
      <c r="JF151">
        <v>0.000136201457998369</v>
      </c>
      <c r="JG151">
        <v>5.32982615085375e-06</v>
      </c>
      <c r="JH151">
        <v>-0</v>
      </c>
      <c r="JI151">
        <v>1991</v>
      </c>
      <c r="JJ151">
        <v>1</v>
      </c>
      <c r="JK151">
        <v>28</v>
      </c>
      <c r="JL151">
        <v>195674.5</v>
      </c>
      <c r="JM151">
        <v>195674.4</v>
      </c>
      <c r="JN151">
        <v>1.44775</v>
      </c>
      <c r="JO151">
        <v>2.36328</v>
      </c>
      <c r="JP151">
        <v>1.4978</v>
      </c>
      <c r="JQ151">
        <v>2.3291</v>
      </c>
      <c r="JR151">
        <v>1.54419</v>
      </c>
      <c r="JS151">
        <v>2.36206</v>
      </c>
      <c r="JT151">
        <v>34.9444</v>
      </c>
      <c r="JU151">
        <v>24.1575</v>
      </c>
      <c r="JV151">
        <v>18</v>
      </c>
      <c r="JW151">
        <v>548.483</v>
      </c>
      <c r="JX151">
        <v>428.86</v>
      </c>
      <c r="JY151">
        <v>27.1784</v>
      </c>
      <c r="JZ151">
        <v>28.0689</v>
      </c>
      <c r="KA151">
        <v>30.0005</v>
      </c>
      <c r="KB151">
        <v>27.8377</v>
      </c>
      <c r="KC151">
        <v>27.8504</v>
      </c>
      <c r="KD151">
        <v>29.1324</v>
      </c>
      <c r="KE151">
        <v>36.2128</v>
      </c>
      <c r="KF151">
        <v>54.3648</v>
      </c>
      <c r="KG151">
        <v>27.1625</v>
      </c>
      <c r="KH151">
        <v>657.502</v>
      </c>
      <c r="KI151">
        <v>16.7409</v>
      </c>
      <c r="KJ151">
        <v>93.0348</v>
      </c>
      <c r="KK151">
        <v>98.7267</v>
      </c>
    </row>
    <row r="152" spans="1:297">
      <c r="A152">
        <v>136</v>
      </c>
      <c r="B152">
        <v>1758990181</v>
      </c>
      <c r="C152">
        <v>2834</v>
      </c>
      <c r="D152" t="s">
        <v>715</v>
      </c>
      <c r="E152" t="s">
        <v>716</v>
      </c>
      <c r="F152">
        <v>5</v>
      </c>
      <c r="G152" t="s">
        <v>638</v>
      </c>
      <c r="H152" t="s">
        <v>436</v>
      </c>
      <c r="I152">
        <v>1758990172.84615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(EA152+(U152+2*0.95*5.67E-8*(((EA152+$B$7)+273)^4-(EA152+273)^4)-44100*J152)/(1.84*29.3*R152+8*0.95*5.67E-8*(EA152+273)^3))</f>
        <v>0</v>
      </c>
      <c r="W152">
        <f>($C$7*EB152+$D$7*EC152+$E$7*V152)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2*0.95*5.67E-8*(((EA152+$B$7)+273)^4-(W152+273)^4)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651.546546017857</v>
      </c>
      <c r="AK152">
        <v>611.356303030303</v>
      </c>
      <c r="AL152">
        <v>3.37391551948043</v>
      </c>
      <c r="AM152">
        <v>63.08</v>
      </c>
      <c r="AN152">
        <f>(AP152 - AO152 + DY152*1E3/(8.314*(EA152+273.15)) * AR152/DX152 * AQ152) * DX152/(100*DL152) * 1000/(1000 - AP152)</f>
        <v>0</v>
      </c>
      <c r="AO152">
        <v>16.6210695565476</v>
      </c>
      <c r="AP152">
        <v>24.2670551515152</v>
      </c>
      <c r="AQ152">
        <v>-0.000535275738754039</v>
      </c>
      <c r="AR152">
        <v>99.94</v>
      </c>
      <c r="AS152">
        <v>0</v>
      </c>
      <c r="AT152">
        <v>0</v>
      </c>
      <c r="AU152">
        <f>IF(AS152*$H$13&gt;=AW152,1.0,(AW152/(AW152-AS152*$H$13)))</f>
        <v>0</v>
      </c>
      <c r="AV152">
        <f>(AU152-1)*100</f>
        <v>0</v>
      </c>
      <c r="AW152">
        <f>MAX(0,($B$13+$C$13*EF152)/(1+$D$13*EF152)*DY152/(EA152+273)*$E$13)</f>
        <v>0</v>
      </c>
      <c r="AX152" t="s">
        <v>437</v>
      </c>
      <c r="AY152" t="s">
        <v>437</v>
      </c>
      <c r="AZ152">
        <v>0</v>
      </c>
      <c r="BA152">
        <v>0</v>
      </c>
      <c r="BB152">
        <f>1-AZ152/BA152</f>
        <v>0</v>
      </c>
      <c r="BC152">
        <v>0</v>
      </c>
      <c r="BD152" t="s">
        <v>437</v>
      </c>
      <c r="BE152" t="s">
        <v>437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437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$B$11*EG152+$C$11*EH152+$F$11*ES152*(1-EV152)</f>
        <v>0</v>
      </c>
      <c r="DI152">
        <f>DH152*DJ152</f>
        <v>0</v>
      </c>
      <c r="DJ152">
        <f>($B$11*$D$9+$C$11*$D$9+$F$11*((FF152+EX152)/MAX(FF152+EX152+FG152, 0.1)*$I$9+FG152/MAX(FF152+EX152+FG152, 0.1)*$J$9))/($B$11+$C$11+$F$11)</f>
        <v>0</v>
      </c>
      <c r="DK152">
        <f>($B$11*$K$9+$C$11*$K$9+$F$11*((FF152+EX152)/MAX(FF152+EX152+FG152, 0.1)*$P$9+FG152/MAX(FF152+EX152+FG152, 0.1)*$Q$9))/($B$11+$C$11+$F$11)</f>
        <v>0</v>
      </c>
      <c r="DL152">
        <v>5.9</v>
      </c>
      <c r="DM152">
        <v>0.5</v>
      </c>
      <c r="DN152" t="s">
        <v>438</v>
      </c>
      <c r="DO152">
        <v>2</v>
      </c>
      <c r="DP152" t="b">
        <v>1</v>
      </c>
      <c r="DQ152">
        <v>1758990172.84615</v>
      </c>
      <c r="DR152">
        <v>573.021846153846</v>
      </c>
      <c r="DS152">
        <v>624.592</v>
      </c>
      <c r="DT152">
        <v>24.2871769230769</v>
      </c>
      <c r="DU152">
        <v>16.5791846153846</v>
      </c>
      <c r="DV152">
        <v>566.764538461538</v>
      </c>
      <c r="DW152">
        <v>23.8854615384615</v>
      </c>
      <c r="DX152">
        <v>500.012846153846</v>
      </c>
      <c r="DY152">
        <v>90.4246461538461</v>
      </c>
      <c r="DZ152">
        <v>0.0293215846153846</v>
      </c>
      <c r="EA152">
        <v>30.6398</v>
      </c>
      <c r="EB152">
        <v>30.0331923076923</v>
      </c>
      <c r="EC152">
        <v>999.9</v>
      </c>
      <c r="ED152">
        <v>0</v>
      </c>
      <c r="EE152">
        <v>0</v>
      </c>
      <c r="EF152">
        <v>10004.3746153846</v>
      </c>
      <c r="EG152">
        <v>0</v>
      </c>
      <c r="EH152">
        <v>9.96866384615385</v>
      </c>
      <c r="EI152">
        <v>-51.5700076923077</v>
      </c>
      <c r="EJ152">
        <v>587.285230769231</v>
      </c>
      <c r="EK152">
        <v>635.122307692308</v>
      </c>
      <c r="EL152">
        <v>7.70800692307692</v>
      </c>
      <c r="EM152">
        <v>624.592</v>
      </c>
      <c r="EN152">
        <v>16.5791846153846</v>
      </c>
      <c r="EO152">
        <v>2.19616153846154</v>
      </c>
      <c r="EP152">
        <v>1.49916692307692</v>
      </c>
      <c r="EQ152">
        <v>18.9343230769231</v>
      </c>
      <c r="ER152">
        <v>12.9596384615385</v>
      </c>
      <c r="ES152">
        <v>1999.98461538462</v>
      </c>
      <c r="ET152">
        <v>0.980000923076923</v>
      </c>
      <c r="EU152">
        <v>0.0199990230769231</v>
      </c>
      <c r="EV152">
        <v>0</v>
      </c>
      <c r="EW152">
        <v>1217.59615384615</v>
      </c>
      <c r="EX152">
        <v>5.00016</v>
      </c>
      <c r="EY152">
        <v>24677.6846153846</v>
      </c>
      <c r="EZ152">
        <v>18234.0384615385</v>
      </c>
      <c r="FA152">
        <v>49.125</v>
      </c>
      <c r="FB152">
        <v>49.5143076923077</v>
      </c>
      <c r="FC152">
        <v>49.4418461538462</v>
      </c>
      <c r="FD152">
        <v>49.312</v>
      </c>
      <c r="FE152">
        <v>50.9466923076923</v>
      </c>
      <c r="FF152">
        <v>1955.08461538462</v>
      </c>
      <c r="FG152">
        <v>39.9</v>
      </c>
      <c r="FH152">
        <v>0</v>
      </c>
      <c r="FI152">
        <v>1758990186.3</v>
      </c>
      <c r="FJ152">
        <v>0</v>
      </c>
      <c r="FK152">
        <v>1217.69384615385</v>
      </c>
      <c r="FL152">
        <v>8.34529916344652</v>
      </c>
      <c r="FM152">
        <v>169.237607005967</v>
      </c>
      <c r="FN152">
        <v>24680.4846153846</v>
      </c>
      <c r="FO152">
        <v>15</v>
      </c>
      <c r="FP152">
        <v>0</v>
      </c>
      <c r="FQ152" t="s">
        <v>439</v>
      </c>
      <c r="FR152">
        <v>1747249705.1</v>
      </c>
      <c r="FS152">
        <v>1747249711.1</v>
      </c>
      <c r="FT152">
        <v>0</v>
      </c>
      <c r="FU152">
        <v>0.871</v>
      </c>
      <c r="FV152">
        <v>0.066</v>
      </c>
      <c r="FW152">
        <v>5.486</v>
      </c>
      <c r="FX152">
        <v>0.145</v>
      </c>
      <c r="FY152">
        <v>420</v>
      </c>
      <c r="FZ152">
        <v>16</v>
      </c>
      <c r="GA152">
        <v>0.27</v>
      </c>
      <c r="GB152">
        <v>0.16</v>
      </c>
      <c r="GC152">
        <v>-51.299555</v>
      </c>
      <c r="GD152">
        <v>-5.99766766917299</v>
      </c>
      <c r="GE152">
        <v>0.694773726816867</v>
      </c>
      <c r="GF152">
        <v>0</v>
      </c>
      <c r="GG152">
        <v>1217.21970588235</v>
      </c>
      <c r="GH152">
        <v>8.04354470117892</v>
      </c>
      <c r="GI152">
        <v>0.812409217712501</v>
      </c>
      <c r="GJ152">
        <v>-1</v>
      </c>
      <c r="GK152">
        <v>7.730848</v>
      </c>
      <c r="GL152">
        <v>-0.592975939849626</v>
      </c>
      <c r="GM152">
        <v>0.0572648755870472</v>
      </c>
      <c r="GN152">
        <v>0</v>
      </c>
      <c r="GO152">
        <v>0</v>
      </c>
      <c r="GP152">
        <v>2</v>
      </c>
      <c r="GQ152" t="s">
        <v>457</v>
      </c>
      <c r="GR152">
        <v>3.1242</v>
      </c>
      <c r="GS152">
        <v>2.65515</v>
      </c>
      <c r="GT152">
        <v>0.115937</v>
      </c>
      <c r="GU152">
        <v>0.123499</v>
      </c>
      <c r="GV152">
        <v>0.102276</v>
      </c>
      <c r="GW152">
        <v>0.0784646</v>
      </c>
      <c r="GX152">
        <v>22764</v>
      </c>
      <c r="GY152">
        <v>21384.2</v>
      </c>
      <c r="GZ152">
        <v>23026.6</v>
      </c>
      <c r="HA152">
        <v>23755.6</v>
      </c>
      <c r="HB152">
        <v>35225.9</v>
      </c>
      <c r="HC152">
        <v>36237.7</v>
      </c>
      <c r="HD152">
        <v>41507.7</v>
      </c>
      <c r="HE152">
        <v>42360.8</v>
      </c>
      <c r="HF152">
        <v>1.90947</v>
      </c>
      <c r="HG152">
        <v>1.8124</v>
      </c>
      <c r="HH152">
        <v>0.147354</v>
      </c>
      <c r="HI152">
        <v>0</v>
      </c>
      <c r="HJ152">
        <v>27.6438</v>
      </c>
      <c r="HK152">
        <v>999.9</v>
      </c>
      <c r="HL152">
        <v>48.712</v>
      </c>
      <c r="HM152">
        <v>29.225</v>
      </c>
      <c r="HN152">
        <v>21.9481</v>
      </c>
      <c r="HO152">
        <v>54.2209</v>
      </c>
      <c r="HP152">
        <v>42.488</v>
      </c>
      <c r="HQ152">
        <v>1</v>
      </c>
      <c r="HR152">
        <v>0.0427007</v>
      </c>
      <c r="HS152">
        <v>0.458829</v>
      </c>
      <c r="HT152">
        <v>20.2169</v>
      </c>
      <c r="HU152">
        <v>5.23406</v>
      </c>
      <c r="HV152">
        <v>11.992</v>
      </c>
      <c r="HW152">
        <v>4.9556</v>
      </c>
      <c r="HX152">
        <v>3.30395</v>
      </c>
      <c r="HY152">
        <v>21.3</v>
      </c>
      <c r="HZ152">
        <v>9999</v>
      </c>
      <c r="IA152">
        <v>9999</v>
      </c>
      <c r="IB152">
        <v>9999</v>
      </c>
      <c r="IC152">
        <v>1.86853</v>
      </c>
      <c r="ID152">
        <v>1.86419</v>
      </c>
      <c r="IE152">
        <v>1.87181</v>
      </c>
      <c r="IF152">
        <v>1.86266</v>
      </c>
      <c r="IG152">
        <v>1.86206</v>
      </c>
      <c r="IH152">
        <v>1.86859</v>
      </c>
      <c r="II152">
        <v>1.85869</v>
      </c>
      <c r="IJ152">
        <v>1.86508</v>
      </c>
      <c r="IK152">
        <v>5</v>
      </c>
      <c r="IL152">
        <v>0</v>
      </c>
      <c r="IM152">
        <v>0</v>
      </c>
      <c r="IN152">
        <v>0</v>
      </c>
      <c r="IO152" t="s">
        <v>441</v>
      </c>
      <c r="IP152" t="s">
        <v>442</v>
      </c>
      <c r="IQ152" t="s">
        <v>443</v>
      </c>
      <c r="IR152" t="s">
        <v>443</v>
      </c>
      <c r="IS152" t="s">
        <v>443</v>
      </c>
      <c r="IT152" t="s">
        <v>443</v>
      </c>
      <c r="IU152">
        <v>0</v>
      </c>
      <c r="IV152">
        <v>100</v>
      </c>
      <c r="IW152">
        <v>100</v>
      </c>
      <c r="IX152">
        <v>6.327</v>
      </c>
      <c r="IY152">
        <v>0.4011</v>
      </c>
      <c r="IZ152">
        <v>4.29428474587108</v>
      </c>
      <c r="JA152">
        <v>0.0044018681294096</v>
      </c>
      <c r="JB152">
        <v>-1.90699597991277e-06</v>
      </c>
      <c r="JC152">
        <v>4.44501569190667e-10</v>
      </c>
      <c r="JD152">
        <v>0.0663976639725661</v>
      </c>
      <c r="JE152">
        <v>0.00774552653971819</v>
      </c>
      <c r="JF152">
        <v>0.000136201457998369</v>
      </c>
      <c r="JG152">
        <v>5.32982615085375e-06</v>
      </c>
      <c r="JH152">
        <v>-0</v>
      </c>
      <c r="JI152">
        <v>1991</v>
      </c>
      <c r="JJ152">
        <v>1</v>
      </c>
      <c r="JK152">
        <v>28</v>
      </c>
      <c r="JL152">
        <v>195674.6</v>
      </c>
      <c r="JM152">
        <v>195674.5</v>
      </c>
      <c r="JN152">
        <v>1.48193</v>
      </c>
      <c r="JO152">
        <v>2.37671</v>
      </c>
      <c r="JP152">
        <v>1.49902</v>
      </c>
      <c r="JQ152">
        <v>2.3291</v>
      </c>
      <c r="JR152">
        <v>1.54419</v>
      </c>
      <c r="JS152">
        <v>2.28149</v>
      </c>
      <c r="JT152">
        <v>34.9444</v>
      </c>
      <c r="JU152">
        <v>24.1488</v>
      </c>
      <c r="JV152">
        <v>18</v>
      </c>
      <c r="JW152">
        <v>548.219</v>
      </c>
      <c r="JX152">
        <v>429.149</v>
      </c>
      <c r="JY152">
        <v>27.1535</v>
      </c>
      <c r="JZ152">
        <v>28.0748</v>
      </c>
      <c r="KA152">
        <v>30.0004</v>
      </c>
      <c r="KB152">
        <v>27.8429</v>
      </c>
      <c r="KC152">
        <v>27.8557</v>
      </c>
      <c r="KD152">
        <v>29.7362</v>
      </c>
      <c r="KE152">
        <v>35.9319</v>
      </c>
      <c r="KF152">
        <v>54.3648</v>
      </c>
      <c r="KG152">
        <v>27.1176</v>
      </c>
      <c r="KH152">
        <v>671.082</v>
      </c>
      <c r="KI152">
        <v>16.8082</v>
      </c>
      <c r="KJ152">
        <v>93.034</v>
      </c>
      <c r="KK152">
        <v>98.7266</v>
      </c>
    </row>
    <row r="153" spans="1:297">
      <c r="A153">
        <v>137</v>
      </c>
      <c r="B153">
        <v>1758990186</v>
      </c>
      <c r="C153">
        <v>2839</v>
      </c>
      <c r="D153" t="s">
        <v>717</v>
      </c>
      <c r="E153" t="s">
        <v>718</v>
      </c>
      <c r="F153">
        <v>5</v>
      </c>
      <c r="G153" t="s">
        <v>638</v>
      </c>
      <c r="H153" t="s">
        <v>436</v>
      </c>
      <c r="I153">
        <v>1758990177.84615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(EA153+(U153+2*0.95*5.67E-8*(((EA153+$B$7)+273)^4-(EA153+273)^4)-44100*J153)/(1.84*29.3*R153+8*0.95*5.67E-8*(EA153+273)^3))</f>
        <v>0</v>
      </c>
      <c r="W153">
        <f>($C$7*EB153+$D$7*EC153+$E$7*V153)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2*0.95*5.67E-8*(((EA153+$B$7)+273)^4-(W153+273)^4)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667.292792561905</v>
      </c>
      <c r="AK153">
        <v>627.226442424242</v>
      </c>
      <c r="AL153">
        <v>3.16924370129869</v>
      </c>
      <c r="AM153">
        <v>63.08</v>
      </c>
      <c r="AN153">
        <f>(AP153 - AO153 + DY153*1E3/(8.314*(EA153+273.15)) * AR153/DX153 * AQ153) * DX153/(100*DL153) * 1000/(1000 - AP153)</f>
        <v>0</v>
      </c>
      <c r="AO153">
        <v>16.6851615446429</v>
      </c>
      <c r="AP153">
        <v>24.2469666666667</v>
      </c>
      <c r="AQ153">
        <v>-0.000563551020408503</v>
      </c>
      <c r="AR153">
        <v>99.94</v>
      </c>
      <c r="AS153">
        <v>0</v>
      </c>
      <c r="AT153">
        <v>0</v>
      </c>
      <c r="AU153">
        <f>IF(AS153*$H$13&gt;=AW153,1.0,(AW153/(AW153-AS153*$H$13)))</f>
        <v>0</v>
      </c>
      <c r="AV153">
        <f>(AU153-1)*100</f>
        <v>0</v>
      </c>
      <c r="AW153">
        <f>MAX(0,($B$13+$C$13*EF153)/(1+$D$13*EF153)*DY153/(EA153+273)*$E$13)</f>
        <v>0</v>
      </c>
      <c r="AX153" t="s">
        <v>437</v>
      </c>
      <c r="AY153" t="s">
        <v>437</v>
      </c>
      <c r="AZ153">
        <v>0</v>
      </c>
      <c r="BA153">
        <v>0</v>
      </c>
      <c r="BB153">
        <f>1-AZ153/BA153</f>
        <v>0</v>
      </c>
      <c r="BC153">
        <v>0</v>
      </c>
      <c r="BD153" t="s">
        <v>437</v>
      </c>
      <c r="BE153" t="s">
        <v>437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437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$B$11*EG153+$C$11*EH153+$F$11*ES153*(1-EV153)</f>
        <v>0</v>
      </c>
      <c r="DI153">
        <f>DH153*DJ153</f>
        <v>0</v>
      </c>
      <c r="DJ153">
        <f>($B$11*$D$9+$C$11*$D$9+$F$11*((FF153+EX153)/MAX(FF153+EX153+FG153, 0.1)*$I$9+FG153/MAX(FF153+EX153+FG153, 0.1)*$J$9))/($B$11+$C$11+$F$11)</f>
        <v>0</v>
      </c>
      <c r="DK153">
        <f>($B$11*$K$9+$C$11*$K$9+$F$11*((FF153+EX153)/MAX(FF153+EX153+FG153, 0.1)*$P$9+FG153/MAX(FF153+EX153+FG153, 0.1)*$Q$9))/($B$11+$C$11+$F$11)</f>
        <v>0</v>
      </c>
      <c r="DL153">
        <v>5.9</v>
      </c>
      <c r="DM153">
        <v>0.5</v>
      </c>
      <c r="DN153" t="s">
        <v>438</v>
      </c>
      <c r="DO153">
        <v>2</v>
      </c>
      <c r="DP153" t="b">
        <v>1</v>
      </c>
      <c r="DQ153">
        <v>1758990177.84615</v>
      </c>
      <c r="DR153">
        <v>589.235153846154</v>
      </c>
      <c r="DS153">
        <v>641.001692307692</v>
      </c>
      <c r="DT153">
        <v>24.2727076923077</v>
      </c>
      <c r="DU153">
        <v>16.6263461538462</v>
      </c>
      <c r="DV153">
        <v>582.935076923077</v>
      </c>
      <c r="DW153">
        <v>23.8713153846154</v>
      </c>
      <c r="DX153">
        <v>499.973538461538</v>
      </c>
      <c r="DY153">
        <v>90.4249692307692</v>
      </c>
      <c r="DZ153">
        <v>0.0295938076923077</v>
      </c>
      <c r="EA153">
        <v>30.641</v>
      </c>
      <c r="EB153">
        <v>30.0409</v>
      </c>
      <c r="EC153">
        <v>999.9</v>
      </c>
      <c r="ED153">
        <v>0</v>
      </c>
      <c r="EE153">
        <v>0</v>
      </c>
      <c r="EF153">
        <v>9994.22692307692</v>
      </c>
      <c r="EG153">
        <v>0</v>
      </c>
      <c r="EH153">
        <v>9.96363461538462</v>
      </c>
      <c r="EI153">
        <v>-51.7665384615385</v>
      </c>
      <c r="EJ153">
        <v>603.893</v>
      </c>
      <c r="EK153">
        <v>651.840153846154</v>
      </c>
      <c r="EL153">
        <v>7.64637846153846</v>
      </c>
      <c r="EM153">
        <v>641.001692307692</v>
      </c>
      <c r="EN153">
        <v>16.6263461538462</v>
      </c>
      <c r="EO153">
        <v>2.19486</v>
      </c>
      <c r="EP153">
        <v>1.50343615384615</v>
      </c>
      <c r="EQ153">
        <v>18.9248384615385</v>
      </c>
      <c r="ER153">
        <v>13.0031</v>
      </c>
      <c r="ES153">
        <v>2000.01461538462</v>
      </c>
      <c r="ET153">
        <v>0.980001384615385</v>
      </c>
      <c r="EU153">
        <v>0.0199986076923077</v>
      </c>
      <c r="EV153">
        <v>0</v>
      </c>
      <c r="EW153">
        <v>1218.27538461538</v>
      </c>
      <c r="EX153">
        <v>5.00016</v>
      </c>
      <c r="EY153">
        <v>24693.1307692308</v>
      </c>
      <c r="EZ153">
        <v>18234.3153846154</v>
      </c>
      <c r="FA153">
        <v>49.125</v>
      </c>
      <c r="FB153">
        <v>49.5286153846154</v>
      </c>
      <c r="FC153">
        <v>49.4612307692308</v>
      </c>
      <c r="FD153">
        <v>49.312</v>
      </c>
      <c r="FE153">
        <v>50.9612307692308</v>
      </c>
      <c r="FF153">
        <v>1955.11461538462</v>
      </c>
      <c r="FG153">
        <v>39.9</v>
      </c>
      <c r="FH153">
        <v>0</v>
      </c>
      <c r="FI153">
        <v>1758990191.1</v>
      </c>
      <c r="FJ153">
        <v>0</v>
      </c>
      <c r="FK153">
        <v>1218.35846153846</v>
      </c>
      <c r="FL153">
        <v>8.10461539720411</v>
      </c>
      <c r="FM153">
        <v>197.30598289591</v>
      </c>
      <c r="FN153">
        <v>24694.9230769231</v>
      </c>
      <c r="FO153">
        <v>15</v>
      </c>
      <c r="FP153">
        <v>0</v>
      </c>
      <c r="FQ153" t="s">
        <v>439</v>
      </c>
      <c r="FR153">
        <v>1747249705.1</v>
      </c>
      <c r="FS153">
        <v>1747249711.1</v>
      </c>
      <c r="FT153">
        <v>0</v>
      </c>
      <c r="FU153">
        <v>0.871</v>
      </c>
      <c r="FV153">
        <v>0.066</v>
      </c>
      <c r="FW153">
        <v>5.486</v>
      </c>
      <c r="FX153">
        <v>0.145</v>
      </c>
      <c r="FY153">
        <v>420</v>
      </c>
      <c r="FZ153">
        <v>16</v>
      </c>
      <c r="GA153">
        <v>0.27</v>
      </c>
      <c r="GB153">
        <v>0.16</v>
      </c>
      <c r="GC153">
        <v>-51.621219047619</v>
      </c>
      <c r="GD153">
        <v>-2.37504155844164</v>
      </c>
      <c r="GE153">
        <v>0.428720041429022</v>
      </c>
      <c r="GF153">
        <v>0</v>
      </c>
      <c r="GG153">
        <v>1217.86911764706</v>
      </c>
      <c r="GH153">
        <v>8.11382734844232</v>
      </c>
      <c r="GI153">
        <v>0.824005167199165</v>
      </c>
      <c r="GJ153">
        <v>-1</v>
      </c>
      <c r="GK153">
        <v>7.67815761904762</v>
      </c>
      <c r="GL153">
        <v>-0.71993142857142</v>
      </c>
      <c r="GM153">
        <v>0.0736158900357771</v>
      </c>
      <c r="GN153">
        <v>0</v>
      </c>
      <c r="GO153">
        <v>0</v>
      </c>
      <c r="GP153">
        <v>2</v>
      </c>
      <c r="GQ153" t="s">
        <v>457</v>
      </c>
      <c r="GR153">
        <v>3.12437</v>
      </c>
      <c r="GS153">
        <v>2.65534</v>
      </c>
      <c r="GT153">
        <v>0.118082</v>
      </c>
      <c r="GU153">
        <v>0.125624</v>
      </c>
      <c r="GV153">
        <v>0.102213</v>
      </c>
      <c r="GW153">
        <v>0.0786903</v>
      </c>
      <c r="GX153">
        <v>22708.1</v>
      </c>
      <c r="GY153">
        <v>21332</v>
      </c>
      <c r="GZ153">
        <v>23026</v>
      </c>
      <c r="HA153">
        <v>23755.2</v>
      </c>
      <c r="HB153">
        <v>35227.8</v>
      </c>
      <c r="HC153">
        <v>36228.6</v>
      </c>
      <c r="HD153">
        <v>41506.9</v>
      </c>
      <c r="HE153">
        <v>42360.4</v>
      </c>
      <c r="HF153">
        <v>1.9096</v>
      </c>
      <c r="HG153">
        <v>1.81227</v>
      </c>
      <c r="HH153">
        <v>0.14782</v>
      </c>
      <c r="HI153">
        <v>0</v>
      </c>
      <c r="HJ153">
        <v>27.6479</v>
      </c>
      <c r="HK153">
        <v>999.9</v>
      </c>
      <c r="HL153">
        <v>48.712</v>
      </c>
      <c r="HM153">
        <v>29.225</v>
      </c>
      <c r="HN153">
        <v>21.9474</v>
      </c>
      <c r="HO153">
        <v>54.1109</v>
      </c>
      <c r="HP153">
        <v>42.484</v>
      </c>
      <c r="HQ153">
        <v>1</v>
      </c>
      <c r="HR153">
        <v>0.0431834</v>
      </c>
      <c r="HS153">
        <v>0.53314</v>
      </c>
      <c r="HT153">
        <v>20.2165</v>
      </c>
      <c r="HU153">
        <v>5.23301</v>
      </c>
      <c r="HV153">
        <v>11.992</v>
      </c>
      <c r="HW153">
        <v>4.95585</v>
      </c>
      <c r="HX153">
        <v>3.30393</v>
      </c>
      <c r="HY153">
        <v>21.3</v>
      </c>
      <c r="HZ153">
        <v>9999</v>
      </c>
      <c r="IA153">
        <v>9999</v>
      </c>
      <c r="IB153">
        <v>9999</v>
      </c>
      <c r="IC153">
        <v>1.86856</v>
      </c>
      <c r="ID153">
        <v>1.86422</v>
      </c>
      <c r="IE153">
        <v>1.8718</v>
      </c>
      <c r="IF153">
        <v>1.86266</v>
      </c>
      <c r="IG153">
        <v>1.86205</v>
      </c>
      <c r="IH153">
        <v>1.86858</v>
      </c>
      <c r="II153">
        <v>1.85867</v>
      </c>
      <c r="IJ153">
        <v>1.86508</v>
      </c>
      <c r="IK153">
        <v>5</v>
      </c>
      <c r="IL153">
        <v>0</v>
      </c>
      <c r="IM153">
        <v>0</v>
      </c>
      <c r="IN153">
        <v>0</v>
      </c>
      <c r="IO153" t="s">
        <v>441</v>
      </c>
      <c r="IP153" t="s">
        <v>442</v>
      </c>
      <c r="IQ153" t="s">
        <v>443</v>
      </c>
      <c r="IR153" t="s">
        <v>443</v>
      </c>
      <c r="IS153" t="s">
        <v>443</v>
      </c>
      <c r="IT153" t="s">
        <v>443</v>
      </c>
      <c r="IU153">
        <v>0</v>
      </c>
      <c r="IV153">
        <v>100</v>
      </c>
      <c r="IW153">
        <v>100</v>
      </c>
      <c r="IX153">
        <v>6.368</v>
      </c>
      <c r="IY153">
        <v>0.4008</v>
      </c>
      <c r="IZ153">
        <v>4.29428474587108</v>
      </c>
      <c r="JA153">
        <v>0.0044018681294096</v>
      </c>
      <c r="JB153">
        <v>-1.90699597991277e-06</v>
      </c>
      <c r="JC153">
        <v>4.44501569190667e-10</v>
      </c>
      <c r="JD153">
        <v>0.0663976639725661</v>
      </c>
      <c r="JE153">
        <v>0.00774552653971819</v>
      </c>
      <c r="JF153">
        <v>0.000136201457998369</v>
      </c>
      <c r="JG153">
        <v>5.32982615085375e-06</v>
      </c>
      <c r="JH153">
        <v>-0</v>
      </c>
      <c r="JI153">
        <v>1991</v>
      </c>
      <c r="JJ153">
        <v>1</v>
      </c>
      <c r="JK153">
        <v>28</v>
      </c>
      <c r="JL153">
        <v>195674.7</v>
      </c>
      <c r="JM153">
        <v>195674.6</v>
      </c>
      <c r="JN153">
        <v>1.50757</v>
      </c>
      <c r="JO153">
        <v>2.36206</v>
      </c>
      <c r="JP153">
        <v>1.4978</v>
      </c>
      <c r="JQ153">
        <v>2.3291</v>
      </c>
      <c r="JR153">
        <v>1.54419</v>
      </c>
      <c r="JS153">
        <v>2.37061</v>
      </c>
      <c r="JT153">
        <v>34.9444</v>
      </c>
      <c r="JU153">
        <v>24.1575</v>
      </c>
      <c r="JV153">
        <v>18</v>
      </c>
      <c r="JW153">
        <v>548.346</v>
      </c>
      <c r="JX153">
        <v>429.118</v>
      </c>
      <c r="JY153">
        <v>27.1103</v>
      </c>
      <c r="JZ153">
        <v>28.0808</v>
      </c>
      <c r="KA153">
        <v>30.0004</v>
      </c>
      <c r="KB153">
        <v>27.8482</v>
      </c>
      <c r="KC153">
        <v>27.8613</v>
      </c>
      <c r="KD153">
        <v>30.3468</v>
      </c>
      <c r="KE153">
        <v>35.3312</v>
      </c>
      <c r="KF153">
        <v>54.3648</v>
      </c>
      <c r="KG153">
        <v>27.0729</v>
      </c>
      <c r="KH153">
        <v>691.423</v>
      </c>
      <c r="KI153">
        <v>16.872</v>
      </c>
      <c r="KJ153">
        <v>93.0319</v>
      </c>
      <c r="KK153">
        <v>98.7254</v>
      </c>
    </row>
    <row r="154" spans="1:297">
      <c r="A154">
        <v>138</v>
      </c>
      <c r="B154">
        <v>1758990191</v>
      </c>
      <c r="C154">
        <v>2844</v>
      </c>
      <c r="D154" t="s">
        <v>719</v>
      </c>
      <c r="E154" t="s">
        <v>720</v>
      </c>
      <c r="F154">
        <v>5</v>
      </c>
      <c r="G154" t="s">
        <v>638</v>
      </c>
      <c r="H154" t="s">
        <v>436</v>
      </c>
      <c r="I154">
        <v>1758990182.84615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(EA154+(U154+2*0.95*5.67E-8*(((EA154+$B$7)+273)^4-(EA154+273)^4)-44100*J154)/(1.84*29.3*R154+8*0.95*5.67E-8*(EA154+273)^3))</f>
        <v>0</v>
      </c>
      <c r="W154">
        <f>($C$7*EB154+$D$7*EC154+$E$7*V154)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2*0.95*5.67E-8*(((EA154+$B$7)+273)^4-(W154+273)^4)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683.694297821428</v>
      </c>
      <c r="AK154">
        <v>643.14866060606</v>
      </c>
      <c r="AL154">
        <v>3.16278658008648</v>
      </c>
      <c r="AM154">
        <v>63.08</v>
      </c>
      <c r="AN154">
        <f>(AP154 - AO154 + DY154*1E3/(8.314*(EA154+273.15)) * AR154/DX154 * AQ154) * DX154/(100*DL154) * 1000/(1000 - AP154)</f>
        <v>0</v>
      </c>
      <c r="AO154">
        <v>16.7424697261905</v>
      </c>
      <c r="AP154">
        <v>24.2183042424242</v>
      </c>
      <c r="AQ154">
        <v>-0.00579272727272956</v>
      </c>
      <c r="AR154">
        <v>99.94</v>
      </c>
      <c r="AS154">
        <v>0</v>
      </c>
      <c r="AT154">
        <v>0</v>
      </c>
      <c r="AU154">
        <f>IF(AS154*$H$13&gt;=AW154,1.0,(AW154/(AW154-AS154*$H$13)))</f>
        <v>0</v>
      </c>
      <c r="AV154">
        <f>(AU154-1)*100</f>
        <v>0</v>
      </c>
      <c r="AW154">
        <f>MAX(0,($B$13+$C$13*EF154)/(1+$D$13*EF154)*DY154/(EA154+273)*$E$13)</f>
        <v>0</v>
      </c>
      <c r="AX154" t="s">
        <v>437</v>
      </c>
      <c r="AY154" t="s">
        <v>437</v>
      </c>
      <c r="AZ154">
        <v>0</v>
      </c>
      <c r="BA154">
        <v>0</v>
      </c>
      <c r="BB154">
        <f>1-AZ154/BA154</f>
        <v>0</v>
      </c>
      <c r="BC154">
        <v>0</v>
      </c>
      <c r="BD154" t="s">
        <v>437</v>
      </c>
      <c r="BE154" t="s">
        <v>437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437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$B$11*EG154+$C$11*EH154+$F$11*ES154*(1-EV154)</f>
        <v>0</v>
      </c>
      <c r="DI154">
        <f>DH154*DJ154</f>
        <v>0</v>
      </c>
      <c r="DJ154">
        <f>($B$11*$D$9+$C$11*$D$9+$F$11*((FF154+EX154)/MAX(FF154+EX154+FG154, 0.1)*$I$9+FG154/MAX(FF154+EX154+FG154, 0.1)*$J$9))/($B$11+$C$11+$F$11)</f>
        <v>0</v>
      </c>
      <c r="DK154">
        <f>($B$11*$K$9+$C$11*$K$9+$F$11*((FF154+EX154)/MAX(FF154+EX154+FG154, 0.1)*$P$9+FG154/MAX(FF154+EX154+FG154, 0.1)*$Q$9))/($B$11+$C$11+$F$11)</f>
        <v>0</v>
      </c>
      <c r="DL154">
        <v>5.9</v>
      </c>
      <c r="DM154">
        <v>0.5</v>
      </c>
      <c r="DN154" t="s">
        <v>438</v>
      </c>
      <c r="DO154">
        <v>2</v>
      </c>
      <c r="DP154" t="b">
        <v>1</v>
      </c>
      <c r="DQ154">
        <v>1758990182.84615</v>
      </c>
      <c r="DR154">
        <v>605.216</v>
      </c>
      <c r="DS154">
        <v>657.193923076923</v>
      </c>
      <c r="DT154">
        <v>24.2532307692308</v>
      </c>
      <c r="DU154">
        <v>16.6798538461538</v>
      </c>
      <c r="DV154">
        <v>598.874307692308</v>
      </c>
      <c r="DW154">
        <v>23.8522846153846</v>
      </c>
      <c r="DX154">
        <v>500.006461538461</v>
      </c>
      <c r="DY154">
        <v>90.4253230769231</v>
      </c>
      <c r="DZ154">
        <v>0.0297598538461538</v>
      </c>
      <c r="EA154">
        <v>30.6416076923077</v>
      </c>
      <c r="EB154">
        <v>30.0518461538462</v>
      </c>
      <c r="EC154">
        <v>999.9</v>
      </c>
      <c r="ED154">
        <v>0</v>
      </c>
      <c r="EE154">
        <v>0</v>
      </c>
      <c r="EF154">
        <v>9992.92692307692</v>
      </c>
      <c r="EG154">
        <v>0</v>
      </c>
      <c r="EH154">
        <v>9.96042461538462</v>
      </c>
      <c r="EI154">
        <v>-51.9778769230769</v>
      </c>
      <c r="EJ154">
        <v>620.259076923077</v>
      </c>
      <c r="EK154">
        <v>668.342538461538</v>
      </c>
      <c r="EL154">
        <v>7.57339230769231</v>
      </c>
      <c r="EM154">
        <v>657.193923076923</v>
      </c>
      <c r="EN154">
        <v>16.6798538461538</v>
      </c>
      <c r="EO154">
        <v>2.19310692307692</v>
      </c>
      <c r="EP154">
        <v>1.50828076923077</v>
      </c>
      <c r="EQ154">
        <v>18.9120461538462</v>
      </c>
      <c r="ER154">
        <v>13.0523</v>
      </c>
      <c r="ES154">
        <v>2000.00461538462</v>
      </c>
      <c r="ET154">
        <v>0.980001384615385</v>
      </c>
      <c r="EU154">
        <v>0.0199986076923077</v>
      </c>
      <c r="EV154">
        <v>0</v>
      </c>
      <c r="EW154">
        <v>1219.01230769231</v>
      </c>
      <c r="EX154">
        <v>5.00016</v>
      </c>
      <c r="EY154">
        <v>24709.7153846154</v>
      </c>
      <c r="EZ154">
        <v>18234.2384615385</v>
      </c>
      <c r="FA154">
        <v>49.125</v>
      </c>
      <c r="FB154">
        <v>49.5381538461538</v>
      </c>
      <c r="FC154">
        <v>49.4757692307692</v>
      </c>
      <c r="FD154">
        <v>49.312</v>
      </c>
      <c r="FE154">
        <v>50.9757692307692</v>
      </c>
      <c r="FF154">
        <v>1955.10461538462</v>
      </c>
      <c r="FG154">
        <v>39.9</v>
      </c>
      <c r="FH154">
        <v>0</v>
      </c>
      <c r="FI154">
        <v>1758990195.9</v>
      </c>
      <c r="FJ154">
        <v>0</v>
      </c>
      <c r="FK154">
        <v>1219.06384615385</v>
      </c>
      <c r="FL154">
        <v>9.27521368957257</v>
      </c>
      <c r="FM154">
        <v>214.854700847189</v>
      </c>
      <c r="FN154">
        <v>24711.3423076923</v>
      </c>
      <c r="FO154">
        <v>15</v>
      </c>
      <c r="FP154">
        <v>0</v>
      </c>
      <c r="FQ154" t="s">
        <v>439</v>
      </c>
      <c r="FR154">
        <v>1747249705.1</v>
      </c>
      <c r="FS154">
        <v>1747249711.1</v>
      </c>
      <c r="FT154">
        <v>0</v>
      </c>
      <c r="FU154">
        <v>0.871</v>
      </c>
      <c r="FV154">
        <v>0.066</v>
      </c>
      <c r="FW154">
        <v>5.486</v>
      </c>
      <c r="FX154">
        <v>0.145</v>
      </c>
      <c r="FY154">
        <v>420</v>
      </c>
      <c r="FZ154">
        <v>16</v>
      </c>
      <c r="GA154">
        <v>0.27</v>
      </c>
      <c r="GB154">
        <v>0.16</v>
      </c>
      <c r="GC154">
        <v>-51.87411</v>
      </c>
      <c r="GD154">
        <v>-1.86920300751885</v>
      </c>
      <c r="GE154">
        <v>0.457431219857149</v>
      </c>
      <c r="GF154">
        <v>0</v>
      </c>
      <c r="GG154">
        <v>1218.63029411765</v>
      </c>
      <c r="GH154">
        <v>8.64339191037466</v>
      </c>
      <c r="GI154">
        <v>0.879102099718848</v>
      </c>
      <c r="GJ154">
        <v>-1</v>
      </c>
      <c r="GK154">
        <v>7.606815</v>
      </c>
      <c r="GL154">
        <v>-0.89593533834586</v>
      </c>
      <c r="GM154">
        <v>0.0864039925871485</v>
      </c>
      <c r="GN154">
        <v>0</v>
      </c>
      <c r="GO154">
        <v>0</v>
      </c>
      <c r="GP154">
        <v>2</v>
      </c>
      <c r="GQ154" t="s">
        <v>457</v>
      </c>
      <c r="GR154">
        <v>3.12434</v>
      </c>
      <c r="GS154">
        <v>2.65526</v>
      </c>
      <c r="GT154">
        <v>0.120195</v>
      </c>
      <c r="GU154">
        <v>0.127849</v>
      </c>
      <c r="GV154">
        <v>0.102126</v>
      </c>
      <c r="GW154">
        <v>0.0789003</v>
      </c>
      <c r="GX154">
        <v>22653.6</v>
      </c>
      <c r="GY154">
        <v>21277.3</v>
      </c>
      <c r="GZ154">
        <v>23025.9</v>
      </c>
      <c r="HA154">
        <v>23754.8</v>
      </c>
      <c r="HB154">
        <v>35231.3</v>
      </c>
      <c r="HC154">
        <v>36220.2</v>
      </c>
      <c r="HD154">
        <v>41506.7</v>
      </c>
      <c r="HE154">
        <v>42360</v>
      </c>
      <c r="HF154">
        <v>1.90945</v>
      </c>
      <c r="HG154">
        <v>1.81208</v>
      </c>
      <c r="HH154">
        <v>0.147581</v>
      </c>
      <c r="HI154">
        <v>0</v>
      </c>
      <c r="HJ154">
        <v>27.6508</v>
      </c>
      <c r="HK154">
        <v>999.9</v>
      </c>
      <c r="HL154">
        <v>48.688</v>
      </c>
      <c r="HM154">
        <v>29.225</v>
      </c>
      <c r="HN154">
        <v>21.9385</v>
      </c>
      <c r="HO154">
        <v>54.1509</v>
      </c>
      <c r="HP154">
        <v>42.4519</v>
      </c>
      <c r="HQ154">
        <v>1</v>
      </c>
      <c r="HR154">
        <v>0.0435798</v>
      </c>
      <c r="HS154">
        <v>0.62482</v>
      </c>
      <c r="HT154">
        <v>20.2161</v>
      </c>
      <c r="HU154">
        <v>5.23391</v>
      </c>
      <c r="HV154">
        <v>11.992</v>
      </c>
      <c r="HW154">
        <v>4.9557</v>
      </c>
      <c r="HX154">
        <v>3.30395</v>
      </c>
      <c r="HY154">
        <v>21.3</v>
      </c>
      <c r="HZ154">
        <v>9999</v>
      </c>
      <c r="IA154">
        <v>9999</v>
      </c>
      <c r="IB154">
        <v>9999</v>
      </c>
      <c r="IC154">
        <v>1.86854</v>
      </c>
      <c r="ID154">
        <v>1.8642</v>
      </c>
      <c r="IE154">
        <v>1.8718</v>
      </c>
      <c r="IF154">
        <v>1.86265</v>
      </c>
      <c r="IG154">
        <v>1.86203</v>
      </c>
      <c r="IH154">
        <v>1.86858</v>
      </c>
      <c r="II154">
        <v>1.85867</v>
      </c>
      <c r="IJ154">
        <v>1.86508</v>
      </c>
      <c r="IK154">
        <v>5</v>
      </c>
      <c r="IL154">
        <v>0</v>
      </c>
      <c r="IM154">
        <v>0</v>
      </c>
      <c r="IN154">
        <v>0</v>
      </c>
      <c r="IO154" t="s">
        <v>441</v>
      </c>
      <c r="IP154" t="s">
        <v>442</v>
      </c>
      <c r="IQ154" t="s">
        <v>443</v>
      </c>
      <c r="IR154" t="s">
        <v>443</v>
      </c>
      <c r="IS154" t="s">
        <v>443</v>
      </c>
      <c r="IT154" t="s">
        <v>443</v>
      </c>
      <c r="IU154">
        <v>0</v>
      </c>
      <c r="IV154">
        <v>100</v>
      </c>
      <c r="IW154">
        <v>100</v>
      </c>
      <c r="IX154">
        <v>6.407</v>
      </c>
      <c r="IY154">
        <v>0.4001</v>
      </c>
      <c r="IZ154">
        <v>4.29428474587108</v>
      </c>
      <c r="JA154">
        <v>0.0044018681294096</v>
      </c>
      <c r="JB154">
        <v>-1.90699597991277e-06</v>
      </c>
      <c r="JC154">
        <v>4.44501569190667e-10</v>
      </c>
      <c r="JD154">
        <v>0.0663976639725661</v>
      </c>
      <c r="JE154">
        <v>0.00774552653971819</v>
      </c>
      <c r="JF154">
        <v>0.000136201457998369</v>
      </c>
      <c r="JG154">
        <v>5.32982615085375e-06</v>
      </c>
      <c r="JH154">
        <v>-0</v>
      </c>
      <c r="JI154">
        <v>1991</v>
      </c>
      <c r="JJ154">
        <v>1</v>
      </c>
      <c r="JK154">
        <v>28</v>
      </c>
      <c r="JL154">
        <v>195674.8</v>
      </c>
      <c r="JM154">
        <v>195674.7</v>
      </c>
      <c r="JN154">
        <v>1.54297</v>
      </c>
      <c r="JO154">
        <v>2.37671</v>
      </c>
      <c r="JP154">
        <v>1.4978</v>
      </c>
      <c r="JQ154">
        <v>2.3291</v>
      </c>
      <c r="JR154">
        <v>1.54419</v>
      </c>
      <c r="JS154">
        <v>2.28882</v>
      </c>
      <c r="JT154">
        <v>34.9444</v>
      </c>
      <c r="JU154">
        <v>24.1488</v>
      </c>
      <c r="JV154">
        <v>18</v>
      </c>
      <c r="JW154">
        <v>548.298</v>
      </c>
      <c r="JX154">
        <v>429.036</v>
      </c>
      <c r="JY154">
        <v>27.0622</v>
      </c>
      <c r="JZ154">
        <v>28.0868</v>
      </c>
      <c r="KA154">
        <v>30.0006</v>
      </c>
      <c r="KB154">
        <v>27.8541</v>
      </c>
      <c r="KC154">
        <v>27.8662</v>
      </c>
      <c r="KD154">
        <v>30.968</v>
      </c>
      <c r="KE154">
        <v>35.033</v>
      </c>
      <c r="KF154">
        <v>54.3648</v>
      </c>
      <c r="KG154">
        <v>27.0121</v>
      </c>
      <c r="KH154">
        <v>704.966</v>
      </c>
      <c r="KI154">
        <v>16.9585</v>
      </c>
      <c r="KJ154">
        <v>93.0315</v>
      </c>
      <c r="KK154">
        <v>98.7241</v>
      </c>
    </row>
    <row r="155" spans="1:297">
      <c r="A155">
        <v>139</v>
      </c>
      <c r="B155">
        <v>1758990196</v>
      </c>
      <c r="C155">
        <v>2849</v>
      </c>
      <c r="D155" t="s">
        <v>721</v>
      </c>
      <c r="E155" t="s">
        <v>722</v>
      </c>
      <c r="F155">
        <v>5</v>
      </c>
      <c r="G155" t="s">
        <v>638</v>
      </c>
      <c r="H155" t="s">
        <v>436</v>
      </c>
      <c r="I155">
        <v>1758990187.84615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(EA155+(U155+2*0.95*5.67E-8*(((EA155+$B$7)+273)^4-(EA155+273)^4)-44100*J155)/(1.84*29.3*R155+8*0.95*5.67E-8*(EA155+273)^3))</f>
        <v>0</v>
      </c>
      <c r="W155">
        <f>($C$7*EB155+$D$7*EC155+$E$7*V155)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2*0.95*5.67E-8*(((EA155+$B$7)+273)^4-(W155+273)^4)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701.705129484524</v>
      </c>
      <c r="AK155">
        <v>660.149224242424</v>
      </c>
      <c r="AL155">
        <v>3.44620225108215</v>
      </c>
      <c r="AM155">
        <v>63.08</v>
      </c>
      <c r="AN155">
        <f>(AP155 - AO155 + DY155*1E3/(8.314*(EA155+273.15)) * AR155/DX155 * AQ155) * DX155/(100*DL155) * 1000/(1000 - AP155)</f>
        <v>0</v>
      </c>
      <c r="AO155">
        <v>16.8239397261905</v>
      </c>
      <c r="AP155">
        <v>24.1916012121212</v>
      </c>
      <c r="AQ155">
        <v>-0.00534725541125878</v>
      </c>
      <c r="AR155">
        <v>99.94</v>
      </c>
      <c r="AS155">
        <v>0</v>
      </c>
      <c r="AT155">
        <v>0</v>
      </c>
      <c r="AU155">
        <f>IF(AS155*$H$13&gt;=AW155,1.0,(AW155/(AW155-AS155*$H$13)))</f>
        <v>0</v>
      </c>
      <c r="AV155">
        <f>(AU155-1)*100</f>
        <v>0</v>
      </c>
      <c r="AW155">
        <f>MAX(0,($B$13+$C$13*EF155)/(1+$D$13*EF155)*DY155/(EA155+273)*$E$13)</f>
        <v>0</v>
      </c>
      <c r="AX155" t="s">
        <v>437</v>
      </c>
      <c r="AY155" t="s">
        <v>437</v>
      </c>
      <c r="AZ155">
        <v>0</v>
      </c>
      <c r="BA155">
        <v>0</v>
      </c>
      <c r="BB155">
        <f>1-AZ155/BA155</f>
        <v>0</v>
      </c>
      <c r="BC155">
        <v>0</v>
      </c>
      <c r="BD155" t="s">
        <v>437</v>
      </c>
      <c r="BE155" t="s">
        <v>437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437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$B$11*EG155+$C$11*EH155+$F$11*ES155*(1-EV155)</f>
        <v>0</v>
      </c>
      <c r="DI155">
        <f>DH155*DJ155</f>
        <v>0</v>
      </c>
      <c r="DJ155">
        <f>($B$11*$D$9+$C$11*$D$9+$F$11*((FF155+EX155)/MAX(FF155+EX155+FG155, 0.1)*$I$9+FG155/MAX(FF155+EX155+FG155, 0.1)*$J$9))/($B$11+$C$11+$F$11)</f>
        <v>0</v>
      </c>
      <c r="DK155">
        <f>($B$11*$K$9+$C$11*$K$9+$F$11*((FF155+EX155)/MAX(FF155+EX155+FG155, 0.1)*$P$9+FG155/MAX(FF155+EX155+FG155, 0.1)*$Q$9))/($B$11+$C$11+$F$11)</f>
        <v>0</v>
      </c>
      <c r="DL155">
        <v>5.9</v>
      </c>
      <c r="DM155">
        <v>0.5</v>
      </c>
      <c r="DN155" t="s">
        <v>438</v>
      </c>
      <c r="DO155">
        <v>2</v>
      </c>
      <c r="DP155" t="b">
        <v>1</v>
      </c>
      <c r="DQ155">
        <v>1758990187.84615</v>
      </c>
      <c r="DR155">
        <v>621.088538461538</v>
      </c>
      <c r="DS155">
        <v>673.698615384615</v>
      </c>
      <c r="DT155">
        <v>24.2298230769231</v>
      </c>
      <c r="DU155">
        <v>16.7477692307692</v>
      </c>
      <c r="DV155">
        <v>614.706</v>
      </c>
      <c r="DW155">
        <v>23.8294076923077</v>
      </c>
      <c r="DX155">
        <v>500.004153846154</v>
      </c>
      <c r="DY155">
        <v>90.4263615384615</v>
      </c>
      <c r="DZ155">
        <v>0.0298141153846154</v>
      </c>
      <c r="EA155">
        <v>30.6405</v>
      </c>
      <c r="EB155">
        <v>30.0547692307692</v>
      </c>
      <c r="EC155">
        <v>999.9</v>
      </c>
      <c r="ED155">
        <v>0</v>
      </c>
      <c r="EE155">
        <v>0</v>
      </c>
      <c r="EF155">
        <v>9989.27538461539</v>
      </c>
      <c r="EG155">
        <v>0</v>
      </c>
      <c r="EH155">
        <v>9.96363461538461</v>
      </c>
      <c r="EI155">
        <v>-52.61</v>
      </c>
      <c r="EJ155">
        <v>636.510846153846</v>
      </c>
      <c r="EK155">
        <v>685.174769230769</v>
      </c>
      <c r="EL155">
        <v>7.48205692307692</v>
      </c>
      <c r="EM155">
        <v>673.698615384615</v>
      </c>
      <c r="EN155">
        <v>16.7477692307692</v>
      </c>
      <c r="EO155">
        <v>2.19101461538462</v>
      </c>
      <c r="EP155">
        <v>1.51443923076923</v>
      </c>
      <c r="EQ155">
        <v>18.8967615384615</v>
      </c>
      <c r="ER155">
        <v>13.1146307692308</v>
      </c>
      <c r="ES155">
        <v>1999.93307692308</v>
      </c>
      <c r="ET155">
        <v>0.980000692307692</v>
      </c>
      <c r="EU155">
        <v>0.0199992461538462</v>
      </c>
      <c r="EV155">
        <v>0</v>
      </c>
      <c r="EW155">
        <v>1219.80692307692</v>
      </c>
      <c r="EX155">
        <v>5.00016</v>
      </c>
      <c r="EY155">
        <v>24726.0153846154</v>
      </c>
      <c r="EZ155">
        <v>18233.6</v>
      </c>
      <c r="FA155">
        <v>49.125</v>
      </c>
      <c r="FB155">
        <v>49.5476923076923</v>
      </c>
      <c r="FC155">
        <v>49.4951538461538</v>
      </c>
      <c r="FD155">
        <v>49.312</v>
      </c>
      <c r="FE155">
        <v>50.9854615384615</v>
      </c>
      <c r="FF155">
        <v>1955.03307692308</v>
      </c>
      <c r="FG155">
        <v>39.9</v>
      </c>
      <c r="FH155">
        <v>0</v>
      </c>
      <c r="FI155">
        <v>1758990201.3</v>
      </c>
      <c r="FJ155">
        <v>0</v>
      </c>
      <c r="FK155">
        <v>1220</v>
      </c>
      <c r="FL155">
        <v>10.9407692571219</v>
      </c>
      <c r="FM155">
        <v>209.792308010837</v>
      </c>
      <c r="FN155">
        <v>24731.104</v>
      </c>
      <c r="FO155">
        <v>15</v>
      </c>
      <c r="FP155">
        <v>0</v>
      </c>
      <c r="FQ155" t="s">
        <v>439</v>
      </c>
      <c r="FR155">
        <v>1747249705.1</v>
      </c>
      <c r="FS155">
        <v>1747249711.1</v>
      </c>
      <c r="FT155">
        <v>0</v>
      </c>
      <c r="FU155">
        <v>0.871</v>
      </c>
      <c r="FV155">
        <v>0.066</v>
      </c>
      <c r="FW155">
        <v>5.486</v>
      </c>
      <c r="FX155">
        <v>0.145</v>
      </c>
      <c r="FY155">
        <v>420</v>
      </c>
      <c r="FZ155">
        <v>16</v>
      </c>
      <c r="GA155">
        <v>0.27</v>
      </c>
      <c r="GB155">
        <v>0.16</v>
      </c>
      <c r="GC155">
        <v>-52.4464380952381</v>
      </c>
      <c r="GD155">
        <v>-6.68715584415591</v>
      </c>
      <c r="GE155">
        <v>0.945313840290087</v>
      </c>
      <c r="GF155">
        <v>0</v>
      </c>
      <c r="GG155">
        <v>1219.37323529412</v>
      </c>
      <c r="GH155">
        <v>9.76485868026209</v>
      </c>
      <c r="GI155">
        <v>0.983327844881374</v>
      </c>
      <c r="GJ155">
        <v>-1</v>
      </c>
      <c r="GK155">
        <v>7.53124190476191</v>
      </c>
      <c r="GL155">
        <v>-1.06672987012987</v>
      </c>
      <c r="GM155">
        <v>0.108244123853227</v>
      </c>
      <c r="GN155">
        <v>0</v>
      </c>
      <c r="GO155">
        <v>0</v>
      </c>
      <c r="GP155">
        <v>2</v>
      </c>
      <c r="GQ155" t="s">
        <v>457</v>
      </c>
      <c r="GR155">
        <v>3.12438</v>
      </c>
      <c r="GS155">
        <v>2.65512</v>
      </c>
      <c r="GT155">
        <v>0.122439</v>
      </c>
      <c r="GU155">
        <v>0.130001</v>
      </c>
      <c r="GV155">
        <v>0.102045</v>
      </c>
      <c r="GW155">
        <v>0.0792227</v>
      </c>
      <c r="GX155">
        <v>22595.3</v>
      </c>
      <c r="GY155">
        <v>21224.2</v>
      </c>
      <c r="GZ155">
        <v>23025.4</v>
      </c>
      <c r="HA155">
        <v>23754.1</v>
      </c>
      <c r="HB155">
        <v>35234</v>
      </c>
      <c r="HC155">
        <v>36206.8</v>
      </c>
      <c r="HD155">
        <v>41505.9</v>
      </c>
      <c r="HE155">
        <v>42359</v>
      </c>
      <c r="HF155">
        <v>1.90952</v>
      </c>
      <c r="HG155">
        <v>1.8123</v>
      </c>
      <c r="HH155">
        <v>0.147406</v>
      </c>
      <c r="HI155">
        <v>0</v>
      </c>
      <c r="HJ155">
        <v>27.6517</v>
      </c>
      <c r="HK155">
        <v>999.9</v>
      </c>
      <c r="HL155">
        <v>48.688</v>
      </c>
      <c r="HM155">
        <v>29.205</v>
      </c>
      <c r="HN155">
        <v>21.911</v>
      </c>
      <c r="HO155">
        <v>54.3109</v>
      </c>
      <c r="HP155">
        <v>42.4399</v>
      </c>
      <c r="HQ155">
        <v>1</v>
      </c>
      <c r="HR155">
        <v>0.0440981</v>
      </c>
      <c r="HS155">
        <v>0.694853</v>
      </c>
      <c r="HT155">
        <v>20.2156</v>
      </c>
      <c r="HU155">
        <v>5.23301</v>
      </c>
      <c r="HV155">
        <v>11.992</v>
      </c>
      <c r="HW155">
        <v>4.95565</v>
      </c>
      <c r="HX155">
        <v>3.30387</v>
      </c>
      <c r="HY155">
        <v>21.3</v>
      </c>
      <c r="HZ155">
        <v>9999</v>
      </c>
      <c r="IA155">
        <v>9999</v>
      </c>
      <c r="IB155">
        <v>9999</v>
      </c>
      <c r="IC155">
        <v>1.86854</v>
      </c>
      <c r="ID155">
        <v>1.86419</v>
      </c>
      <c r="IE155">
        <v>1.8718</v>
      </c>
      <c r="IF155">
        <v>1.86264</v>
      </c>
      <c r="IG155">
        <v>1.86203</v>
      </c>
      <c r="IH155">
        <v>1.86854</v>
      </c>
      <c r="II155">
        <v>1.85867</v>
      </c>
      <c r="IJ155">
        <v>1.86508</v>
      </c>
      <c r="IK155">
        <v>5</v>
      </c>
      <c r="IL155">
        <v>0</v>
      </c>
      <c r="IM155">
        <v>0</v>
      </c>
      <c r="IN155">
        <v>0</v>
      </c>
      <c r="IO155" t="s">
        <v>441</v>
      </c>
      <c r="IP155" t="s">
        <v>442</v>
      </c>
      <c r="IQ155" t="s">
        <v>443</v>
      </c>
      <c r="IR155" t="s">
        <v>443</v>
      </c>
      <c r="IS155" t="s">
        <v>443</v>
      </c>
      <c r="IT155" t="s">
        <v>443</v>
      </c>
      <c r="IU155">
        <v>0</v>
      </c>
      <c r="IV155">
        <v>100</v>
      </c>
      <c r="IW155">
        <v>100</v>
      </c>
      <c r="IX155">
        <v>6.449</v>
      </c>
      <c r="IY155">
        <v>0.3995</v>
      </c>
      <c r="IZ155">
        <v>4.29428474587108</v>
      </c>
      <c r="JA155">
        <v>0.0044018681294096</v>
      </c>
      <c r="JB155">
        <v>-1.90699597991277e-06</v>
      </c>
      <c r="JC155">
        <v>4.44501569190667e-10</v>
      </c>
      <c r="JD155">
        <v>0.0663976639725661</v>
      </c>
      <c r="JE155">
        <v>0.00774552653971819</v>
      </c>
      <c r="JF155">
        <v>0.000136201457998369</v>
      </c>
      <c r="JG155">
        <v>5.32982615085375e-06</v>
      </c>
      <c r="JH155">
        <v>-0</v>
      </c>
      <c r="JI155">
        <v>1991</v>
      </c>
      <c r="JJ155">
        <v>1</v>
      </c>
      <c r="JK155">
        <v>28</v>
      </c>
      <c r="JL155">
        <v>195674.8</v>
      </c>
      <c r="JM155">
        <v>195674.7</v>
      </c>
      <c r="JN155">
        <v>1.5686</v>
      </c>
      <c r="JO155">
        <v>2.35718</v>
      </c>
      <c r="JP155">
        <v>1.4978</v>
      </c>
      <c r="JQ155">
        <v>2.3291</v>
      </c>
      <c r="JR155">
        <v>1.54419</v>
      </c>
      <c r="JS155">
        <v>2.36938</v>
      </c>
      <c r="JT155">
        <v>34.9444</v>
      </c>
      <c r="JU155">
        <v>24.1575</v>
      </c>
      <c r="JV155">
        <v>18</v>
      </c>
      <c r="JW155">
        <v>548.398</v>
      </c>
      <c r="JX155">
        <v>429.203</v>
      </c>
      <c r="JY155">
        <v>27.0001</v>
      </c>
      <c r="JZ155">
        <v>28.0928</v>
      </c>
      <c r="KA155">
        <v>30.0005</v>
      </c>
      <c r="KB155">
        <v>27.8599</v>
      </c>
      <c r="KC155">
        <v>27.8709</v>
      </c>
      <c r="KD155">
        <v>31.5719</v>
      </c>
      <c r="KE155">
        <v>34.4743</v>
      </c>
      <c r="KF155">
        <v>54.3648</v>
      </c>
      <c r="KG155">
        <v>26.9548</v>
      </c>
      <c r="KH155">
        <v>725.239</v>
      </c>
      <c r="KI155">
        <v>17.0534</v>
      </c>
      <c r="KJ155">
        <v>93.0297</v>
      </c>
      <c r="KK155">
        <v>98.7216</v>
      </c>
    </row>
    <row r="156" spans="1:297">
      <c r="A156">
        <v>140</v>
      </c>
      <c r="B156">
        <v>1758990201</v>
      </c>
      <c r="C156">
        <v>2854</v>
      </c>
      <c r="D156" t="s">
        <v>723</v>
      </c>
      <c r="E156" t="s">
        <v>724</v>
      </c>
      <c r="F156">
        <v>5</v>
      </c>
      <c r="G156" t="s">
        <v>638</v>
      </c>
      <c r="H156" t="s">
        <v>436</v>
      </c>
      <c r="I156">
        <v>1758990192.84615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(EA156+(U156+2*0.95*5.67E-8*(((EA156+$B$7)+273)^4-(EA156+273)^4)-44100*J156)/(1.84*29.3*R156+8*0.95*5.67E-8*(EA156+273)^3))</f>
        <v>0</v>
      </c>
      <c r="W156">
        <f>($C$7*EB156+$D$7*EC156+$E$7*V156)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2*0.95*5.67E-8*(((EA156+$B$7)+273)^4-(W156+273)^4)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718.349544210715</v>
      </c>
      <c r="AK156">
        <v>676.511018181818</v>
      </c>
      <c r="AL156">
        <v>3.24359573593063</v>
      </c>
      <c r="AM156">
        <v>63.08</v>
      </c>
      <c r="AN156">
        <f>(AP156 - AO156 + DY156*1E3/(8.314*(EA156+273.15)) * AR156/DX156 * AQ156) * DX156/(100*DL156) * 1000/(1000 - AP156)</f>
        <v>0</v>
      </c>
      <c r="AO156">
        <v>16.9087094494048</v>
      </c>
      <c r="AP156">
        <v>24.1699993939394</v>
      </c>
      <c r="AQ156">
        <v>-0.00235264811379162</v>
      </c>
      <c r="AR156">
        <v>99.94</v>
      </c>
      <c r="AS156">
        <v>0</v>
      </c>
      <c r="AT156">
        <v>0</v>
      </c>
      <c r="AU156">
        <f>IF(AS156*$H$13&gt;=AW156,1.0,(AW156/(AW156-AS156*$H$13)))</f>
        <v>0</v>
      </c>
      <c r="AV156">
        <f>(AU156-1)*100</f>
        <v>0</v>
      </c>
      <c r="AW156">
        <f>MAX(0,($B$13+$C$13*EF156)/(1+$D$13*EF156)*DY156/(EA156+273)*$E$13)</f>
        <v>0</v>
      </c>
      <c r="AX156" t="s">
        <v>437</v>
      </c>
      <c r="AY156" t="s">
        <v>437</v>
      </c>
      <c r="AZ156">
        <v>0</v>
      </c>
      <c r="BA156">
        <v>0</v>
      </c>
      <c r="BB156">
        <f>1-AZ156/BA156</f>
        <v>0</v>
      </c>
      <c r="BC156">
        <v>0</v>
      </c>
      <c r="BD156" t="s">
        <v>437</v>
      </c>
      <c r="BE156" t="s">
        <v>437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437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$B$11*EG156+$C$11*EH156+$F$11*ES156*(1-EV156)</f>
        <v>0</v>
      </c>
      <c r="DI156">
        <f>DH156*DJ156</f>
        <v>0</v>
      </c>
      <c r="DJ156">
        <f>($B$11*$D$9+$C$11*$D$9+$F$11*((FF156+EX156)/MAX(FF156+EX156+FG156, 0.1)*$I$9+FG156/MAX(FF156+EX156+FG156, 0.1)*$J$9))/($B$11+$C$11+$F$11)</f>
        <v>0</v>
      </c>
      <c r="DK156">
        <f>($B$11*$K$9+$C$11*$K$9+$F$11*((FF156+EX156)/MAX(FF156+EX156+FG156, 0.1)*$P$9+FG156/MAX(FF156+EX156+FG156, 0.1)*$Q$9))/($B$11+$C$11+$F$11)</f>
        <v>0</v>
      </c>
      <c r="DL156">
        <v>5.9</v>
      </c>
      <c r="DM156">
        <v>0.5</v>
      </c>
      <c r="DN156" t="s">
        <v>438</v>
      </c>
      <c r="DO156">
        <v>2</v>
      </c>
      <c r="DP156" t="b">
        <v>1</v>
      </c>
      <c r="DQ156">
        <v>1758990192.84615</v>
      </c>
      <c r="DR156">
        <v>637.073076923077</v>
      </c>
      <c r="DS156">
        <v>690.286846153846</v>
      </c>
      <c r="DT156">
        <v>24.2043846153846</v>
      </c>
      <c r="DU156">
        <v>16.8213076923077</v>
      </c>
      <c r="DV156">
        <v>630.65</v>
      </c>
      <c r="DW156">
        <v>23.8045538461539</v>
      </c>
      <c r="DX156">
        <v>500.034769230769</v>
      </c>
      <c r="DY156">
        <v>90.4269538461538</v>
      </c>
      <c r="DZ156">
        <v>0.0297554923076923</v>
      </c>
      <c r="EA156">
        <v>30.6390461538462</v>
      </c>
      <c r="EB156">
        <v>30.0542538461538</v>
      </c>
      <c r="EC156">
        <v>999.9</v>
      </c>
      <c r="ED156">
        <v>0</v>
      </c>
      <c r="EE156">
        <v>0</v>
      </c>
      <c r="EF156">
        <v>9994.17923076923</v>
      </c>
      <c r="EG156">
        <v>0</v>
      </c>
      <c r="EH156">
        <v>9.96737923076923</v>
      </c>
      <c r="EI156">
        <v>-53.2137</v>
      </c>
      <c r="EJ156">
        <v>652.875307692308</v>
      </c>
      <c r="EK156">
        <v>702.098230769231</v>
      </c>
      <c r="EL156">
        <v>7.38308615384615</v>
      </c>
      <c r="EM156">
        <v>690.286846153846</v>
      </c>
      <c r="EN156">
        <v>16.8213076923077</v>
      </c>
      <c r="EO156">
        <v>2.18872846153846</v>
      </c>
      <c r="EP156">
        <v>1.52109846153846</v>
      </c>
      <c r="EQ156">
        <v>18.8800538461538</v>
      </c>
      <c r="ER156">
        <v>13.1817846153846</v>
      </c>
      <c r="ES156">
        <v>1999.94076923077</v>
      </c>
      <c r="ET156">
        <v>0.980000923076923</v>
      </c>
      <c r="EU156">
        <v>0.0199990230769231</v>
      </c>
      <c r="EV156">
        <v>0</v>
      </c>
      <c r="EW156">
        <v>1220.59461538462</v>
      </c>
      <c r="EX156">
        <v>5.00016</v>
      </c>
      <c r="EY156">
        <v>24743.3615384615</v>
      </c>
      <c r="EZ156">
        <v>18233.6769230769</v>
      </c>
      <c r="FA156">
        <v>49.125</v>
      </c>
      <c r="FB156">
        <v>49.5572307692308</v>
      </c>
      <c r="FC156">
        <v>49.5</v>
      </c>
      <c r="FD156">
        <v>49.312</v>
      </c>
      <c r="FE156">
        <v>50.9951538461538</v>
      </c>
      <c r="FF156">
        <v>1955.04076923077</v>
      </c>
      <c r="FG156">
        <v>39.9</v>
      </c>
      <c r="FH156">
        <v>0</v>
      </c>
      <c r="FI156">
        <v>1758990206.1</v>
      </c>
      <c r="FJ156">
        <v>0</v>
      </c>
      <c r="FK156">
        <v>1220.7828</v>
      </c>
      <c r="FL156">
        <v>10.0000000097185</v>
      </c>
      <c r="FM156">
        <v>194.946154207873</v>
      </c>
      <c r="FN156">
        <v>24747.396</v>
      </c>
      <c r="FO156">
        <v>15</v>
      </c>
      <c r="FP156">
        <v>0</v>
      </c>
      <c r="FQ156" t="s">
        <v>439</v>
      </c>
      <c r="FR156">
        <v>1747249705.1</v>
      </c>
      <c r="FS156">
        <v>1747249711.1</v>
      </c>
      <c r="FT156">
        <v>0</v>
      </c>
      <c r="FU156">
        <v>0.871</v>
      </c>
      <c r="FV156">
        <v>0.066</v>
      </c>
      <c r="FW156">
        <v>5.486</v>
      </c>
      <c r="FX156">
        <v>0.145</v>
      </c>
      <c r="FY156">
        <v>420</v>
      </c>
      <c r="FZ156">
        <v>16</v>
      </c>
      <c r="GA156">
        <v>0.27</v>
      </c>
      <c r="GB156">
        <v>0.16</v>
      </c>
      <c r="GC156">
        <v>-52.87974</v>
      </c>
      <c r="GD156">
        <v>-9.12673082706764</v>
      </c>
      <c r="GE156">
        <v>1.01532664517386</v>
      </c>
      <c r="GF156">
        <v>0</v>
      </c>
      <c r="GG156">
        <v>1220.12235294118</v>
      </c>
      <c r="GH156">
        <v>10.0779220714777</v>
      </c>
      <c r="GI156">
        <v>1.01627942783103</v>
      </c>
      <c r="GJ156">
        <v>-1</v>
      </c>
      <c r="GK156">
        <v>7.4281565</v>
      </c>
      <c r="GL156">
        <v>-1.20982691729323</v>
      </c>
      <c r="GM156">
        <v>0.116641430429972</v>
      </c>
      <c r="GN156">
        <v>0</v>
      </c>
      <c r="GO156">
        <v>0</v>
      </c>
      <c r="GP156">
        <v>2</v>
      </c>
      <c r="GQ156" t="s">
        <v>457</v>
      </c>
      <c r="GR156">
        <v>3.1244</v>
      </c>
      <c r="GS156">
        <v>2.65541</v>
      </c>
      <c r="GT156">
        <v>0.124555</v>
      </c>
      <c r="GU156">
        <v>0.132161</v>
      </c>
      <c r="GV156">
        <v>0.101985</v>
      </c>
      <c r="GW156">
        <v>0.0795246</v>
      </c>
      <c r="GX156">
        <v>22540.6</v>
      </c>
      <c r="GY156">
        <v>21171.3</v>
      </c>
      <c r="GZ156">
        <v>23025.2</v>
      </c>
      <c r="HA156">
        <v>23753.9</v>
      </c>
      <c r="HB156">
        <v>35236.6</v>
      </c>
      <c r="HC156">
        <v>36195</v>
      </c>
      <c r="HD156">
        <v>41505.9</v>
      </c>
      <c r="HE156">
        <v>42358.9</v>
      </c>
      <c r="HF156">
        <v>1.9095</v>
      </c>
      <c r="HG156">
        <v>1.81235</v>
      </c>
      <c r="HH156">
        <v>0.146993</v>
      </c>
      <c r="HI156">
        <v>0</v>
      </c>
      <c r="HJ156">
        <v>27.6523</v>
      </c>
      <c r="HK156">
        <v>999.9</v>
      </c>
      <c r="HL156">
        <v>48.688</v>
      </c>
      <c r="HM156">
        <v>29.205</v>
      </c>
      <c r="HN156">
        <v>21.9093</v>
      </c>
      <c r="HO156">
        <v>54.3209</v>
      </c>
      <c r="HP156">
        <v>42.3878</v>
      </c>
      <c r="HQ156">
        <v>1</v>
      </c>
      <c r="HR156">
        <v>0.0446443</v>
      </c>
      <c r="HS156">
        <v>0.713407</v>
      </c>
      <c r="HT156">
        <v>20.2157</v>
      </c>
      <c r="HU156">
        <v>5.23406</v>
      </c>
      <c r="HV156">
        <v>11.992</v>
      </c>
      <c r="HW156">
        <v>4.95565</v>
      </c>
      <c r="HX156">
        <v>3.30395</v>
      </c>
      <c r="HY156">
        <v>21.3</v>
      </c>
      <c r="HZ156">
        <v>9999</v>
      </c>
      <c r="IA156">
        <v>9999</v>
      </c>
      <c r="IB156">
        <v>9999</v>
      </c>
      <c r="IC156">
        <v>1.86855</v>
      </c>
      <c r="ID156">
        <v>1.8642</v>
      </c>
      <c r="IE156">
        <v>1.8718</v>
      </c>
      <c r="IF156">
        <v>1.86264</v>
      </c>
      <c r="IG156">
        <v>1.86204</v>
      </c>
      <c r="IH156">
        <v>1.86856</v>
      </c>
      <c r="II156">
        <v>1.85867</v>
      </c>
      <c r="IJ156">
        <v>1.86508</v>
      </c>
      <c r="IK156">
        <v>5</v>
      </c>
      <c r="IL156">
        <v>0</v>
      </c>
      <c r="IM156">
        <v>0</v>
      </c>
      <c r="IN156">
        <v>0</v>
      </c>
      <c r="IO156" t="s">
        <v>441</v>
      </c>
      <c r="IP156" t="s">
        <v>442</v>
      </c>
      <c r="IQ156" t="s">
        <v>443</v>
      </c>
      <c r="IR156" t="s">
        <v>443</v>
      </c>
      <c r="IS156" t="s">
        <v>443</v>
      </c>
      <c r="IT156" t="s">
        <v>443</v>
      </c>
      <c r="IU156">
        <v>0</v>
      </c>
      <c r="IV156">
        <v>100</v>
      </c>
      <c r="IW156">
        <v>100</v>
      </c>
      <c r="IX156">
        <v>6.489</v>
      </c>
      <c r="IY156">
        <v>0.399</v>
      </c>
      <c r="IZ156">
        <v>4.29428474587108</v>
      </c>
      <c r="JA156">
        <v>0.0044018681294096</v>
      </c>
      <c r="JB156">
        <v>-1.90699597991277e-06</v>
      </c>
      <c r="JC156">
        <v>4.44501569190667e-10</v>
      </c>
      <c r="JD156">
        <v>0.0663976639725661</v>
      </c>
      <c r="JE156">
        <v>0.00774552653971819</v>
      </c>
      <c r="JF156">
        <v>0.000136201457998369</v>
      </c>
      <c r="JG156">
        <v>5.32982615085375e-06</v>
      </c>
      <c r="JH156">
        <v>-0</v>
      </c>
      <c r="JI156">
        <v>1991</v>
      </c>
      <c r="JJ156">
        <v>1</v>
      </c>
      <c r="JK156">
        <v>28</v>
      </c>
      <c r="JL156">
        <v>195674.9</v>
      </c>
      <c r="JM156">
        <v>195674.8</v>
      </c>
      <c r="JN156">
        <v>1.604</v>
      </c>
      <c r="JO156">
        <v>2.37427</v>
      </c>
      <c r="JP156">
        <v>1.49902</v>
      </c>
      <c r="JQ156">
        <v>2.3291</v>
      </c>
      <c r="JR156">
        <v>1.54419</v>
      </c>
      <c r="JS156">
        <v>2.29004</v>
      </c>
      <c r="JT156">
        <v>34.9444</v>
      </c>
      <c r="JU156">
        <v>24.1488</v>
      </c>
      <c r="JV156">
        <v>18</v>
      </c>
      <c r="JW156">
        <v>548.422</v>
      </c>
      <c r="JX156">
        <v>429.277</v>
      </c>
      <c r="JY156">
        <v>26.9385</v>
      </c>
      <c r="JZ156">
        <v>28.0987</v>
      </c>
      <c r="KA156">
        <v>30.0005</v>
      </c>
      <c r="KB156">
        <v>27.8646</v>
      </c>
      <c r="KC156">
        <v>27.8768</v>
      </c>
      <c r="KD156">
        <v>32.1917</v>
      </c>
      <c r="KE156">
        <v>33.8679</v>
      </c>
      <c r="KF156">
        <v>54.3648</v>
      </c>
      <c r="KG156">
        <v>26.906</v>
      </c>
      <c r="KH156">
        <v>738.733</v>
      </c>
      <c r="KI156">
        <v>17.1467</v>
      </c>
      <c r="KJ156">
        <v>93.0293</v>
      </c>
      <c r="KK156">
        <v>98.7213</v>
      </c>
    </row>
    <row r="157" spans="1:297">
      <c r="A157">
        <v>141</v>
      </c>
      <c r="B157">
        <v>1758990206</v>
      </c>
      <c r="C157">
        <v>2859</v>
      </c>
      <c r="D157" t="s">
        <v>725</v>
      </c>
      <c r="E157" t="s">
        <v>726</v>
      </c>
      <c r="F157">
        <v>5</v>
      </c>
      <c r="G157" t="s">
        <v>638</v>
      </c>
      <c r="H157" t="s">
        <v>436</v>
      </c>
      <c r="I157">
        <v>1758990197.84615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(EA157+(U157+2*0.95*5.67E-8*(((EA157+$B$7)+273)^4-(EA157+273)^4)-44100*J157)/(1.84*29.3*R157+8*0.95*5.67E-8*(EA157+273)^3))</f>
        <v>0</v>
      </c>
      <c r="W157">
        <f>($C$7*EB157+$D$7*EC157+$E$7*V157)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2*0.95*5.67E-8*(((EA157+$B$7)+273)^4-(W157+273)^4)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736.255955296429</v>
      </c>
      <c r="AK157">
        <v>693.871593939394</v>
      </c>
      <c r="AL157">
        <v>3.49333324675317</v>
      </c>
      <c r="AM157">
        <v>63.08</v>
      </c>
      <c r="AN157">
        <f>(AP157 - AO157 + DY157*1E3/(8.314*(EA157+273.15)) * AR157/DX157 * AQ157) * DX157/(100*DL157) * 1000/(1000 - AP157)</f>
        <v>0</v>
      </c>
      <c r="AO157">
        <v>16.9971156636905</v>
      </c>
      <c r="AP157">
        <v>24.1395806060606</v>
      </c>
      <c r="AQ157">
        <v>-0.00621505627705814</v>
      </c>
      <c r="AR157">
        <v>99.94</v>
      </c>
      <c r="AS157">
        <v>0</v>
      </c>
      <c r="AT157">
        <v>0</v>
      </c>
      <c r="AU157">
        <f>IF(AS157*$H$13&gt;=AW157,1.0,(AW157/(AW157-AS157*$H$13)))</f>
        <v>0</v>
      </c>
      <c r="AV157">
        <f>(AU157-1)*100</f>
        <v>0</v>
      </c>
      <c r="AW157">
        <f>MAX(0,($B$13+$C$13*EF157)/(1+$D$13*EF157)*DY157/(EA157+273)*$E$13)</f>
        <v>0</v>
      </c>
      <c r="AX157" t="s">
        <v>437</v>
      </c>
      <c r="AY157" t="s">
        <v>437</v>
      </c>
      <c r="AZ157">
        <v>0</v>
      </c>
      <c r="BA157">
        <v>0</v>
      </c>
      <c r="BB157">
        <f>1-AZ157/BA157</f>
        <v>0</v>
      </c>
      <c r="BC157">
        <v>0</v>
      </c>
      <c r="BD157" t="s">
        <v>437</v>
      </c>
      <c r="BE157" t="s">
        <v>437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437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$B$11*EG157+$C$11*EH157+$F$11*ES157*(1-EV157)</f>
        <v>0</v>
      </c>
      <c r="DI157">
        <f>DH157*DJ157</f>
        <v>0</v>
      </c>
      <c r="DJ157">
        <f>($B$11*$D$9+$C$11*$D$9+$F$11*((FF157+EX157)/MAX(FF157+EX157+FG157, 0.1)*$I$9+FG157/MAX(FF157+EX157+FG157, 0.1)*$J$9))/($B$11+$C$11+$F$11)</f>
        <v>0</v>
      </c>
      <c r="DK157">
        <f>($B$11*$K$9+$C$11*$K$9+$F$11*((FF157+EX157)/MAX(FF157+EX157+FG157, 0.1)*$P$9+FG157/MAX(FF157+EX157+FG157, 0.1)*$Q$9))/($B$11+$C$11+$F$11)</f>
        <v>0</v>
      </c>
      <c r="DL157">
        <v>5.9</v>
      </c>
      <c r="DM157">
        <v>0.5</v>
      </c>
      <c r="DN157" t="s">
        <v>438</v>
      </c>
      <c r="DO157">
        <v>2</v>
      </c>
      <c r="DP157" t="b">
        <v>1</v>
      </c>
      <c r="DQ157">
        <v>1758990197.84615</v>
      </c>
      <c r="DR157">
        <v>653.347461538462</v>
      </c>
      <c r="DS157">
        <v>707.485692307692</v>
      </c>
      <c r="DT157">
        <v>24.1782538461538</v>
      </c>
      <c r="DU157">
        <v>16.9045769230769</v>
      </c>
      <c r="DV157">
        <v>646.883615384615</v>
      </c>
      <c r="DW157">
        <v>23.7790153846154</v>
      </c>
      <c r="DX157">
        <v>500.022</v>
      </c>
      <c r="DY157">
        <v>90.4270846153846</v>
      </c>
      <c r="DZ157">
        <v>0.0297907769230769</v>
      </c>
      <c r="EA157">
        <v>30.6372692307692</v>
      </c>
      <c r="EB157">
        <v>30.0540461538462</v>
      </c>
      <c r="EC157">
        <v>999.9</v>
      </c>
      <c r="ED157">
        <v>0</v>
      </c>
      <c r="EE157">
        <v>0</v>
      </c>
      <c r="EF157">
        <v>9993.51230769231</v>
      </c>
      <c r="EG157">
        <v>0</v>
      </c>
      <c r="EH157">
        <v>9.97112384615385</v>
      </c>
      <c r="EI157">
        <v>-54.1382230769231</v>
      </c>
      <c r="EJ157">
        <v>669.535461538462</v>
      </c>
      <c r="EK157">
        <v>719.652461538462</v>
      </c>
      <c r="EL157">
        <v>7.27366846153846</v>
      </c>
      <c r="EM157">
        <v>707.485692307692</v>
      </c>
      <c r="EN157">
        <v>16.9045769230769</v>
      </c>
      <c r="EO157">
        <v>2.18636846153846</v>
      </c>
      <c r="EP157">
        <v>1.52863076923077</v>
      </c>
      <c r="EQ157">
        <v>18.8627769230769</v>
      </c>
      <c r="ER157">
        <v>13.2574538461538</v>
      </c>
      <c r="ES157">
        <v>1999.92538461538</v>
      </c>
      <c r="ET157">
        <v>0.980000923076923</v>
      </c>
      <c r="EU157">
        <v>0.0199990153846154</v>
      </c>
      <c r="EV157">
        <v>0</v>
      </c>
      <c r="EW157">
        <v>1221.43230769231</v>
      </c>
      <c r="EX157">
        <v>5.00016</v>
      </c>
      <c r="EY157">
        <v>24760.6153846154</v>
      </c>
      <c r="EZ157">
        <v>18233.5538461538</v>
      </c>
      <c r="FA157">
        <v>49.1345384615385</v>
      </c>
      <c r="FB157">
        <v>49.562</v>
      </c>
      <c r="FC157">
        <v>49.5</v>
      </c>
      <c r="FD157">
        <v>49.312</v>
      </c>
      <c r="FE157">
        <v>51</v>
      </c>
      <c r="FF157">
        <v>1955.02538461538</v>
      </c>
      <c r="FG157">
        <v>39.9</v>
      </c>
      <c r="FH157">
        <v>0</v>
      </c>
      <c r="FI157">
        <v>1758990210.9</v>
      </c>
      <c r="FJ157">
        <v>0</v>
      </c>
      <c r="FK157">
        <v>1221.5776</v>
      </c>
      <c r="FL157">
        <v>9.57076920763314</v>
      </c>
      <c r="FM157">
        <v>202.93846124476</v>
      </c>
      <c r="FN157">
        <v>24763.432</v>
      </c>
      <c r="FO157">
        <v>15</v>
      </c>
      <c r="FP157">
        <v>0</v>
      </c>
      <c r="FQ157" t="s">
        <v>439</v>
      </c>
      <c r="FR157">
        <v>1747249705.1</v>
      </c>
      <c r="FS157">
        <v>1747249711.1</v>
      </c>
      <c r="FT157">
        <v>0</v>
      </c>
      <c r="FU157">
        <v>0.871</v>
      </c>
      <c r="FV157">
        <v>0.066</v>
      </c>
      <c r="FW157">
        <v>5.486</v>
      </c>
      <c r="FX157">
        <v>0.145</v>
      </c>
      <c r="FY157">
        <v>420</v>
      </c>
      <c r="FZ157">
        <v>16</v>
      </c>
      <c r="GA157">
        <v>0.27</v>
      </c>
      <c r="GB157">
        <v>0.16</v>
      </c>
      <c r="GC157">
        <v>-53.6006619047619</v>
      </c>
      <c r="GD157">
        <v>-9.46442337662334</v>
      </c>
      <c r="GE157">
        <v>1.08165314503671</v>
      </c>
      <c r="GF157">
        <v>0</v>
      </c>
      <c r="GG157">
        <v>1221.01911764706</v>
      </c>
      <c r="GH157">
        <v>9.95951107579034</v>
      </c>
      <c r="GI157">
        <v>1.015119140058</v>
      </c>
      <c r="GJ157">
        <v>-1</v>
      </c>
      <c r="GK157">
        <v>7.33515285714286</v>
      </c>
      <c r="GL157">
        <v>-1.30447636363636</v>
      </c>
      <c r="GM157">
        <v>0.131810670683835</v>
      </c>
      <c r="GN157">
        <v>0</v>
      </c>
      <c r="GO157">
        <v>0</v>
      </c>
      <c r="GP157">
        <v>2</v>
      </c>
      <c r="GQ157" t="s">
        <v>457</v>
      </c>
      <c r="GR157">
        <v>3.12438</v>
      </c>
      <c r="GS157">
        <v>2.65526</v>
      </c>
      <c r="GT157">
        <v>0.126765</v>
      </c>
      <c r="GU157">
        <v>0.134252</v>
      </c>
      <c r="GV157">
        <v>0.101886</v>
      </c>
      <c r="GW157">
        <v>0.0798142</v>
      </c>
      <c r="GX157">
        <v>22483.5</v>
      </c>
      <c r="GY157">
        <v>21120.1</v>
      </c>
      <c r="GZ157">
        <v>23025</v>
      </c>
      <c r="HA157">
        <v>23753.6</v>
      </c>
      <c r="HB157">
        <v>35240</v>
      </c>
      <c r="HC157">
        <v>36183.3</v>
      </c>
      <c r="HD157">
        <v>41505.1</v>
      </c>
      <c r="HE157">
        <v>42358.5</v>
      </c>
      <c r="HF157">
        <v>1.90933</v>
      </c>
      <c r="HG157">
        <v>1.81257</v>
      </c>
      <c r="HH157">
        <v>0.147868</v>
      </c>
      <c r="HI157">
        <v>0</v>
      </c>
      <c r="HJ157">
        <v>27.654</v>
      </c>
      <c r="HK157">
        <v>999.9</v>
      </c>
      <c r="HL157">
        <v>48.688</v>
      </c>
      <c r="HM157">
        <v>29.225</v>
      </c>
      <c r="HN157">
        <v>21.9396</v>
      </c>
      <c r="HO157">
        <v>53.4909</v>
      </c>
      <c r="HP157">
        <v>42.484</v>
      </c>
      <c r="HQ157">
        <v>1</v>
      </c>
      <c r="HR157">
        <v>0.0450965</v>
      </c>
      <c r="HS157">
        <v>0.727538</v>
      </c>
      <c r="HT157">
        <v>20.2156</v>
      </c>
      <c r="HU157">
        <v>5.23331</v>
      </c>
      <c r="HV157">
        <v>11.992</v>
      </c>
      <c r="HW157">
        <v>4.95555</v>
      </c>
      <c r="HX157">
        <v>3.3038</v>
      </c>
      <c r="HY157">
        <v>21.3</v>
      </c>
      <c r="HZ157">
        <v>9999</v>
      </c>
      <c r="IA157">
        <v>9999</v>
      </c>
      <c r="IB157">
        <v>9999</v>
      </c>
      <c r="IC157">
        <v>1.86852</v>
      </c>
      <c r="ID157">
        <v>1.86422</v>
      </c>
      <c r="IE157">
        <v>1.87181</v>
      </c>
      <c r="IF157">
        <v>1.86266</v>
      </c>
      <c r="IG157">
        <v>1.86204</v>
      </c>
      <c r="IH157">
        <v>1.86857</v>
      </c>
      <c r="II157">
        <v>1.85867</v>
      </c>
      <c r="IJ157">
        <v>1.86508</v>
      </c>
      <c r="IK157">
        <v>5</v>
      </c>
      <c r="IL157">
        <v>0</v>
      </c>
      <c r="IM157">
        <v>0</v>
      </c>
      <c r="IN157">
        <v>0</v>
      </c>
      <c r="IO157" t="s">
        <v>441</v>
      </c>
      <c r="IP157" t="s">
        <v>442</v>
      </c>
      <c r="IQ157" t="s">
        <v>443</v>
      </c>
      <c r="IR157" t="s">
        <v>443</v>
      </c>
      <c r="IS157" t="s">
        <v>443</v>
      </c>
      <c r="IT157" t="s">
        <v>443</v>
      </c>
      <c r="IU157">
        <v>0</v>
      </c>
      <c r="IV157">
        <v>100</v>
      </c>
      <c r="IW157">
        <v>100</v>
      </c>
      <c r="IX157">
        <v>6.531</v>
      </c>
      <c r="IY157">
        <v>0.3983</v>
      </c>
      <c r="IZ157">
        <v>4.29428474587108</v>
      </c>
      <c r="JA157">
        <v>0.0044018681294096</v>
      </c>
      <c r="JB157">
        <v>-1.90699597991277e-06</v>
      </c>
      <c r="JC157">
        <v>4.44501569190667e-10</v>
      </c>
      <c r="JD157">
        <v>0.0663976639725661</v>
      </c>
      <c r="JE157">
        <v>0.00774552653971819</v>
      </c>
      <c r="JF157">
        <v>0.000136201457998369</v>
      </c>
      <c r="JG157">
        <v>5.32982615085375e-06</v>
      </c>
      <c r="JH157">
        <v>-0</v>
      </c>
      <c r="JI157">
        <v>1991</v>
      </c>
      <c r="JJ157">
        <v>1</v>
      </c>
      <c r="JK157">
        <v>28</v>
      </c>
      <c r="JL157">
        <v>195675</v>
      </c>
      <c r="JM157">
        <v>195674.9</v>
      </c>
      <c r="JN157">
        <v>1.62964</v>
      </c>
      <c r="JO157">
        <v>2.35474</v>
      </c>
      <c r="JP157">
        <v>1.4978</v>
      </c>
      <c r="JQ157">
        <v>2.3291</v>
      </c>
      <c r="JR157">
        <v>1.54419</v>
      </c>
      <c r="JS157">
        <v>2.37183</v>
      </c>
      <c r="JT157">
        <v>34.9214</v>
      </c>
      <c r="JU157">
        <v>24.1575</v>
      </c>
      <c r="JV157">
        <v>18</v>
      </c>
      <c r="JW157">
        <v>548.358</v>
      </c>
      <c r="JX157">
        <v>429.448</v>
      </c>
      <c r="JY157">
        <v>26.887</v>
      </c>
      <c r="JZ157">
        <v>28.1047</v>
      </c>
      <c r="KA157">
        <v>30.0004</v>
      </c>
      <c r="KB157">
        <v>27.8705</v>
      </c>
      <c r="KC157">
        <v>27.8819</v>
      </c>
      <c r="KD157">
        <v>32.7936</v>
      </c>
      <c r="KE157">
        <v>33.3205</v>
      </c>
      <c r="KF157">
        <v>54.3648</v>
      </c>
      <c r="KG157">
        <v>26.8521</v>
      </c>
      <c r="KH157">
        <v>758.991</v>
      </c>
      <c r="KI157">
        <v>17.2571</v>
      </c>
      <c r="KJ157">
        <v>93.0279</v>
      </c>
      <c r="KK157">
        <v>98.7201</v>
      </c>
    </row>
    <row r="158" spans="1:297">
      <c r="A158">
        <v>142</v>
      </c>
      <c r="B158">
        <v>1758990211</v>
      </c>
      <c r="C158">
        <v>2864</v>
      </c>
      <c r="D158" t="s">
        <v>727</v>
      </c>
      <c r="E158" t="s">
        <v>728</v>
      </c>
      <c r="F158">
        <v>5</v>
      </c>
      <c r="G158" t="s">
        <v>638</v>
      </c>
      <c r="H158" t="s">
        <v>436</v>
      </c>
      <c r="I158">
        <v>1758990202.84615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(EA158+(U158+2*0.95*5.67E-8*(((EA158+$B$7)+273)^4-(EA158+273)^4)-44100*J158)/(1.84*29.3*R158+8*0.95*5.67E-8*(EA158+273)^3))</f>
        <v>0</v>
      </c>
      <c r="W158">
        <f>($C$7*EB158+$D$7*EC158+$E$7*V158)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2*0.95*5.67E-8*(((EA158+$B$7)+273)^4-(W158+273)^4)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752.929414044048</v>
      </c>
      <c r="AK158">
        <v>710.451612121212</v>
      </c>
      <c r="AL158">
        <v>3.30597588744588</v>
      </c>
      <c r="AM158">
        <v>63.08</v>
      </c>
      <c r="AN158">
        <f>(AP158 - AO158 + DY158*1E3/(8.314*(EA158+273.15)) * AR158/DX158 * AQ158) * DX158/(100*DL158) * 1000/(1000 - AP158)</f>
        <v>0</v>
      </c>
      <c r="AO158">
        <v>17.0926046488095</v>
      </c>
      <c r="AP158">
        <v>24.1121036363636</v>
      </c>
      <c r="AQ158">
        <v>-0.00567338528138604</v>
      </c>
      <c r="AR158">
        <v>99.94</v>
      </c>
      <c r="AS158">
        <v>0</v>
      </c>
      <c r="AT158">
        <v>0</v>
      </c>
      <c r="AU158">
        <f>IF(AS158*$H$13&gt;=AW158,1.0,(AW158/(AW158-AS158*$H$13)))</f>
        <v>0</v>
      </c>
      <c r="AV158">
        <f>(AU158-1)*100</f>
        <v>0</v>
      </c>
      <c r="AW158">
        <f>MAX(0,($B$13+$C$13*EF158)/(1+$D$13*EF158)*DY158/(EA158+273)*$E$13)</f>
        <v>0</v>
      </c>
      <c r="AX158" t="s">
        <v>437</v>
      </c>
      <c r="AY158" t="s">
        <v>437</v>
      </c>
      <c r="AZ158">
        <v>0</v>
      </c>
      <c r="BA158">
        <v>0</v>
      </c>
      <c r="BB158">
        <f>1-AZ158/BA158</f>
        <v>0</v>
      </c>
      <c r="BC158">
        <v>0</v>
      </c>
      <c r="BD158" t="s">
        <v>437</v>
      </c>
      <c r="BE158" t="s">
        <v>437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437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$B$11*EG158+$C$11*EH158+$F$11*ES158*(1-EV158)</f>
        <v>0</v>
      </c>
      <c r="DI158">
        <f>DH158*DJ158</f>
        <v>0</v>
      </c>
      <c r="DJ158">
        <f>($B$11*$D$9+$C$11*$D$9+$F$11*((FF158+EX158)/MAX(FF158+EX158+FG158, 0.1)*$I$9+FG158/MAX(FF158+EX158+FG158, 0.1)*$J$9))/($B$11+$C$11+$F$11)</f>
        <v>0</v>
      </c>
      <c r="DK158">
        <f>($B$11*$K$9+$C$11*$K$9+$F$11*((FF158+EX158)/MAX(FF158+EX158+FG158, 0.1)*$P$9+FG158/MAX(FF158+EX158+FG158, 0.1)*$Q$9))/($B$11+$C$11+$F$11)</f>
        <v>0</v>
      </c>
      <c r="DL158">
        <v>5.9</v>
      </c>
      <c r="DM158">
        <v>0.5</v>
      </c>
      <c r="DN158" t="s">
        <v>438</v>
      </c>
      <c r="DO158">
        <v>2</v>
      </c>
      <c r="DP158" t="b">
        <v>1</v>
      </c>
      <c r="DQ158">
        <v>1758990202.84615</v>
      </c>
      <c r="DR158">
        <v>669.831846153846</v>
      </c>
      <c r="DS158">
        <v>724.162846153846</v>
      </c>
      <c r="DT158">
        <v>24.1519846153846</v>
      </c>
      <c r="DU158">
        <v>16.9945538461538</v>
      </c>
      <c r="DV158">
        <v>663.327384615385</v>
      </c>
      <c r="DW158">
        <v>23.7533307692308</v>
      </c>
      <c r="DX158">
        <v>500.019846153846</v>
      </c>
      <c r="DY158">
        <v>90.4264230769231</v>
      </c>
      <c r="DZ158">
        <v>0.0299378615384615</v>
      </c>
      <c r="EA158">
        <v>30.6350076923077</v>
      </c>
      <c r="EB158">
        <v>30.0569384615385</v>
      </c>
      <c r="EC158">
        <v>999.9</v>
      </c>
      <c r="ED158">
        <v>0</v>
      </c>
      <c r="EE158">
        <v>0</v>
      </c>
      <c r="EF158">
        <v>9981.59153846154</v>
      </c>
      <c r="EG158">
        <v>0</v>
      </c>
      <c r="EH158">
        <v>9.96791384615385</v>
      </c>
      <c r="EI158">
        <v>-54.3309692307692</v>
      </c>
      <c r="EJ158">
        <v>686.409769230769</v>
      </c>
      <c r="EK158">
        <v>736.683846153846</v>
      </c>
      <c r="EL158">
        <v>7.15742846153846</v>
      </c>
      <c r="EM158">
        <v>724.162846153846</v>
      </c>
      <c r="EN158">
        <v>16.9945538461538</v>
      </c>
      <c r="EO158">
        <v>2.18397769230769</v>
      </c>
      <c r="EP158">
        <v>1.53675615384615</v>
      </c>
      <c r="EQ158">
        <v>18.8452538461538</v>
      </c>
      <c r="ER158">
        <v>13.3387</v>
      </c>
      <c r="ES158">
        <v>1999.95</v>
      </c>
      <c r="ET158">
        <v>0.980001384615385</v>
      </c>
      <c r="EU158">
        <v>0.0199985846153846</v>
      </c>
      <c r="EV158">
        <v>0</v>
      </c>
      <c r="EW158">
        <v>1222.26</v>
      </c>
      <c r="EX158">
        <v>5.00016</v>
      </c>
      <c r="EY158">
        <v>24778.2615384615</v>
      </c>
      <c r="EZ158">
        <v>18233.7769230769</v>
      </c>
      <c r="FA158">
        <v>49.1440769230769</v>
      </c>
      <c r="FB158">
        <v>49.562</v>
      </c>
      <c r="FC158">
        <v>49.5</v>
      </c>
      <c r="FD158">
        <v>49.312</v>
      </c>
      <c r="FE158">
        <v>51</v>
      </c>
      <c r="FF158">
        <v>1955.05</v>
      </c>
      <c r="FG158">
        <v>39.9</v>
      </c>
      <c r="FH158">
        <v>0</v>
      </c>
      <c r="FI158">
        <v>1758990216.3</v>
      </c>
      <c r="FJ158">
        <v>0</v>
      </c>
      <c r="FK158">
        <v>1222.39653846154</v>
      </c>
      <c r="FL158">
        <v>11.0068376160063</v>
      </c>
      <c r="FM158">
        <v>208.013675330386</v>
      </c>
      <c r="FN158">
        <v>24780.9846153846</v>
      </c>
      <c r="FO158">
        <v>15</v>
      </c>
      <c r="FP158">
        <v>0</v>
      </c>
      <c r="FQ158" t="s">
        <v>439</v>
      </c>
      <c r="FR158">
        <v>1747249705.1</v>
      </c>
      <c r="FS158">
        <v>1747249711.1</v>
      </c>
      <c r="FT158">
        <v>0</v>
      </c>
      <c r="FU158">
        <v>0.871</v>
      </c>
      <c r="FV158">
        <v>0.066</v>
      </c>
      <c r="FW158">
        <v>5.486</v>
      </c>
      <c r="FX158">
        <v>0.145</v>
      </c>
      <c r="FY158">
        <v>420</v>
      </c>
      <c r="FZ158">
        <v>16</v>
      </c>
      <c r="GA158">
        <v>0.27</v>
      </c>
      <c r="GB158">
        <v>0.16</v>
      </c>
      <c r="GC158">
        <v>-54.257245</v>
      </c>
      <c r="GD158">
        <v>-3.59832631578936</v>
      </c>
      <c r="GE158">
        <v>0.571982325316963</v>
      </c>
      <c r="GF158">
        <v>0</v>
      </c>
      <c r="GG158">
        <v>1221.82735294118</v>
      </c>
      <c r="GH158">
        <v>9.81069519112521</v>
      </c>
      <c r="GI158">
        <v>1.00181103308994</v>
      </c>
      <c r="GJ158">
        <v>-1</v>
      </c>
      <c r="GK158">
        <v>7.21054</v>
      </c>
      <c r="GL158">
        <v>-1.38582045112781</v>
      </c>
      <c r="GM158">
        <v>0.13334331340566</v>
      </c>
      <c r="GN158">
        <v>0</v>
      </c>
      <c r="GO158">
        <v>0</v>
      </c>
      <c r="GP158">
        <v>2</v>
      </c>
      <c r="GQ158" t="s">
        <v>457</v>
      </c>
      <c r="GR158">
        <v>3.12439</v>
      </c>
      <c r="GS158">
        <v>2.6554</v>
      </c>
      <c r="GT158">
        <v>0.128867</v>
      </c>
      <c r="GU158">
        <v>0.136377</v>
      </c>
      <c r="GV158">
        <v>0.101798</v>
      </c>
      <c r="GW158">
        <v>0.0802029</v>
      </c>
      <c r="GX158">
        <v>22428.8</v>
      </c>
      <c r="GY158">
        <v>21068.1</v>
      </c>
      <c r="GZ158">
        <v>23024.4</v>
      </c>
      <c r="HA158">
        <v>23753.5</v>
      </c>
      <c r="HB158">
        <v>35242.8</v>
      </c>
      <c r="HC158">
        <v>36168.1</v>
      </c>
      <c r="HD158">
        <v>41504.1</v>
      </c>
      <c r="HE158">
        <v>42358.3</v>
      </c>
      <c r="HF158">
        <v>1.90893</v>
      </c>
      <c r="HG158">
        <v>1.81275</v>
      </c>
      <c r="HH158">
        <v>0.148188</v>
      </c>
      <c r="HI158">
        <v>0</v>
      </c>
      <c r="HJ158">
        <v>27.6537</v>
      </c>
      <c r="HK158">
        <v>999.9</v>
      </c>
      <c r="HL158">
        <v>48.688</v>
      </c>
      <c r="HM158">
        <v>29.225</v>
      </c>
      <c r="HN158">
        <v>21.9391</v>
      </c>
      <c r="HO158">
        <v>53.8609</v>
      </c>
      <c r="HP158">
        <v>42.3718</v>
      </c>
      <c r="HQ158">
        <v>1</v>
      </c>
      <c r="HR158">
        <v>0.0456275</v>
      </c>
      <c r="HS158">
        <v>0.803935</v>
      </c>
      <c r="HT158">
        <v>20.2152</v>
      </c>
      <c r="HU158">
        <v>5.23361</v>
      </c>
      <c r="HV158">
        <v>11.992</v>
      </c>
      <c r="HW158">
        <v>4.95565</v>
      </c>
      <c r="HX158">
        <v>3.30393</v>
      </c>
      <c r="HY158">
        <v>21.3</v>
      </c>
      <c r="HZ158">
        <v>9999</v>
      </c>
      <c r="IA158">
        <v>9999</v>
      </c>
      <c r="IB158">
        <v>9999</v>
      </c>
      <c r="IC158">
        <v>1.86853</v>
      </c>
      <c r="ID158">
        <v>1.86421</v>
      </c>
      <c r="IE158">
        <v>1.8718</v>
      </c>
      <c r="IF158">
        <v>1.86267</v>
      </c>
      <c r="IG158">
        <v>1.86204</v>
      </c>
      <c r="IH158">
        <v>1.86856</v>
      </c>
      <c r="II158">
        <v>1.85867</v>
      </c>
      <c r="IJ158">
        <v>1.86508</v>
      </c>
      <c r="IK158">
        <v>5</v>
      </c>
      <c r="IL158">
        <v>0</v>
      </c>
      <c r="IM158">
        <v>0</v>
      </c>
      <c r="IN158">
        <v>0</v>
      </c>
      <c r="IO158" t="s">
        <v>441</v>
      </c>
      <c r="IP158" t="s">
        <v>442</v>
      </c>
      <c r="IQ158" t="s">
        <v>443</v>
      </c>
      <c r="IR158" t="s">
        <v>443</v>
      </c>
      <c r="IS158" t="s">
        <v>443</v>
      </c>
      <c r="IT158" t="s">
        <v>443</v>
      </c>
      <c r="IU158">
        <v>0</v>
      </c>
      <c r="IV158">
        <v>100</v>
      </c>
      <c r="IW158">
        <v>100</v>
      </c>
      <c r="IX158">
        <v>6.57</v>
      </c>
      <c r="IY158">
        <v>0.3976</v>
      </c>
      <c r="IZ158">
        <v>4.29428474587108</v>
      </c>
      <c r="JA158">
        <v>0.0044018681294096</v>
      </c>
      <c r="JB158">
        <v>-1.90699597991277e-06</v>
      </c>
      <c r="JC158">
        <v>4.44501569190667e-10</v>
      </c>
      <c r="JD158">
        <v>0.0663976639725661</v>
      </c>
      <c r="JE158">
        <v>0.00774552653971819</v>
      </c>
      <c r="JF158">
        <v>0.000136201457998369</v>
      </c>
      <c r="JG158">
        <v>5.32982615085375e-06</v>
      </c>
      <c r="JH158">
        <v>-0</v>
      </c>
      <c r="JI158">
        <v>1991</v>
      </c>
      <c r="JJ158">
        <v>1</v>
      </c>
      <c r="JK158">
        <v>28</v>
      </c>
      <c r="JL158">
        <v>195675.1</v>
      </c>
      <c r="JM158">
        <v>195675</v>
      </c>
      <c r="JN158">
        <v>1.66382</v>
      </c>
      <c r="JO158">
        <v>2.37305</v>
      </c>
      <c r="JP158">
        <v>1.49902</v>
      </c>
      <c r="JQ158">
        <v>2.3291</v>
      </c>
      <c r="JR158">
        <v>1.54419</v>
      </c>
      <c r="JS158">
        <v>2.28394</v>
      </c>
      <c r="JT158">
        <v>34.9444</v>
      </c>
      <c r="JU158">
        <v>24.1488</v>
      </c>
      <c r="JV158">
        <v>18</v>
      </c>
      <c r="JW158">
        <v>548.148</v>
      </c>
      <c r="JX158">
        <v>429.591</v>
      </c>
      <c r="JY158">
        <v>26.8332</v>
      </c>
      <c r="JZ158">
        <v>28.1107</v>
      </c>
      <c r="KA158">
        <v>30.0004</v>
      </c>
      <c r="KB158">
        <v>27.8764</v>
      </c>
      <c r="KC158">
        <v>27.8874</v>
      </c>
      <c r="KD158">
        <v>33.3776</v>
      </c>
      <c r="KE158">
        <v>32.687</v>
      </c>
      <c r="KF158">
        <v>54.3648</v>
      </c>
      <c r="KG158">
        <v>26.7872</v>
      </c>
      <c r="KH158">
        <v>772.473</v>
      </c>
      <c r="KI158">
        <v>17.3804</v>
      </c>
      <c r="KJ158">
        <v>93.0256</v>
      </c>
      <c r="KK158">
        <v>98.7198</v>
      </c>
    </row>
    <row r="159" spans="1:297">
      <c r="A159">
        <v>143</v>
      </c>
      <c r="B159">
        <v>1758990216</v>
      </c>
      <c r="C159">
        <v>2869</v>
      </c>
      <c r="D159" t="s">
        <v>729</v>
      </c>
      <c r="E159" t="s">
        <v>730</v>
      </c>
      <c r="F159">
        <v>5</v>
      </c>
      <c r="G159" t="s">
        <v>638</v>
      </c>
      <c r="H159" t="s">
        <v>436</v>
      </c>
      <c r="I159">
        <v>1758990207.84615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(EA159+(U159+2*0.95*5.67E-8*(((EA159+$B$7)+273)^4-(EA159+273)^4)-44100*J159)/(1.84*29.3*R159+8*0.95*5.67E-8*(EA159+273)^3))</f>
        <v>0</v>
      </c>
      <c r="W159">
        <f>($C$7*EB159+$D$7*EC159+$E$7*V159)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2*0.95*5.67E-8*(((EA159+$B$7)+273)^4-(W159+273)^4)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770.808662577381</v>
      </c>
      <c r="AK159">
        <v>727.858612121212</v>
      </c>
      <c r="AL159">
        <v>3.49483969696965</v>
      </c>
      <c r="AM159">
        <v>63.08</v>
      </c>
      <c r="AN159">
        <f>(AP159 - AO159 + DY159*1E3/(8.314*(EA159+273.15)) * AR159/DX159 * AQ159) * DX159/(100*DL159) * 1000/(1000 - AP159)</f>
        <v>0</v>
      </c>
      <c r="AO159">
        <v>17.2126151547619</v>
      </c>
      <c r="AP159">
        <v>24.0892339393939</v>
      </c>
      <c r="AQ159">
        <v>-0.00289937085137271</v>
      </c>
      <c r="AR159">
        <v>99.94</v>
      </c>
      <c r="AS159">
        <v>0</v>
      </c>
      <c r="AT159">
        <v>0</v>
      </c>
      <c r="AU159">
        <f>IF(AS159*$H$13&gt;=AW159,1.0,(AW159/(AW159-AS159*$H$13)))</f>
        <v>0</v>
      </c>
      <c r="AV159">
        <f>(AU159-1)*100</f>
        <v>0</v>
      </c>
      <c r="AW159">
        <f>MAX(0,($B$13+$C$13*EF159)/(1+$D$13*EF159)*DY159/(EA159+273)*$E$13)</f>
        <v>0</v>
      </c>
      <c r="AX159" t="s">
        <v>437</v>
      </c>
      <c r="AY159" t="s">
        <v>437</v>
      </c>
      <c r="AZ159">
        <v>0</v>
      </c>
      <c r="BA159">
        <v>0</v>
      </c>
      <c r="BB159">
        <f>1-AZ159/BA159</f>
        <v>0</v>
      </c>
      <c r="BC159">
        <v>0</v>
      </c>
      <c r="BD159" t="s">
        <v>437</v>
      </c>
      <c r="BE159" t="s">
        <v>437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437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$B$11*EG159+$C$11*EH159+$F$11*ES159*(1-EV159)</f>
        <v>0</v>
      </c>
      <c r="DI159">
        <f>DH159*DJ159</f>
        <v>0</v>
      </c>
      <c r="DJ159">
        <f>($B$11*$D$9+$C$11*$D$9+$F$11*((FF159+EX159)/MAX(FF159+EX159+FG159, 0.1)*$I$9+FG159/MAX(FF159+EX159+FG159, 0.1)*$J$9))/($B$11+$C$11+$F$11)</f>
        <v>0</v>
      </c>
      <c r="DK159">
        <f>($B$11*$K$9+$C$11*$K$9+$F$11*((FF159+EX159)/MAX(FF159+EX159+FG159, 0.1)*$P$9+FG159/MAX(FF159+EX159+FG159, 0.1)*$Q$9))/($B$11+$C$11+$F$11)</f>
        <v>0</v>
      </c>
      <c r="DL159">
        <v>5.9</v>
      </c>
      <c r="DM159">
        <v>0.5</v>
      </c>
      <c r="DN159" t="s">
        <v>438</v>
      </c>
      <c r="DO159">
        <v>2</v>
      </c>
      <c r="DP159" t="b">
        <v>1</v>
      </c>
      <c r="DQ159">
        <v>1758990207.84615</v>
      </c>
      <c r="DR159">
        <v>686.370384615385</v>
      </c>
      <c r="DS159">
        <v>741.288076923077</v>
      </c>
      <c r="DT159">
        <v>24.1256384615385</v>
      </c>
      <c r="DU159">
        <v>17.0957923076923</v>
      </c>
      <c r="DV159">
        <v>679.825692307692</v>
      </c>
      <c r="DW159">
        <v>23.7275692307692</v>
      </c>
      <c r="DX159">
        <v>499.989230769231</v>
      </c>
      <c r="DY159">
        <v>90.4256538461538</v>
      </c>
      <c r="DZ159">
        <v>0.0299303538461538</v>
      </c>
      <c r="EA159">
        <v>30.6319461538462</v>
      </c>
      <c r="EB159">
        <v>30.0625076923077</v>
      </c>
      <c r="EC159">
        <v>999.9</v>
      </c>
      <c r="ED159">
        <v>0</v>
      </c>
      <c r="EE159">
        <v>0</v>
      </c>
      <c r="EF159">
        <v>9981.69076923077</v>
      </c>
      <c r="EG159">
        <v>0</v>
      </c>
      <c r="EH159">
        <v>9.96416923076923</v>
      </c>
      <c r="EI159">
        <v>-54.9176846153846</v>
      </c>
      <c r="EJ159">
        <v>703.338615384615</v>
      </c>
      <c r="EK159">
        <v>754.183307692308</v>
      </c>
      <c r="EL159">
        <v>7.02984230769231</v>
      </c>
      <c r="EM159">
        <v>741.288076923077</v>
      </c>
      <c r="EN159">
        <v>17.0957923076923</v>
      </c>
      <c r="EO159">
        <v>2.18157615384615</v>
      </c>
      <c r="EP159">
        <v>1.54589846153846</v>
      </c>
      <c r="EQ159">
        <v>18.8276461538462</v>
      </c>
      <c r="ER159">
        <v>13.4296307692308</v>
      </c>
      <c r="ES159">
        <v>1999.99692307692</v>
      </c>
      <c r="ET159">
        <v>0.980002076923077</v>
      </c>
      <c r="EU159">
        <v>0.0199979461538462</v>
      </c>
      <c r="EV159">
        <v>0</v>
      </c>
      <c r="EW159">
        <v>1223.05692307692</v>
      </c>
      <c r="EX159">
        <v>5.00016</v>
      </c>
      <c r="EY159">
        <v>24796.0461538462</v>
      </c>
      <c r="EZ159">
        <v>18234.2076923077</v>
      </c>
      <c r="FA159">
        <v>49.1583846153846</v>
      </c>
      <c r="FB159">
        <v>49.562</v>
      </c>
      <c r="FC159">
        <v>49.5</v>
      </c>
      <c r="FD159">
        <v>49.3168461538462</v>
      </c>
      <c r="FE159">
        <v>51</v>
      </c>
      <c r="FF159">
        <v>1955.09692307692</v>
      </c>
      <c r="FG159">
        <v>39.9</v>
      </c>
      <c r="FH159">
        <v>0</v>
      </c>
      <c r="FI159">
        <v>1758990221.1</v>
      </c>
      <c r="FJ159">
        <v>0</v>
      </c>
      <c r="FK159">
        <v>1223.18769230769</v>
      </c>
      <c r="FL159">
        <v>8.79316239460082</v>
      </c>
      <c r="FM159">
        <v>209.135042711957</v>
      </c>
      <c r="FN159">
        <v>24797.7307692308</v>
      </c>
      <c r="FO159">
        <v>15</v>
      </c>
      <c r="FP159">
        <v>0</v>
      </c>
      <c r="FQ159" t="s">
        <v>439</v>
      </c>
      <c r="FR159">
        <v>1747249705.1</v>
      </c>
      <c r="FS159">
        <v>1747249711.1</v>
      </c>
      <c r="FT159">
        <v>0</v>
      </c>
      <c r="FU159">
        <v>0.871</v>
      </c>
      <c r="FV159">
        <v>0.066</v>
      </c>
      <c r="FW159">
        <v>5.486</v>
      </c>
      <c r="FX159">
        <v>0.145</v>
      </c>
      <c r="FY159">
        <v>420</v>
      </c>
      <c r="FZ159">
        <v>16</v>
      </c>
      <c r="GA159">
        <v>0.27</v>
      </c>
      <c r="GB159">
        <v>0.16</v>
      </c>
      <c r="GC159">
        <v>-54.5982952380952</v>
      </c>
      <c r="GD159">
        <v>-5.60519999999996</v>
      </c>
      <c r="GE159">
        <v>0.72458985540011</v>
      </c>
      <c r="GF159">
        <v>0</v>
      </c>
      <c r="GG159">
        <v>1222.58470588235</v>
      </c>
      <c r="GH159">
        <v>9.86340717069749</v>
      </c>
      <c r="GI159">
        <v>1.00977060672247</v>
      </c>
      <c r="GJ159">
        <v>-1</v>
      </c>
      <c r="GK159">
        <v>7.09924333333333</v>
      </c>
      <c r="GL159">
        <v>-1.51331844155844</v>
      </c>
      <c r="GM159">
        <v>0.153076642158767</v>
      </c>
      <c r="GN159">
        <v>0</v>
      </c>
      <c r="GO159">
        <v>0</v>
      </c>
      <c r="GP159">
        <v>2</v>
      </c>
      <c r="GQ159" t="s">
        <v>457</v>
      </c>
      <c r="GR159">
        <v>3.12435</v>
      </c>
      <c r="GS159">
        <v>2.65529</v>
      </c>
      <c r="GT159">
        <v>0.131027</v>
      </c>
      <c r="GU159">
        <v>0.138346</v>
      </c>
      <c r="GV159">
        <v>0.101733</v>
      </c>
      <c r="GW159">
        <v>0.0805867</v>
      </c>
      <c r="GX159">
        <v>22372.9</v>
      </c>
      <c r="GY159">
        <v>21019.8</v>
      </c>
      <c r="GZ159">
        <v>23024.1</v>
      </c>
      <c r="HA159">
        <v>23753.2</v>
      </c>
      <c r="HB159">
        <v>35245</v>
      </c>
      <c r="HC159">
        <v>36152.6</v>
      </c>
      <c r="HD159">
        <v>41503.5</v>
      </c>
      <c r="HE159">
        <v>42357.7</v>
      </c>
      <c r="HF159">
        <v>1.9085</v>
      </c>
      <c r="HG159">
        <v>1.81303</v>
      </c>
      <c r="HH159">
        <v>0.148658</v>
      </c>
      <c r="HI159">
        <v>0</v>
      </c>
      <c r="HJ159">
        <v>27.6514</v>
      </c>
      <c r="HK159">
        <v>999.9</v>
      </c>
      <c r="HL159">
        <v>48.688</v>
      </c>
      <c r="HM159">
        <v>29.225</v>
      </c>
      <c r="HN159">
        <v>21.9376</v>
      </c>
      <c r="HO159">
        <v>53.8709</v>
      </c>
      <c r="HP159">
        <v>42.516</v>
      </c>
      <c r="HQ159">
        <v>1</v>
      </c>
      <c r="HR159">
        <v>0.0463491</v>
      </c>
      <c r="HS159">
        <v>0.863328</v>
      </c>
      <c r="HT159">
        <v>20.2146</v>
      </c>
      <c r="HU159">
        <v>5.23316</v>
      </c>
      <c r="HV159">
        <v>11.992</v>
      </c>
      <c r="HW159">
        <v>4.95565</v>
      </c>
      <c r="HX159">
        <v>3.30395</v>
      </c>
      <c r="HY159">
        <v>21.3</v>
      </c>
      <c r="HZ159">
        <v>9999</v>
      </c>
      <c r="IA159">
        <v>9999</v>
      </c>
      <c r="IB159">
        <v>9999</v>
      </c>
      <c r="IC159">
        <v>1.86854</v>
      </c>
      <c r="ID159">
        <v>1.8642</v>
      </c>
      <c r="IE159">
        <v>1.87181</v>
      </c>
      <c r="IF159">
        <v>1.86267</v>
      </c>
      <c r="IG159">
        <v>1.86204</v>
      </c>
      <c r="IH159">
        <v>1.86857</v>
      </c>
      <c r="II159">
        <v>1.85867</v>
      </c>
      <c r="IJ159">
        <v>1.86508</v>
      </c>
      <c r="IK159">
        <v>5</v>
      </c>
      <c r="IL159">
        <v>0</v>
      </c>
      <c r="IM159">
        <v>0</v>
      </c>
      <c r="IN159">
        <v>0</v>
      </c>
      <c r="IO159" t="s">
        <v>441</v>
      </c>
      <c r="IP159" t="s">
        <v>442</v>
      </c>
      <c r="IQ159" t="s">
        <v>443</v>
      </c>
      <c r="IR159" t="s">
        <v>443</v>
      </c>
      <c r="IS159" t="s">
        <v>443</v>
      </c>
      <c r="IT159" t="s">
        <v>443</v>
      </c>
      <c r="IU159">
        <v>0</v>
      </c>
      <c r="IV159">
        <v>100</v>
      </c>
      <c r="IW159">
        <v>100</v>
      </c>
      <c r="IX159">
        <v>6.61</v>
      </c>
      <c r="IY159">
        <v>0.3972</v>
      </c>
      <c r="IZ159">
        <v>4.29428474587108</v>
      </c>
      <c r="JA159">
        <v>0.0044018681294096</v>
      </c>
      <c r="JB159">
        <v>-1.90699597991277e-06</v>
      </c>
      <c r="JC159">
        <v>4.44501569190667e-10</v>
      </c>
      <c r="JD159">
        <v>0.0663976639725661</v>
      </c>
      <c r="JE159">
        <v>0.00774552653971819</v>
      </c>
      <c r="JF159">
        <v>0.000136201457998369</v>
      </c>
      <c r="JG159">
        <v>5.32982615085375e-06</v>
      </c>
      <c r="JH159">
        <v>-0</v>
      </c>
      <c r="JI159">
        <v>1991</v>
      </c>
      <c r="JJ159">
        <v>1</v>
      </c>
      <c r="JK159">
        <v>28</v>
      </c>
      <c r="JL159">
        <v>195675.2</v>
      </c>
      <c r="JM159">
        <v>195675.1</v>
      </c>
      <c r="JN159">
        <v>1.69067</v>
      </c>
      <c r="JO159">
        <v>2.35474</v>
      </c>
      <c r="JP159">
        <v>1.4978</v>
      </c>
      <c r="JQ159">
        <v>2.3291</v>
      </c>
      <c r="JR159">
        <v>1.54419</v>
      </c>
      <c r="JS159">
        <v>2.37915</v>
      </c>
      <c r="JT159">
        <v>34.9444</v>
      </c>
      <c r="JU159">
        <v>24.1575</v>
      </c>
      <c r="JV159">
        <v>18</v>
      </c>
      <c r="JW159">
        <v>547.92</v>
      </c>
      <c r="JX159">
        <v>429.788</v>
      </c>
      <c r="JY159">
        <v>26.7676</v>
      </c>
      <c r="JZ159">
        <v>28.1167</v>
      </c>
      <c r="KA159">
        <v>30.0006</v>
      </c>
      <c r="KB159">
        <v>27.8819</v>
      </c>
      <c r="KC159">
        <v>27.8921</v>
      </c>
      <c r="KD159">
        <v>33.9154</v>
      </c>
      <c r="KE159">
        <v>32.1071</v>
      </c>
      <c r="KF159">
        <v>54.3648</v>
      </c>
      <c r="KG159">
        <v>26.7208</v>
      </c>
      <c r="KH159">
        <v>792.733</v>
      </c>
      <c r="KI159">
        <v>17.4975</v>
      </c>
      <c r="KJ159">
        <v>93.0243</v>
      </c>
      <c r="KK159">
        <v>98.7184</v>
      </c>
    </row>
    <row r="160" spans="1:297">
      <c r="A160">
        <v>144</v>
      </c>
      <c r="B160">
        <v>1758990221</v>
      </c>
      <c r="C160">
        <v>2874</v>
      </c>
      <c r="D160" t="s">
        <v>731</v>
      </c>
      <c r="E160" t="s">
        <v>732</v>
      </c>
      <c r="F160">
        <v>5</v>
      </c>
      <c r="G160" t="s">
        <v>638</v>
      </c>
      <c r="H160" t="s">
        <v>436</v>
      </c>
      <c r="I160">
        <v>1758990212.84615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(EA160+(U160+2*0.95*5.67E-8*(((EA160+$B$7)+273)^4-(EA160+273)^4)-44100*J160)/(1.84*29.3*R160+8*0.95*5.67E-8*(EA160+273)^3))</f>
        <v>0</v>
      </c>
      <c r="W160">
        <f>($C$7*EB160+$D$7*EC160+$E$7*V160)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2*0.95*5.67E-8*(((EA160+$B$7)+273)^4-(W160+273)^4)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787.05188160119</v>
      </c>
      <c r="AK160">
        <v>744.193709090909</v>
      </c>
      <c r="AL160">
        <v>3.25099393939385</v>
      </c>
      <c r="AM160">
        <v>63.08</v>
      </c>
      <c r="AN160">
        <f>(AP160 - AO160 + DY160*1E3/(8.314*(EA160+273.15)) * AR160/DX160 * AQ160) * DX160/(100*DL160) * 1000/(1000 - AP160)</f>
        <v>0</v>
      </c>
      <c r="AO160">
        <v>17.320511889881</v>
      </c>
      <c r="AP160">
        <v>24.0625072727273</v>
      </c>
      <c r="AQ160">
        <v>-0.00523524675324825</v>
      </c>
      <c r="AR160">
        <v>99.94</v>
      </c>
      <c r="AS160">
        <v>0</v>
      </c>
      <c r="AT160">
        <v>0</v>
      </c>
      <c r="AU160">
        <f>IF(AS160*$H$13&gt;=AW160,1.0,(AW160/(AW160-AS160*$H$13)))</f>
        <v>0</v>
      </c>
      <c r="AV160">
        <f>(AU160-1)*100</f>
        <v>0</v>
      </c>
      <c r="AW160">
        <f>MAX(0,($B$13+$C$13*EF160)/(1+$D$13*EF160)*DY160/(EA160+273)*$E$13)</f>
        <v>0</v>
      </c>
      <c r="AX160" t="s">
        <v>437</v>
      </c>
      <c r="AY160" t="s">
        <v>437</v>
      </c>
      <c r="AZ160">
        <v>0</v>
      </c>
      <c r="BA160">
        <v>0</v>
      </c>
      <c r="BB160">
        <f>1-AZ160/BA160</f>
        <v>0</v>
      </c>
      <c r="BC160">
        <v>0</v>
      </c>
      <c r="BD160" t="s">
        <v>437</v>
      </c>
      <c r="BE160" t="s">
        <v>437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437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$B$11*EG160+$C$11*EH160+$F$11*ES160*(1-EV160)</f>
        <v>0</v>
      </c>
      <c r="DI160">
        <f>DH160*DJ160</f>
        <v>0</v>
      </c>
      <c r="DJ160">
        <f>($B$11*$D$9+$C$11*$D$9+$F$11*((FF160+EX160)/MAX(FF160+EX160+FG160, 0.1)*$I$9+FG160/MAX(FF160+EX160+FG160, 0.1)*$J$9))/($B$11+$C$11+$F$11)</f>
        <v>0</v>
      </c>
      <c r="DK160">
        <f>($B$11*$K$9+$C$11*$K$9+$F$11*((FF160+EX160)/MAX(FF160+EX160+FG160, 0.1)*$P$9+FG160/MAX(FF160+EX160+FG160, 0.1)*$Q$9))/($B$11+$C$11+$F$11)</f>
        <v>0</v>
      </c>
      <c r="DL160">
        <v>5.9</v>
      </c>
      <c r="DM160">
        <v>0.5</v>
      </c>
      <c r="DN160" t="s">
        <v>438</v>
      </c>
      <c r="DO160">
        <v>2</v>
      </c>
      <c r="DP160" t="b">
        <v>1</v>
      </c>
      <c r="DQ160">
        <v>1758990212.84615</v>
      </c>
      <c r="DR160">
        <v>702.923538461539</v>
      </c>
      <c r="DS160">
        <v>757.842923076923</v>
      </c>
      <c r="DT160">
        <v>24.0988076923077</v>
      </c>
      <c r="DU160">
        <v>17.2025461538462</v>
      </c>
      <c r="DV160">
        <v>696.339</v>
      </c>
      <c r="DW160">
        <v>23.7013384615385</v>
      </c>
      <c r="DX160">
        <v>500.013076923077</v>
      </c>
      <c r="DY160">
        <v>90.4256769230769</v>
      </c>
      <c r="DZ160">
        <v>0.0298142923076923</v>
      </c>
      <c r="EA160">
        <v>30.6259846153846</v>
      </c>
      <c r="EB160">
        <v>30.0704461538461</v>
      </c>
      <c r="EC160">
        <v>999.9</v>
      </c>
      <c r="ED160">
        <v>0</v>
      </c>
      <c r="EE160">
        <v>0</v>
      </c>
      <c r="EF160">
        <v>9991.25615384615</v>
      </c>
      <c r="EG160">
        <v>0</v>
      </c>
      <c r="EH160">
        <v>9.96416923076923</v>
      </c>
      <c r="EI160">
        <v>-54.9195153846154</v>
      </c>
      <c r="EJ160">
        <v>720.281153846154</v>
      </c>
      <c r="EK160">
        <v>771.11</v>
      </c>
      <c r="EL160">
        <v>6.89626076923077</v>
      </c>
      <c r="EM160">
        <v>757.842923076923</v>
      </c>
      <c r="EN160">
        <v>17.2025461538462</v>
      </c>
      <c r="EO160">
        <v>2.17915076923077</v>
      </c>
      <c r="EP160">
        <v>1.55555153846154</v>
      </c>
      <c r="EQ160">
        <v>18.8098461538462</v>
      </c>
      <c r="ER160">
        <v>13.5251615384615</v>
      </c>
      <c r="ES160">
        <v>1999.98615384615</v>
      </c>
      <c r="ET160">
        <v>0.980002076923077</v>
      </c>
      <c r="EU160">
        <v>0.0199979461538462</v>
      </c>
      <c r="EV160">
        <v>0</v>
      </c>
      <c r="EW160">
        <v>1223.88</v>
      </c>
      <c r="EX160">
        <v>5.00016</v>
      </c>
      <c r="EY160">
        <v>24812.7307692308</v>
      </c>
      <c r="EZ160">
        <v>18234.0923076923</v>
      </c>
      <c r="FA160">
        <v>49.1726923076923</v>
      </c>
      <c r="FB160">
        <v>49.562</v>
      </c>
      <c r="FC160">
        <v>49.5</v>
      </c>
      <c r="FD160">
        <v>49.3313846153846</v>
      </c>
      <c r="FE160">
        <v>51</v>
      </c>
      <c r="FF160">
        <v>1955.08615384615</v>
      </c>
      <c r="FG160">
        <v>39.9</v>
      </c>
      <c r="FH160">
        <v>0</v>
      </c>
      <c r="FI160">
        <v>1758990225.9</v>
      </c>
      <c r="FJ160">
        <v>0</v>
      </c>
      <c r="FK160">
        <v>1223.96692307692</v>
      </c>
      <c r="FL160">
        <v>9.82564103486213</v>
      </c>
      <c r="FM160">
        <v>199.076923029544</v>
      </c>
      <c r="FN160">
        <v>24813.8153846154</v>
      </c>
      <c r="FO160">
        <v>15</v>
      </c>
      <c r="FP160">
        <v>0</v>
      </c>
      <c r="FQ160" t="s">
        <v>439</v>
      </c>
      <c r="FR160">
        <v>1747249705.1</v>
      </c>
      <c r="FS160">
        <v>1747249711.1</v>
      </c>
      <c r="FT160">
        <v>0</v>
      </c>
      <c r="FU160">
        <v>0.871</v>
      </c>
      <c r="FV160">
        <v>0.066</v>
      </c>
      <c r="FW160">
        <v>5.486</v>
      </c>
      <c r="FX160">
        <v>0.145</v>
      </c>
      <c r="FY160">
        <v>420</v>
      </c>
      <c r="FZ160">
        <v>16</v>
      </c>
      <c r="GA160">
        <v>0.27</v>
      </c>
      <c r="GB160">
        <v>0.16</v>
      </c>
      <c r="GC160">
        <v>-54.92336</v>
      </c>
      <c r="GD160">
        <v>-0.954027067669119</v>
      </c>
      <c r="GE160">
        <v>0.448167832848366</v>
      </c>
      <c r="GF160">
        <v>0</v>
      </c>
      <c r="GG160">
        <v>1223.47852941176</v>
      </c>
      <c r="GH160">
        <v>9.8155844182963</v>
      </c>
      <c r="GI160">
        <v>1.00284927127644</v>
      </c>
      <c r="GJ160">
        <v>-1</v>
      </c>
      <c r="GK160">
        <v>6.958707</v>
      </c>
      <c r="GL160">
        <v>-1.61949834586468</v>
      </c>
      <c r="GM160">
        <v>0.155725213729184</v>
      </c>
      <c r="GN160">
        <v>0</v>
      </c>
      <c r="GO160">
        <v>0</v>
      </c>
      <c r="GP160">
        <v>2</v>
      </c>
      <c r="GQ160" t="s">
        <v>457</v>
      </c>
      <c r="GR160">
        <v>3.12439</v>
      </c>
      <c r="GS160">
        <v>2.65536</v>
      </c>
      <c r="GT160">
        <v>0.133051</v>
      </c>
      <c r="GU160">
        <v>0.140418</v>
      </c>
      <c r="GV160">
        <v>0.101652</v>
      </c>
      <c r="GW160">
        <v>0.0809568</v>
      </c>
      <c r="GX160">
        <v>22320.3</v>
      </c>
      <c r="GY160">
        <v>20969.2</v>
      </c>
      <c r="GZ160">
        <v>23023.7</v>
      </c>
      <c r="HA160">
        <v>23753.2</v>
      </c>
      <c r="HB160">
        <v>35247.9</v>
      </c>
      <c r="HC160">
        <v>36138.2</v>
      </c>
      <c r="HD160">
        <v>41502.9</v>
      </c>
      <c r="HE160">
        <v>42357.7</v>
      </c>
      <c r="HF160">
        <v>1.9083</v>
      </c>
      <c r="HG160">
        <v>1.81308</v>
      </c>
      <c r="HH160">
        <v>0.150029</v>
      </c>
      <c r="HI160">
        <v>0</v>
      </c>
      <c r="HJ160">
        <v>27.6485</v>
      </c>
      <c r="HK160">
        <v>999.9</v>
      </c>
      <c r="HL160">
        <v>48.688</v>
      </c>
      <c r="HM160">
        <v>29.225</v>
      </c>
      <c r="HN160">
        <v>21.939</v>
      </c>
      <c r="HO160">
        <v>54.1809</v>
      </c>
      <c r="HP160">
        <v>42.4159</v>
      </c>
      <c r="HQ160">
        <v>1</v>
      </c>
      <c r="HR160">
        <v>0.046936</v>
      </c>
      <c r="HS160">
        <v>0.946765</v>
      </c>
      <c r="HT160">
        <v>20.2142</v>
      </c>
      <c r="HU160">
        <v>5.23421</v>
      </c>
      <c r="HV160">
        <v>11.992</v>
      </c>
      <c r="HW160">
        <v>4.95555</v>
      </c>
      <c r="HX160">
        <v>3.30385</v>
      </c>
      <c r="HY160">
        <v>21.3</v>
      </c>
      <c r="HZ160">
        <v>9999</v>
      </c>
      <c r="IA160">
        <v>9999</v>
      </c>
      <c r="IB160">
        <v>9999</v>
      </c>
      <c r="IC160">
        <v>1.86856</v>
      </c>
      <c r="ID160">
        <v>1.86423</v>
      </c>
      <c r="IE160">
        <v>1.87181</v>
      </c>
      <c r="IF160">
        <v>1.86266</v>
      </c>
      <c r="IG160">
        <v>1.86205</v>
      </c>
      <c r="IH160">
        <v>1.86857</v>
      </c>
      <c r="II160">
        <v>1.85867</v>
      </c>
      <c r="IJ160">
        <v>1.86508</v>
      </c>
      <c r="IK160">
        <v>5</v>
      </c>
      <c r="IL160">
        <v>0</v>
      </c>
      <c r="IM160">
        <v>0</v>
      </c>
      <c r="IN160">
        <v>0</v>
      </c>
      <c r="IO160" t="s">
        <v>441</v>
      </c>
      <c r="IP160" t="s">
        <v>442</v>
      </c>
      <c r="IQ160" t="s">
        <v>443</v>
      </c>
      <c r="IR160" t="s">
        <v>443</v>
      </c>
      <c r="IS160" t="s">
        <v>443</v>
      </c>
      <c r="IT160" t="s">
        <v>443</v>
      </c>
      <c r="IU160">
        <v>0</v>
      </c>
      <c r="IV160">
        <v>100</v>
      </c>
      <c r="IW160">
        <v>100</v>
      </c>
      <c r="IX160">
        <v>6.648</v>
      </c>
      <c r="IY160">
        <v>0.3965</v>
      </c>
      <c r="IZ160">
        <v>4.29428474587108</v>
      </c>
      <c r="JA160">
        <v>0.0044018681294096</v>
      </c>
      <c r="JB160">
        <v>-1.90699597991277e-06</v>
      </c>
      <c r="JC160">
        <v>4.44501569190667e-10</v>
      </c>
      <c r="JD160">
        <v>0.0663976639725661</v>
      </c>
      <c r="JE160">
        <v>0.00774552653971819</v>
      </c>
      <c r="JF160">
        <v>0.000136201457998369</v>
      </c>
      <c r="JG160">
        <v>5.32982615085375e-06</v>
      </c>
      <c r="JH160">
        <v>-0</v>
      </c>
      <c r="JI160">
        <v>1991</v>
      </c>
      <c r="JJ160">
        <v>1</v>
      </c>
      <c r="JK160">
        <v>28</v>
      </c>
      <c r="JL160">
        <v>195675.3</v>
      </c>
      <c r="JM160">
        <v>195675.2</v>
      </c>
      <c r="JN160">
        <v>1.72363</v>
      </c>
      <c r="JO160">
        <v>2.36938</v>
      </c>
      <c r="JP160">
        <v>1.49902</v>
      </c>
      <c r="JQ160">
        <v>2.3291</v>
      </c>
      <c r="JR160">
        <v>1.54419</v>
      </c>
      <c r="JS160">
        <v>2.2937</v>
      </c>
      <c r="JT160">
        <v>34.9674</v>
      </c>
      <c r="JU160">
        <v>24.1488</v>
      </c>
      <c r="JV160">
        <v>18</v>
      </c>
      <c r="JW160">
        <v>547.832</v>
      </c>
      <c r="JX160">
        <v>429.861</v>
      </c>
      <c r="JY160">
        <v>26.7002</v>
      </c>
      <c r="JZ160">
        <v>28.1227</v>
      </c>
      <c r="KA160">
        <v>30.0008</v>
      </c>
      <c r="KB160">
        <v>27.8869</v>
      </c>
      <c r="KC160">
        <v>27.898</v>
      </c>
      <c r="KD160">
        <v>34.5715</v>
      </c>
      <c r="KE160">
        <v>31.4486</v>
      </c>
      <c r="KF160">
        <v>54.3648</v>
      </c>
      <c r="KG160">
        <v>26.6443</v>
      </c>
      <c r="KH160">
        <v>806.254</v>
      </c>
      <c r="KI160">
        <v>17.6359</v>
      </c>
      <c r="KJ160">
        <v>93.0228</v>
      </c>
      <c r="KK160">
        <v>98.7183</v>
      </c>
    </row>
    <row r="161" spans="1:297">
      <c r="A161">
        <v>145</v>
      </c>
      <c r="B161">
        <v>1758990226</v>
      </c>
      <c r="C161">
        <v>2879</v>
      </c>
      <c r="D161" t="s">
        <v>733</v>
      </c>
      <c r="E161" t="s">
        <v>734</v>
      </c>
      <c r="F161">
        <v>5</v>
      </c>
      <c r="G161" t="s">
        <v>638</v>
      </c>
      <c r="H161" t="s">
        <v>436</v>
      </c>
      <c r="I161">
        <v>1758990217.84615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(EA161+(U161+2*0.95*5.67E-8*(((EA161+$B$7)+273)^4-(EA161+273)^4)-44100*J161)/(1.84*29.3*R161+8*0.95*5.67E-8*(EA161+273)^3))</f>
        <v>0</v>
      </c>
      <c r="W161">
        <f>($C$7*EB161+$D$7*EC161+$E$7*V161)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2*0.95*5.67E-8*(((EA161+$B$7)+273)^4-(W161+273)^4)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804.882754357143</v>
      </c>
      <c r="AK161">
        <v>761.350769696969</v>
      </c>
      <c r="AL161">
        <v>3.44004670995659</v>
      </c>
      <c r="AM161">
        <v>63.08</v>
      </c>
      <c r="AN161">
        <f>(AP161 - AO161 + DY161*1E3/(8.314*(EA161+273.15)) * AR161/DX161 * AQ161) * DX161/(100*DL161) * 1000/(1000 - AP161)</f>
        <v>0</v>
      </c>
      <c r="AO161">
        <v>17.4431325505952</v>
      </c>
      <c r="AP161">
        <v>24.0389745454546</v>
      </c>
      <c r="AQ161">
        <v>-0.00316915440115422</v>
      </c>
      <c r="AR161">
        <v>99.94</v>
      </c>
      <c r="AS161">
        <v>0</v>
      </c>
      <c r="AT161">
        <v>0</v>
      </c>
      <c r="AU161">
        <f>IF(AS161*$H$13&gt;=AW161,1.0,(AW161/(AW161-AS161*$H$13)))</f>
        <v>0</v>
      </c>
      <c r="AV161">
        <f>(AU161-1)*100</f>
        <v>0</v>
      </c>
      <c r="AW161">
        <f>MAX(0,($B$13+$C$13*EF161)/(1+$D$13*EF161)*DY161/(EA161+273)*$E$13)</f>
        <v>0</v>
      </c>
      <c r="AX161" t="s">
        <v>437</v>
      </c>
      <c r="AY161" t="s">
        <v>437</v>
      </c>
      <c r="AZ161">
        <v>0</v>
      </c>
      <c r="BA161">
        <v>0</v>
      </c>
      <c r="BB161">
        <f>1-AZ161/BA161</f>
        <v>0</v>
      </c>
      <c r="BC161">
        <v>0</v>
      </c>
      <c r="BD161" t="s">
        <v>437</v>
      </c>
      <c r="BE161" t="s">
        <v>437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437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$B$11*EG161+$C$11*EH161+$F$11*ES161*(1-EV161)</f>
        <v>0</v>
      </c>
      <c r="DI161">
        <f>DH161*DJ161</f>
        <v>0</v>
      </c>
      <c r="DJ161">
        <f>($B$11*$D$9+$C$11*$D$9+$F$11*((FF161+EX161)/MAX(FF161+EX161+FG161, 0.1)*$I$9+FG161/MAX(FF161+EX161+FG161, 0.1)*$J$9))/($B$11+$C$11+$F$11)</f>
        <v>0</v>
      </c>
      <c r="DK161">
        <f>($B$11*$K$9+$C$11*$K$9+$F$11*((FF161+EX161)/MAX(FF161+EX161+FG161, 0.1)*$P$9+FG161/MAX(FF161+EX161+FG161, 0.1)*$Q$9))/($B$11+$C$11+$F$11)</f>
        <v>0</v>
      </c>
      <c r="DL161">
        <v>5.9</v>
      </c>
      <c r="DM161">
        <v>0.5</v>
      </c>
      <c r="DN161" t="s">
        <v>438</v>
      </c>
      <c r="DO161">
        <v>2</v>
      </c>
      <c r="DP161" t="b">
        <v>1</v>
      </c>
      <c r="DQ161">
        <v>1758990217.84615</v>
      </c>
      <c r="DR161">
        <v>719.402538461538</v>
      </c>
      <c r="DS161">
        <v>774.803</v>
      </c>
      <c r="DT161">
        <v>24.0737307692308</v>
      </c>
      <c r="DU161">
        <v>17.3194</v>
      </c>
      <c r="DV161">
        <v>712.778846153846</v>
      </c>
      <c r="DW161">
        <v>23.6768307692308</v>
      </c>
      <c r="DX161">
        <v>500.011153846154</v>
      </c>
      <c r="DY161">
        <v>90.4258230769231</v>
      </c>
      <c r="DZ161">
        <v>0.0296506923076923</v>
      </c>
      <c r="EA161">
        <v>30.6196076923077</v>
      </c>
      <c r="EB161">
        <v>30.0833538461538</v>
      </c>
      <c r="EC161">
        <v>999.9</v>
      </c>
      <c r="ED161">
        <v>0</v>
      </c>
      <c r="EE161">
        <v>0</v>
      </c>
      <c r="EF161">
        <v>10012.4523076923</v>
      </c>
      <c r="EG161">
        <v>0</v>
      </c>
      <c r="EH161">
        <v>9.96737923076923</v>
      </c>
      <c r="EI161">
        <v>-55.4007307692308</v>
      </c>
      <c r="EJ161">
        <v>737.148</v>
      </c>
      <c r="EK161">
        <v>788.460769230769</v>
      </c>
      <c r="EL161">
        <v>6.75433769230769</v>
      </c>
      <c r="EM161">
        <v>774.803</v>
      </c>
      <c r="EN161">
        <v>17.3194</v>
      </c>
      <c r="EO161">
        <v>2.17688615384615</v>
      </c>
      <c r="EP161">
        <v>1.56612076923077</v>
      </c>
      <c r="EQ161">
        <v>18.7932230769231</v>
      </c>
      <c r="ER161">
        <v>13.6291769230769</v>
      </c>
      <c r="ES161">
        <v>1999.99538461538</v>
      </c>
      <c r="ET161">
        <v>0.980002307692308</v>
      </c>
      <c r="EU161">
        <v>0.0199977384615385</v>
      </c>
      <c r="EV161">
        <v>0</v>
      </c>
      <c r="EW161">
        <v>1224.64615384615</v>
      </c>
      <c r="EX161">
        <v>5.00016</v>
      </c>
      <c r="EY161">
        <v>24828.8384615385</v>
      </c>
      <c r="EZ161">
        <v>18234.1692307692</v>
      </c>
      <c r="FA161">
        <v>49.1822307692308</v>
      </c>
      <c r="FB161">
        <v>49.562</v>
      </c>
      <c r="FC161">
        <v>49.5</v>
      </c>
      <c r="FD161">
        <v>49.3507692307692</v>
      </c>
      <c r="FE161">
        <v>51</v>
      </c>
      <c r="FF161">
        <v>1955.09692307692</v>
      </c>
      <c r="FG161">
        <v>39.8992307692308</v>
      </c>
      <c r="FH161">
        <v>0</v>
      </c>
      <c r="FI161">
        <v>1758990231.3</v>
      </c>
      <c r="FJ161">
        <v>0</v>
      </c>
      <c r="FK161">
        <v>1224.8044</v>
      </c>
      <c r="FL161">
        <v>9.27153847196958</v>
      </c>
      <c r="FM161">
        <v>181.238461831481</v>
      </c>
      <c r="FN161">
        <v>24832.16</v>
      </c>
      <c r="FO161">
        <v>15</v>
      </c>
      <c r="FP161">
        <v>0</v>
      </c>
      <c r="FQ161" t="s">
        <v>439</v>
      </c>
      <c r="FR161">
        <v>1747249705.1</v>
      </c>
      <c r="FS161">
        <v>1747249711.1</v>
      </c>
      <c r="FT161">
        <v>0</v>
      </c>
      <c r="FU161">
        <v>0.871</v>
      </c>
      <c r="FV161">
        <v>0.066</v>
      </c>
      <c r="FW161">
        <v>5.486</v>
      </c>
      <c r="FX161">
        <v>0.145</v>
      </c>
      <c r="FY161">
        <v>420</v>
      </c>
      <c r="FZ161">
        <v>16</v>
      </c>
      <c r="GA161">
        <v>0.27</v>
      </c>
      <c r="GB161">
        <v>0.16</v>
      </c>
      <c r="GC161">
        <v>-55.1614809523809</v>
      </c>
      <c r="GD161">
        <v>-4.07135844155844</v>
      </c>
      <c r="GE161">
        <v>0.618445863680772</v>
      </c>
      <c r="GF161">
        <v>0</v>
      </c>
      <c r="GG161">
        <v>1224.21176470588</v>
      </c>
      <c r="GH161">
        <v>9.21772346027227</v>
      </c>
      <c r="GI161">
        <v>0.937752226739209</v>
      </c>
      <c r="GJ161">
        <v>-1</v>
      </c>
      <c r="GK161">
        <v>6.83490857142857</v>
      </c>
      <c r="GL161">
        <v>-1.68517792207791</v>
      </c>
      <c r="GM161">
        <v>0.17019079333517</v>
      </c>
      <c r="GN161">
        <v>0</v>
      </c>
      <c r="GO161">
        <v>0</v>
      </c>
      <c r="GP161">
        <v>2</v>
      </c>
      <c r="GQ161" t="s">
        <v>457</v>
      </c>
      <c r="GR161">
        <v>3.12464</v>
      </c>
      <c r="GS161">
        <v>2.65526</v>
      </c>
      <c r="GT161">
        <v>0.135147</v>
      </c>
      <c r="GU161">
        <v>0.142392</v>
      </c>
      <c r="GV161">
        <v>0.101581</v>
      </c>
      <c r="GW161">
        <v>0.081474</v>
      </c>
      <c r="GX161">
        <v>22266.1</v>
      </c>
      <c r="GY161">
        <v>20920.3</v>
      </c>
      <c r="GZ161">
        <v>23023.5</v>
      </c>
      <c r="HA161">
        <v>23752.3</v>
      </c>
      <c r="HB161">
        <v>35250.6</v>
      </c>
      <c r="HC161">
        <v>36116.7</v>
      </c>
      <c r="HD161">
        <v>41502.6</v>
      </c>
      <c r="HE161">
        <v>42356.3</v>
      </c>
      <c r="HF161">
        <v>1.90845</v>
      </c>
      <c r="HG161">
        <v>1.8128</v>
      </c>
      <c r="HH161">
        <v>0.150912</v>
      </c>
      <c r="HI161">
        <v>0</v>
      </c>
      <c r="HJ161">
        <v>27.647</v>
      </c>
      <c r="HK161">
        <v>999.9</v>
      </c>
      <c r="HL161">
        <v>48.688</v>
      </c>
      <c r="HM161">
        <v>29.225</v>
      </c>
      <c r="HN161">
        <v>21.9371</v>
      </c>
      <c r="HO161">
        <v>53.9809</v>
      </c>
      <c r="HP161">
        <v>42.3638</v>
      </c>
      <c r="HQ161">
        <v>1</v>
      </c>
      <c r="HR161">
        <v>0.0473628</v>
      </c>
      <c r="HS161">
        <v>1.05391</v>
      </c>
      <c r="HT161">
        <v>20.2135</v>
      </c>
      <c r="HU161">
        <v>5.23376</v>
      </c>
      <c r="HV161">
        <v>11.992</v>
      </c>
      <c r="HW161">
        <v>4.95575</v>
      </c>
      <c r="HX161">
        <v>3.30398</v>
      </c>
      <c r="HY161">
        <v>21.3</v>
      </c>
      <c r="HZ161">
        <v>9999</v>
      </c>
      <c r="IA161">
        <v>9999</v>
      </c>
      <c r="IB161">
        <v>9999</v>
      </c>
      <c r="IC161">
        <v>1.86856</v>
      </c>
      <c r="ID161">
        <v>1.8642</v>
      </c>
      <c r="IE161">
        <v>1.87181</v>
      </c>
      <c r="IF161">
        <v>1.86265</v>
      </c>
      <c r="IG161">
        <v>1.86203</v>
      </c>
      <c r="IH161">
        <v>1.86857</v>
      </c>
      <c r="II161">
        <v>1.85867</v>
      </c>
      <c r="IJ161">
        <v>1.86508</v>
      </c>
      <c r="IK161">
        <v>5</v>
      </c>
      <c r="IL161">
        <v>0</v>
      </c>
      <c r="IM161">
        <v>0</v>
      </c>
      <c r="IN161">
        <v>0</v>
      </c>
      <c r="IO161" t="s">
        <v>441</v>
      </c>
      <c r="IP161" t="s">
        <v>442</v>
      </c>
      <c r="IQ161" t="s">
        <v>443</v>
      </c>
      <c r="IR161" t="s">
        <v>443</v>
      </c>
      <c r="IS161" t="s">
        <v>443</v>
      </c>
      <c r="IT161" t="s">
        <v>443</v>
      </c>
      <c r="IU161">
        <v>0</v>
      </c>
      <c r="IV161">
        <v>100</v>
      </c>
      <c r="IW161">
        <v>100</v>
      </c>
      <c r="IX161">
        <v>6.686</v>
      </c>
      <c r="IY161">
        <v>0.396</v>
      </c>
      <c r="IZ161">
        <v>4.29428474587108</v>
      </c>
      <c r="JA161">
        <v>0.0044018681294096</v>
      </c>
      <c r="JB161">
        <v>-1.90699597991277e-06</v>
      </c>
      <c r="JC161">
        <v>4.44501569190667e-10</v>
      </c>
      <c r="JD161">
        <v>0.0663976639725661</v>
      </c>
      <c r="JE161">
        <v>0.00774552653971819</v>
      </c>
      <c r="JF161">
        <v>0.000136201457998369</v>
      </c>
      <c r="JG161">
        <v>5.32982615085375e-06</v>
      </c>
      <c r="JH161">
        <v>-0</v>
      </c>
      <c r="JI161">
        <v>1991</v>
      </c>
      <c r="JJ161">
        <v>1</v>
      </c>
      <c r="JK161">
        <v>28</v>
      </c>
      <c r="JL161">
        <v>195675.3</v>
      </c>
      <c r="JM161">
        <v>195675.2</v>
      </c>
      <c r="JN161">
        <v>1.75049</v>
      </c>
      <c r="JO161">
        <v>2.35962</v>
      </c>
      <c r="JP161">
        <v>1.4978</v>
      </c>
      <c r="JQ161">
        <v>2.3291</v>
      </c>
      <c r="JR161">
        <v>1.54419</v>
      </c>
      <c r="JS161">
        <v>2.37305</v>
      </c>
      <c r="JT161">
        <v>34.9444</v>
      </c>
      <c r="JU161">
        <v>24.1488</v>
      </c>
      <c r="JV161">
        <v>18</v>
      </c>
      <c r="JW161">
        <v>547.978</v>
      </c>
      <c r="JX161">
        <v>429.737</v>
      </c>
      <c r="JY161">
        <v>26.6263</v>
      </c>
      <c r="JZ161">
        <v>28.1284</v>
      </c>
      <c r="KA161">
        <v>30.0006</v>
      </c>
      <c r="KB161">
        <v>27.8926</v>
      </c>
      <c r="KC161">
        <v>27.903</v>
      </c>
      <c r="KD161">
        <v>35.1165</v>
      </c>
      <c r="KE161">
        <v>30.5332</v>
      </c>
      <c r="KF161">
        <v>54.3648</v>
      </c>
      <c r="KG161">
        <v>26.5448</v>
      </c>
      <c r="KH161">
        <v>826.603</v>
      </c>
      <c r="KI161">
        <v>17.7767</v>
      </c>
      <c r="KJ161">
        <v>93.0221</v>
      </c>
      <c r="KK161">
        <v>98.715</v>
      </c>
    </row>
    <row r="162" spans="1:297">
      <c r="A162">
        <v>146</v>
      </c>
      <c r="B162">
        <v>1758990231</v>
      </c>
      <c r="C162">
        <v>2884</v>
      </c>
      <c r="D162" t="s">
        <v>735</v>
      </c>
      <c r="E162" t="s">
        <v>736</v>
      </c>
      <c r="F162">
        <v>5</v>
      </c>
      <c r="G162" t="s">
        <v>638</v>
      </c>
      <c r="H162" t="s">
        <v>436</v>
      </c>
      <c r="I162">
        <v>1758990222.84615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(EA162+(U162+2*0.95*5.67E-8*(((EA162+$B$7)+273)^4-(EA162+273)^4)-44100*J162)/(1.84*29.3*R162+8*0.95*5.67E-8*(EA162+273)^3))</f>
        <v>0</v>
      </c>
      <c r="W162">
        <f>($C$7*EB162+$D$7*EC162+$E$7*V162)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2*0.95*5.67E-8*(((EA162+$B$7)+273)^4-(W162+273)^4)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821.557387445238</v>
      </c>
      <c r="AK162">
        <v>778.163321212121</v>
      </c>
      <c r="AL162">
        <v>3.35593244588734</v>
      </c>
      <c r="AM162">
        <v>63.08</v>
      </c>
      <c r="AN162">
        <f>(AP162 - AO162 + DY162*1E3/(8.314*(EA162+273.15)) * AR162/DX162 * AQ162) * DX162/(100*DL162) * 1000/(1000 - AP162)</f>
        <v>0</v>
      </c>
      <c r="AO162">
        <v>17.5912943482143</v>
      </c>
      <c r="AP162">
        <v>24.0251351515151</v>
      </c>
      <c r="AQ162">
        <v>-0.000897879574972085</v>
      </c>
      <c r="AR162">
        <v>99.94</v>
      </c>
      <c r="AS162">
        <v>0</v>
      </c>
      <c r="AT162">
        <v>0</v>
      </c>
      <c r="AU162">
        <f>IF(AS162*$H$13&gt;=AW162,1.0,(AW162/(AW162-AS162*$H$13)))</f>
        <v>0</v>
      </c>
      <c r="AV162">
        <f>(AU162-1)*100</f>
        <v>0</v>
      </c>
      <c r="AW162">
        <f>MAX(0,($B$13+$C$13*EF162)/(1+$D$13*EF162)*DY162/(EA162+273)*$E$13)</f>
        <v>0</v>
      </c>
      <c r="AX162" t="s">
        <v>437</v>
      </c>
      <c r="AY162" t="s">
        <v>437</v>
      </c>
      <c r="AZ162">
        <v>0</v>
      </c>
      <c r="BA162">
        <v>0</v>
      </c>
      <c r="BB162">
        <f>1-AZ162/BA162</f>
        <v>0</v>
      </c>
      <c r="BC162">
        <v>0</v>
      </c>
      <c r="BD162" t="s">
        <v>437</v>
      </c>
      <c r="BE162" t="s">
        <v>437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437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$B$11*EG162+$C$11*EH162+$F$11*ES162*(1-EV162)</f>
        <v>0</v>
      </c>
      <c r="DI162">
        <f>DH162*DJ162</f>
        <v>0</v>
      </c>
      <c r="DJ162">
        <f>($B$11*$D$9+$C$11*$D$9+$F$11*((FF162+EX162)/MAX(FF162+EX162+FG162, 0.1)*$I$9+FG162/MAX(FF162+EX162+FG162, 0.1)*$J$9))/($B$11+$C$11+$F$11)</f>
        <v>0</v>
      </c>
      <c r="DK162">
        <f>($B$11*$K$9+$C$11*$K$9+$F$11*((FF162+EX162)/MAX(FF162+EX162+FG162, 0.1)*$P$9+FG162/MAX(FF162+EX162+FG162, 0.1)*$Q$9))/($B$11+$C$11+$F$11)</f>
        <v>0</v>
      </c>
      <c r="DL162">
        <v>5.9</v>
      </c>
      <c r="DM162">
        <v>0.5</v>
      </c>
      <c r="DN162" t="s">
        <v>438</v>
      </c>
      <c r="DO162">
        <v>2</v>
      </c>
      <c r="DP162" t="b">
        <v>1</v>
      </c>
      <c r="DQ162">
        <v>1758990222.84615</v>
      </c>
      <c r="DR162">
        <v>735.897846153846</v>
      </c>
      <c r="DS162">
        <v>791.328923076923</v>
      </c>
      <c r="DT162">
        <v>24.0512</v>
      </c>
      <c r="DU162">
        <v>17.4446846153846</v>
      </c>
      <c r="DV162">
        <v>729.235538461538</v>
      </c>
      <c r="DW162">
        <v>23.6548230769231</v>
      </c>
      <c r="DX162">
        <v>500.023923076923</v>
      </c>
      <c r="DY162">
        <v>90.4265153846154</v>
      </c>
      <c r="DZ162">
        <v>0.0295507153846154</v>
      </c>
      <c r="EA162">
        <v>30.6136538461538</v>
      </c>
      <c r="EB162">
        <v>30.0949923076923</v>
      </c>
      <c r="EC162">
        <v>999.9</v>
      </c>
      <c r="ED162">
        <v>0</v>
      </c>
      <c r="EE162">
        <v>0</v>
      </c>
      <c r="EF162">
        <v>10017.8807692308</v>
      </c>
      <c r="EG162">
        <v>0</v>
      </c>
      <c r="EH162">
        <v>9.97401307692308</v>
      </c>
      <c r="EI162">
        <v>-55.4314076923077</v>
      </c>
      <c r="EJ162">
        <v>754.032769230769</v>
      </c>
      <c r="EK162">
        <v>805.380692307692</v>
      </c>
      <c r="EL162">
        <v>6.60652384615385</v>
      </c>
      <c r="EM162">
        <v>791.328923076923</v>
      </c>
      <c r="EN162">
        <v>17.4446846153846</v>
      </c>
      <c r="EO162">
        <v>2.17486538461538</v>
      </c>
      <c r="EP162">
        <v>1.57746153846154</v>
      </c>
      <c r="EQ162">
        <v>18.7783692307692</v>
      </c>
      <c r="ER162">
        <v>13.7400461538462</v>
      </c>
      <c r="ES162">
        <v>2000.00153846154</v>
      </c>
      <c r="ET162">
        <v>0.980002538461539</v>
      </c>
      <c r="EU162">
        <v>0.0199975307692308</v>
      </c>
      <c r="EV162">
        <v>0</v>
      </c>
      <c r="EW162">
        <v>1225.33692307692</v>
      </c>
      <c r="EX162">
        <v>5.00016</v>
      </c>
      <c r="EY162">
        <v>24843.8692307692</v>
      </c>
      <c r="EZ162">
        <v>18234.2153846154</v>
      </c>
      <c r="FA162">
        <v>49.187</v>
      </c>
      <c r="FB162">
        <v>49.5668461538462</v>
      </c>
      <c r="FC162">
        <v>49.5</v>
      </c>
      <c r="FD162">
        <v>49.3653076923077</v>
      </c>
      <c r="FE162">
        <v>51</v>
      </c>
      <c r="FF162">
        <v>1955.10615384615</v>
      </c>
      <c r="FG162">
        <v>39.8961538461538</v>
      </c>
      <c r="FH162">
        <v>0</v>
      </c>
      <c r="FI162">
        <v>1758990236.1</v>
      </c>
      <c r="FJ162">
        <v>0</v>
      </c>
      <c r="FK162">
        <v>1225.5084</v>
      </c>
      <c r="FL162">
        <v>7.11538463297535</v>
      </c>
      <c r="FM162">
        <v>173.376923383149</v>
      </c>
      <c r="FN162">
        <v>24846.344</v>
      </c>
      <c r="FO162">
        <v>15</v>
      </c>
      <c r="FP162">
        <v>0</v>
      </c>
      <c r="FQ162" t="s">
        <v>439</v>
      </c>
      <c r="FR162">
        <v>1747249705.1</v>
      </c>
      <c r="FS162">
        <v>1747249711.1</v>
      </c>
      <c r="FT162">
        <v>0</v>
      </c>
      <c r="FU162">
        <v>0.871</v>
      </c>
      <c r="FV162">
        <v>0.066</v>
      </c>
      <c r="FW162">
        <v>5.486</v>
      </c>
      <c r="FX162">
        <v>0.145</v>
      </c>
      <c r="FY162">
        <v>420</v>
      </c>
      <c r="FZ162">
        <v>16</v>
      </c>
      <c r="GA162">
        <v>0.27</v>
      </c>
      <c r="GB162">
        <v>0.16</v>
      </c>
      <c r="GC162">
        <v>-55.43819</v>
      </c>
      <c r="GD162">
        <v>-1.76703157894739</v>
      </c>
      <c r="GE162">
        <v>0.482994359076792</v>
      </c>
      <c r="GF162">
        <v>0</v>
      </c>
      <c r="GG162">
        <v>1224.93647058824</v>
      </c>
      <c r="GH162">
        <v>8.44797554576404</v>
      </c>
      <c r="GI162">
        <v>0.856167528799257</v>
      </c>
      <c r="GJ162">
        <v>-1</v>
      </c>
      <c r="GK162">
        <v>6.673487</v>
      </c>
      <c r="GL162">
        <v>-1.77783067669173</v>
      </c>
      <c r="GM162">
        <v>0.17116189184804</v>
      </c>
      <c r="GN162">
        <v>0</v>
      </c>
      <c r="GO162">
        <v>0</v>
      </c>
      <c r="GP162">
        <v>2</v>
      </c>
      <c r="GQ162" t="s">
        <v>457</v>
      </c>
      <c r="GR162">
        <v>3.12462</v>
      </c>
      <c r="GS162">
        <v>2.65519</v>
      </c>
      <c r="GT162">
        <v>0.137173</v>
      </c>
      <c r="GU162">
        <v>0.144445</v>
      </c>
      <c r="GV162">
        <v>0.101551</v>
      </c>
      <c r="GW162">
        <v>0.0819112</v>
      </c>
      <c r="GX162">
        <v>22213.6</v>
      </c>
      <c r="GY162">
        <v>20870.2</v>
      </c>
      <c r="GZ162">
        <v>23023.1</v>
      </c>
      <c r="HA162">
        <v>23752.3</v>
      </c>
      <c r="HB162">
        <v>35251.7</v>
      </c>
      <c r="HC162">
        <v>36099.5</v>
      </c>
      <c r="HD162">
        <v>41502.3</v>
      </c>
      <c r="HE162">
        <v>42356.1</v>
      </c>
      <c r="HF162">
        <v>1.90807</v>
      </c>
      <c r="HG162">
        <v>1.813</v>
      </c>
      <c r="HH162">
        <v>0.150409</v>
      </c>
      <c r="HI162">
        <v>0</v>
      </c>
      <c r="HJ162">
        <v>27.6479</v>
      </c>
      <c r="HK162">
        <v>999.9</v>
      </c>
      <c r="HL162">
        <v>48.688</v>
      </c>
      <c r="HM162">
        <v>29.205</v>
      </c>
      <c r="HN162">
        <v>21.9132</v>
      </c>
      <c r="HO162">
        <v>54.2909</v>
      </c>
      <c r="HP162">
        <v>42.3798</v>
      </c>
      <c r="HQ162">
        <v>1</v>
      </c>
      <c r="HR162">
        <v>0.0479624</v>
      </c>
      <c r="HS162">
        <v>1.21779</v>
      </c>
      <c r="HT162">
        <v>20.2124</v>
      </c>
      <c r="HU162">
        <v>5.23406</v>
      </c>
      <c r="HV162">
        <v>11.992</v>
      </c>
      <c r="HW162">
        <v>4.9557</v>
      </c>
      <c r="HX162">
        <v>3.30395</v>
      </c>
      <c r="HY162">
        <v>21.3</v>
      </c>
      <c r="HZ162">
        <v>9999</v>
      </c>
      <c r="IA162">
        <v>9999</v>
      </c>
      <c r="IB162">
        <v>9999</v>
      </c>
      <c r="IC162">
        <v>1.86856</v>
      </c>
      <c r="ID162">
        <v>1.8642</v>
      </c>
      <c r="IE162">
        <v>1.87181</v>
      </c>
      <c r="IF162">
        <v>1.86264</v>
      </c>
      <c r="IG162">
        <v>1.86205</v>
      </c>
      <c r="IH162">
        <v>1.86856</v>
      </c>
      <c r="II162">
        <v>1.85867</v>
      </c>
      <c r="IJ162">
        <v>1.86508</v>
      </c>
      <c r="IK162">
        <v>5</v>
      </c>
      <c r="IL162">
        <v>0</v>
      </c>
      <c r="IM162">
        <v>0</v>
      </c>
      <c r="IN162">
        <v>0</v>
      </c>
      <c r="IO162" t="s">
        <v>441</v>
      </c>
      <c r="IP162" t="s">
        <v>442</v>
      </c>
      <c r="IQ162" t="s">
        <v>443</v>
      </c>
      <c r="IR162" t="s">
        <v>443</v>
      </c>
      <c r="IS162" t="s">
        <v>443</v>
      </c>
      <c r="IT162" t="s">
        <v>443</v>
      </c>
      <c r="IU162">
        <v>0</v>
      </c>
      <c r="IV162">
        <v>100</v>
      </c>
      <c r="IW162">
        <v>100</v>
      </c>
      <c r="IX162">
        <v>6.724</v>
      </c>
      <c r="IY162">
        <v>0.3958</v>
      </c>
      <c r="IZ162">
        <v>4.29428474587108</v>
      </c>
      <c r="JA162">
        <v>0.0044018681294096</v>
      </c>
      <c r="JB162">
        <v>-1.90699597991277e-06</v>
      </c>
      <c r="JC162">
        <v>4.44501569190667e-10</v>
      </c>
      <c r="JD162">
        <v>0.0663976639725661</v>
      </c>
      <c r="JE162">
        <v>0.00774552653971819</v>
      </c>
      <c r="JF162">
        <v>0.000136201457998369</v>
      </c>
      <c r="JG162">
        <v>5.32982615085375e-06</v>
      </c>
      <c r="JH162">
        <v>-0</v>
      </c>
      <c r="JI162">
        <v>1991</v>
      </c>
      <c r="JJ162">
        <v>1</v>
      </c>
      <c r="JK162">
        <v>28</v>
      </c>
      <c r="JL162">
        <v>195675.4</v>
      </c>
      <c r="JM162">
        <v>195675.3</v>
      </c>
      <c r="JN162">
        <v>1.78345</v>
      </c>
      <c r="JO162">
        <v>2.35718</v>
      </c>
      <c r="JP162">
        <v>1.49902</v>
      </c>
      <c r="JQ162">
        <v>2.3291</v>
      </c>
      <c r="JR162">
        <v>1.54419</v>
      </c>
      <c r="JS162">
        <v>2.31567</v>
      </c>
      <c r="JT162">
        <v>34.9674</v>
      </c>
      <c r="JU162">
        <v>24.1488</v>
      </c>
      <c r="JV162">
        <v>18</v>
      </c>
      <c r="JW162">
        <v>547.787</v>
      </c>
      <c r="JX162">
        <v>429.896</v>
      </c>
      <c r="JY162">
        <v>26.5222</v>
      </c>
      <c r="JZ162">
        <v>28.1347</v>
      </c>
      <c r="KA162">
        <v>30.0004</v>
      </c>
      <c r="KB162">
        <v>27.8987</v>
      </c>
      <c r="KC162">
        <v>27.9086</v>
      </c>
      <c r="KD162">
        <v>35.7746</v>
      </c>
      <c r="KE162">
        <v>29.8891</v>
      </c>
      <c r="KF162">
        <v>54.3648</v>
      </c>
      <c r="KG162">
        <v>26.4389</v>
      </c>
      <c r="KH162">
        <v>840.085</v>
      </c>
      <c r="KI162">
        <v>17.9063</v>
      </c>
      <c r="KJ162">
        <v>93.0211</v>
      </c>
      <c r="KK162">
        <v>98.7147</v>
      </c>
    </row>
    <row r="163" spans="1:297">
      <c r="A163">
        <v>147</v>
      </c>
      <c r="B163">
        <v>1758990236</v>
      </c>
      <c r="C163">
        <v>2889</v>
      </c>
      <c r="D163" t="s">
        <v>737</v>
      </c>
      <c r="E163" t="s">
        <v>738</v>
      </c>
      <c r="F163">
        <v>5</v>
      </c>
      <c r="G163" t="s">
        <v>638</v>
      </c>
      <c r="H163" t="s">
        <v>436</v>
      </c>
      <c r="I163">
        <v>1758990227.84615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(EA163+(U163+2*0.95*5.67E-8*(((EA163+$B$7)+273)^4-(EA163+273)^4)-44100*J163)/(1.84*29.3*R163+8*0.95*5.67E-8*(EA163+273)^3))</f>
        <v>0</v>
      </c>
      <c r="W163">
        <f>($C$7*EB163+$D$7*EC163+$E$7*V163)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2*0.95*5.67E-8*(((EA163+$B$7)+273)^4-(W163+273)^4)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839.756364128572</v>
      </c>
      <c r="AK163">
        <v>795.595121212121</v>
      </c>
      <c r="AL163">
        <v>3.50594887445881</v>
      </c>
      <c r="AM163">
        <v>63.08</v>
      </c>
      <c r="AN163">
        <f>(AP163 - AO163 + DY163*1E3/(8.314*(EA163+273.15)) * AR163/DX163 * AQ163) * DX163/(100*DL163) * 1000/(1000 - AP163)</f>
        <v>0</v>
      </c>
      <c r="AO163">
        <v>17.7153243958333</v>
      </c>
      <c r="AP163">
        <v>24.0078812121212</v>
      </c>
      <c r="AQ163">
        <v>-0.000902456709957311</v>
      </c>
      <c r="AR163">
        <v>99.94</v>
      </c>
      <c r="AS163">
        <v>0</v>
      </c>
      <c r="AT163">
        <v>0</v>
      </c>
      <c r="AU163">
        <f>IF(AS163*$H$13&gt;=AW163,1.0,(AW163/(AW163-AS163*$H$13)))</f>
        <v>0</v>
      </c>
      <c r="AV163">
        <f>(AU163-1)*100</f>
        <v>0</v>
      </c>
      <c r="AW163">
        <f>MAX(0,($B$13+$C$13*EF163)/(1+$D$13*EF163)*DY163/(EA163+273)*$E$13)</f>
        <v>0</v>
      </c>
      <c r="AX163" t="s">
        <v>437</v>
      </c>
      <c r="AY163" t="s">
        <v>437</v>
      </c>
      <c r="AZ163">
        <v>0</v>
      </c>
      <c r="BA163">
        <v>0</v>
      </c>
      <c r="BB163">
        <f>1-AZ163/BA163</f>
        <v>0</v>
      </c>
      <c r="BC163">
        <v>0</v>
      </c>
      <c r="BD163" t="s">
        <v>437</v>
      </c>
      <c r="BE163" t="s">
        <v>437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437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$B$11*EG163+$C$11*EH163+$F$11*ES163*(1-EV163)</f>
        <v>0</v>
      </c>
      <c r="DI163">
        <f>DH163*DJ163</f>
        <v>0</v>
      </c>
      <c r="DJ163">
        <f>($B$11*$D$9+$C$11*$D$9+$F$11*((FF163+EX163)/MAX(FF163+EX163+FG163, 0.1)*$I$9+FG163/MAX(FF163+EX163+FG163, 0.1)*$J$9))/($B$11+$C$11+$F$11)</f>
        <v>0</v>
      </c>
      <c r="DK163">
        <f>($B$11*$K$9+$C$11*$K$9+$F$11*((FF163+EX163)/MAX(FF163+EX163+FG163, 0.1)*$P$9+FG163/MAX(FF163+EX163+FG163, 0.1)*$Q$9))/($B$11+$C$11+$F$11)</f>
        <v>0</v>
      </c>
      <c r="DL163">
        <v>5.9</v>
      </c>
      <c r="DM163">
        <v>0.5</v>
      </c>
      <c r="DN163" t="s">
        <v>438</v>
      </c>
      <c r="DO163">
        <v>2</v>
      </c>
      <c r="DP163" t="b">
        <v>1</v>
      </c>
      <c r="DQ163">
        <v>1758990227.84615</v>
      </c>
      <c r="DR163">
        <v>752.448769230769</v>
      </c>
      <c r="DS163">
        <v>808.519461538462</v>
      </c>
      <c r="DT163">
        <v>24.0318615384615</v>
      </c>
      <c r="DU163">
        <v>17.5746846153846</v>
      </c>
      <c r="DV163">
        <v>745.748230769231</v>
      </c>
      <c r="DW163">
        <v>23.6359384615385</v>
      </c>
      <c r="DX163">
        <v>500.04</v>
      </c>
      <c r="DY163">
        <v>90.4265230769231</v>
      </c>
      <c r="DZ163">
        <v>0.0294602846153846</v>
      </c>
      <c r="EA163">
        <v>30.6074615384615</v>
      </c>
      <c r="EB163">
        <v>30.1002307692308</v>
      </c>
      <c r="EC163">
        <v>999.9</v>
      </c>
      <c r="ED163">
        <v>0</v>
      </c>
      <c r="EE163">
        <v>0</v>
      </c>
      <c r="EF163">
        <v>10020.6230769231</v>
      </c>
      <c r="EG163">
        <v>0</v>
      </c>
      <c r="EH163">
        <v>9.97133769230769</v>
      </c>
      <c r="EI163">
        <v>-56.0709846153846</v>
      </c>
      <c r="EJ163">
        <v>770.976461538461</v>
      </c>
      <c r="EK163">
        <v>822.985307692308</v>
      </c>
      <c r="EL163">
        <v>6.45718538461538</v>
      </c>
      <c r="EM163">
        <v>808.519461538462</v>
      </c>
      <c r="EN163">
        <v>17.5746846153846</v>
      </c>
      <c r="EO163">
        <v>2.17311692307692</v>
      </c>
      <c r="EP163">
        <v>1.58921846153846</v>
      </c>
      <c r="EQ163">
        <v>18.7655076923077</v>
      </c>
      <c r="ER163">
        <v>13.8543</v>
      </c>
      <c r="ES163">
        <v>1999.96615384615</v>
      </c>
      <c r="ET163">
        <v>0.980002307692308</v>
      </c>
      <c r="EU163">
        <v>0.0199977461538462</v>
      </c>
      <c r="EV163">
        <v>0</v>
      </c>
      <c r="EW163">
        <v>1225.98615384615</v>
      </c>
      <c r="EX163">
        <v>5.00016</v>
      </c>
      <c r="EY163">
        <v>24857.0846153846</v>
      </c>
      <c r="EZ163">
        <v>18233.8846153846</v>
      </c>
      <c r="FA163">
        <v>49.187</v>
      </c>
      <c r="FB163">
        <v>49.5765384615385</v>
      </c>
      <c r="FC163">
        <v>49.5</v>
      </c>
      <c r="FD163">
        <v>49.3653076923077</v>
      </c>
      <c r="FE163">
        <v>51</v>
      </c>
      <c r="FF163">
        <v>1955.07307692308</v>
      </c>
      <c r="FG163">
        <v>39.8930769230769</v>
      </c>
      <c r="FH163">
        <v>0</v>
      </c>
      <c r="FI163">
        <v>1758990241.5</v>
      </c>
      <c r="FJ163">
        <v>0</v>
      </c>
      <c r="FK163">
        <v>1226.15346153846</v>
      </c>
      <c r="FL163">
        <v>7.66666666513156</v>
      </c>
      <c r="FM163">
        <v>152.444444274817</v>
      </c>
      <c r="FN163">
        <v>24859.9384615385</v>
      </c>
      <c r="FO163">
        <v>15</v>
      </c>
      <c r="FP163">
        <v>0</v>
      </c>
      <c r="FQ163" t="s">
        <v>439</v>
      </c>
      <c r="FR163">
        <v>1747249705.1</v>
      </c>
      <c r="FS163">
        <v>1747249711.1</v>
      </c>
      <c r="FT163">
        <v>0</v>
      </c>
      <c r="FU163">
        <v>0.871</v>
      </c>
      <c r="FV163">
        <v>0.066</v>
      </c>
      <c r="FW163">
        <v>5.486</v>
      </c>
      <c r="FX163">
        <v>0.145</v>
      </c>
      <c r="FY163">
        <v>420</v>
      </c>
      <c r="FZ163">
        <v>16</v>
      </c>
      <c r="GA163">
        <v>0.27</v>
      </c>
      <c r="GB163">
        <v>0.16</v>
      </c>
      <c r="GC163">
        <v>-55.7253476190476</v>
      </c>
      <c r="GD163">
        <v>-6.14661818181825</v>
      </c>
      <c r="GE163">
        <v>0.744075752428122</v>
      </c>
      <c r="GF163">
        <v>0</v>
      </c>
      <c r="GG163">
        <v>1225.69323529412</v>
      </c>
      <c r="GH163">
        <v>7.90725745607181</v>
      </c>
      <c r="GI163">
        <v>0.803696315884344</v>
      </c>
      <c r="GJ163">
        <v>-1</v>
      </c>
      <c r="GK163">
        <v>6.54250666666667</v>
      </c>
      <c r="GL163">
        <v>-1.81322805194804</v>
      </c>
      <c r="GM163">
        <v>0.183159987477337</v>
      </c>
      <c r="GN163">
        <v>0</v>
      </c>
      <c r="GO163">
        <v>0</v>
      </c>
      <c r="GP163">
        <v>2</v>
      </c>
      <c r="GQ163" t="s">
        <v>457</v>
      </c>
      <c r="GR163">
        <v>3.12453</v>
      </c>
      <c r="GS163">
        <v>2.6553</v>
      </c>
      <c r="GT163">
        <v>0.139263</v>
      </c>
      <c r="GU163">
        <v>0.146419</v>
      </c>
      <c r="GV163">
        <v>0.101492</v>
      </c>
      <c r="GW163">
        <v>0.0823359</v>
      </c>
      <c r="GX163">
        <v>22159.4</v>
      </c>
      <c r="GY163">
        <v>20821.9</v>
      </c>
      <c r="GZ163">
        <v>23022.7</v>
      </c>
      <c r="HA163">
        <v>23752.1</v>
      </c>
      <c r="HB163">
        <v>35253.4</v>
      </c>
      <c r="HC163">
        <v>36082.5</v>
      </c>
      <c r="HD163">
        <v>41501.3</v>
      </c>
      <c r="HE163">
        <v>42355.6</v>
      </c>
      <c r="HF163">
        <v>1.90783</v>
      </c>
      <c r="HG163">
        <v>1.81332</v>
      </c>
      <c r="HH163">
        <v>0.150383</v>
      </c>
      <c r="HI163">
        <v>0</v>
      </c>
      <c r="HJ163">
        <v>27.6473</v>
      </c>
      <c r="HK163">
        <v>999.9</v>
      </c>
      <c r="HL163">
        <v>48.688</v>
      </c>
      <c r="HM163">
        <v>29.225</v>
      </c>
      <c r="HN163">
        <v>21.9372</v>
      </c>
      <c r="HO163">
        <v>54.0609</v>
      </c>
      <c r="HP163">
        <v>42.3918</v>
      </c>
      <c r="HQ163">
        <v>1</v>
      </c>
      <c r="HR163">
        <v>0.0487424</v>
      </c>
      <c r="HS163">
        <v>1.26849</v>
      </c>
      <c r="HT163">
        <v>20.212</v>
      </c>
      <c r="HU163">
        <v>5.23286</v>
      </c>
      <c r="HV163">
        <v>11.992</v>
      </c>
      <c r="HW163">
        <v>4.9557</v>
      </c>
      <c r="HX163">
        <v>3.3038</v>
      </c>
      <c r="HY163">
        <v>21.3</v>
      </c>
      <c r="HZ163">
        <v>9999</v>
      </c>
      <c r="IA163">
        <v>9999</v>
      </c>
      <c r="IB163">
        <v>9999</v>
      </c>
      <c r="IC163">
        <v>1.86853</v>
      </c>
      <c r="ID163">
        <v>1.8642</v>
      </c>
      <c r="IE163">
        <v>1.87181</v>
      </c>
      <c r="IF163">
        <v>1.86266</v>
      </c>
      <c r="IG163">
        <v>1.86204</v>
      </c>
      <c r="IH163">
        <v>1.86858</v>
      </c>
      <c r="II163">
        <v>1.85867</v>
      </c>
      <c r="IJ163">
        <v>1.86508</v>
      </c>
      <c r="IK163">
        <v>5</v>
      </c>
      <c r="IL163">
        <v>0</v>
      </c>
      <c r="IM163">
        <v>0</v>
      </c>
      <c r="IN163">
        <v>0</v>
      </c>
      <c r="IO163" t="s">
        <v>441</v>
      </c>
      <c r="IP163" t="s">
        <v>442</v>
      </c>
      <c r="IQ163" t="s">
        <v>443</v>
      </c>
      <c r="IR163" t="s">
        <v>443</v>
      </c>
      <c r="IS163" t="s">
        <v>443</v>
      </c>
      <c r="IT163" t="s">
        <v>443</v>
      </c>
      <c r="IU163">
        <v>0</v>
      </c>
      <c r="IV163">
        <v>100</v>
      </c>
      <c r="IW163">
        <v>100</v>
      </c>
      <c r="IX163">
        <v>6.763</v>
      </c>
      <c r="IY163">
        <v>0.3953</v>
      </c>
      <c r="IZ163">
        <v>4.29428474587108</v>
      </c>
      <c r="JA163">
        <v>0.0044018681294096</v>
      </c>
      <c r="JB163">
        <v>-1.90699597991277e-06</v>
      </c>
      <c r="JC163">
        <v>4.44501569190667e-10</v>
      </c>
      <c r="JD163">
        <v>0.0663976639725661</v>
      </c>
      <c r="JE163">
        <v>0.00774552653971819</v>
      </c>
      <c r="JF163">
        <v>0.000136201457998369</v>
      </c>
      <c r="JG163">
        <v>5.32982615085375e-06</v>
      </c>
      <c r="JH163">
        <v>-0</v>
      </c>
      <c r="JI163">
        <v>1991</v>
      </c>
      <c r="JJ163">
        <v>1</v>
      </c>
      <c r="JK163">
        <v>28</v>
      </c>
      <c r="JL163">
        <v>195675.5</v>
      </c>
      <c r="JM163">
        <v>195675.4</v>
      </c>
      <c r="JN163">
        <v>1.81274</v>
      </c>
      <c r="JO163">
        <v>2.36816</v>
      </c>
      <c r="JP163">
        <v>1.49902</v>
      </c>
      <c r="JQ163">
        <v>2.3291</v>
      </c>
      <c r="JR163">
        <v>1.54419</v>
      </c>
      <c r="JS163">
        <v>2.24731</v>
      </c>
      <c r="JT163">
        <v>34.9444</v>
      </c>
      <c r="JU163">
        <v>24.14</v>
      </c>
      <c r="JV163">
        <v>18</v>
      </c>
      <c r="JW163">
        <v>547.663</v>
      </c>
      <c r="JX163">
        <v>430.126</v>
      </c>
      <c r="JY163">
        <v>26.4145</v>
      </c>
      <c r="JZ163">
        <v>28.1405</v>
      </c>
      <c r="KA163">
        <v>30.0006</v>
      </c>
      <c r="KB163">
        <v>27.9033</v>
      </c>
      <c r="KC163">
        <v>27.9138</v>
      </c>
      <c r="KD163">
        <v>36.2998</v>
      </c>
      <c r="KE163">
        <v>29.2326</v>
      </c>
      <c r="KF163">
        <v>54.3648</v>
      </c>
      <c r="KG163">
        <v>26.3424</v>
      </c>
      <c r="KH163">
        <v>860.293</v>
      </c>
      <c r="KI163">
        <v>18.0548</v>
      </c>
      <c r="KJ163">
        <v>93.0191</v>
      </c>
      <c r="KK163">
        <v>98.7136</v>
      </c>
    </row>
    <row r="164" spans="1:297">
      <c r="A164">
        <v>148</v>
      </c>
      <c r="B164">
        <v>1758990241</v>
      </c>
      <c r="C164">
        <v>2894</v>
      </c>
      <c r="D164" t="s">
        <v>739</v>
      </c>
      <c r="E164" t="s">
        <v>740</v>
      </c>
      <c r="F164">
        <v>5</v>
      </c>
      <c r="G164" t="s">
        <v>638</v>
      </c>
      <c r="H164" t="s">
        <v>436</v>
      </c>
      <c r="I164">
        <v>1758990232.84615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(EA164+(U164+2*0.95*5.67E-8*(((EA164+$B$7)+273)^4-(EA164+273)^4)-44100*J164)/(1.84*29.3*R164+8*0.95*5.67E-8*(EA164+273)^3))</f>
        <v>0</v>
      </c>
      <c r="W164">
        <f>($C$7*EB164+$D$7*EC164+$E$7*V164)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2*0.95*5.67E-8*(((EA164+$B$7)+273)^4-(W164+273)^4)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856.398507385714</v>
      </c>
      <c r="AK164">
        <v>812.494490909091</v>
      </c>
      <c r="AL164">
        <v>3.3318189177489</v>
      </c>
      <c r="AM164">
        <v>63.08</v>
      </c>
      <c r="AN164">
        <f>(AP164 - AO164 + DY164*1E3/(8.314*(EA164+273.15)) * AR164/DX164 * AQ164) * DX164/(100*DL164) * 1000/(1000 - AP164)</f>
        <v>0</v>
      </c>
      <c r="AO164">
        <v>17.850524610119</v>
      </c>
      <c r="AP164">
        <v>23.9969672727273</v>
      </c>
      <c r="AQ164">
        <v>-0.000419666048238325</v>
      </c>
      <c r="AR164">
        <v>99.94</v>
      </c>
      <c r="AS164">
        <v>0</v>
      </c>
      <c r="AT164">
        <v>0</v>
      </c>
      <c r="AU164">
        <f>IF(AS164*$H$13&gt;=AW164,1.0,(AW164/(AW164-AS164*$H$13)))</f>
        <v>0</v>
      </c>
      <c r="AV164">
        <f>(AU164-1)*100</f>
        <v>0</v>
      </c>
      <c r="AW164">
        <f>MAX(0,($B$13+$C$13*EF164)/(1+$D$13*EF164)*DY164/(EA164+273)*$E$13)</f>
        <v>0</v>
      </c>
      <c r="AX164" t="s">
        <v>437</v>
      </c>
      <c r="AY164" t="s">
        <v>437</v>
      </c>
      <c r="AZ164">
        <v>0</v>
      </c>
      <c r="BA164">
        <v>0</v>
      </c>
      <c r="BB164">
        <f>1-AZ164/BA164</f>
        <v>0</v>
      </c>
      <c r="BC164">
        <v>0</v>
      </c>
      <c r="BD164" t="s">
        <v>437</v>
      </c>
      <c r="BE164" t="s">
        <v>437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437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$B$11*EG164+$C$11*EH164+$F$11*ES164*(1-EV164)</f>
        <v>0</v>
      </c>
      <c r="DI164">
        <f>DH164*DJ164</f>
        <v>0</v>
      </c>
      <c r="DJ164">
        <f>($B$11*$D$9+$C$11*$D$9+$F$11*((FF164+EX164)/MAX(FF164+EX164+FG164, 0.1)*$I$9+FG164/MAX(FF164+EX164+FG164, 0.1)*$J$9))/($B$11+$C$11+$F$11)</f>
        <v>0</v>
      </c>
      <c r="DK164">
        <f>($B$11*$K$9+$C$11*$K$9+$F$11*((FF164+EX164)/MAX(FF164+EX164+FG164, 0.1)*$P$9+FG164/MAX(FF164+EX164+FG164, 0.1)*$Q$9))/($B$11+$C$11+$F$11)</f>
        <v>0</v>
      </c>
      <c r="DL164">
        <v>5.9</v>
      </c>
      <c r="DM164">
        <v>0.5</v>
      </c>
      <c r="DN164" t="s">
        <v>438</v>
      </c>
      <c r="DO164">
        <v>2</v>
      </c>
      <c r="DP164" t="b">
        <v>1</v>
      </c>
      <c r="DQ164">
        <v>1758990232.84615</v>
      </c>
      <c r="DR164">
        <v>769.176461538462</v>
      </c>
      <c r="DS164">
        <v>825.199461538461</v>
      </c>
      <c r="DT164">
        <v>24.0157076923077</v>
      </c>
      <c r="DU164">
        <v>17.7110615384615</v>
      </c>
      <c r="DV164">
        <v>762.437769230769</v>
      </c>
      <c r="DW164">
        <v>23.6201538461538</v>
      </c>
      <c r="DX164">
        <v>500.055384615385</v>
      </c>
      <c r="DY164">
        <v>90.4267307692308</v>
      </c>
      <c r="DZ164">
        <v>0.0294171769230769</v>
      </c>
      <c r="EA164">
        <v>30.6016384615385</v>
      </c>
      <c r="EB164">
        <v>30.1014846153846</v>
      </c>
      <c r="EC164">
        <v>999.9</v>
      </c>
      <c r="ED164">
        <v>0</v>
      </c>
      <c r="EE164">
        <v>0</v>
      </c>
      <c r="EF164">
        <v>10012.1576923077</v>
      </c>
      <c r="EG164">
        <v>0</v>
      </c>
      <c r="EH164">
        <v>9.96759307692308</v>
      </c>
      <c r="EI164">
        <v>-56.0231769230769</v>
      </c>
      <c r="EJ164">
        <v>788.103076923077</v>
      </c>
      <c r="EK164">
        <v>840.080076923077</v>
      </c>
      <c r="EL164">
        <v>6.30465307692308</v>
      </c>
      <c r="EM164">
        <v>825.199461538461</v>
      </c>
      <c r="EN164">
        <v>17.7110615384615</v>
      </c>
      <c r="EO164">
        <v>2.17166153846154</v>
      </c>
      <c r="EP164">
        <v>1.60155461538462</v>
      </c>
      <c r="EQ164">
        <v>18.7547923076923</v>
      </c>
      <c r="ER164">
        <v>13.9734230769231</v>
      </c>
      <c r="ES164">
        <v>1999.97230769231</v>
      </c>
      <c r="ET164">
        <v>0.980002538461539</v>
      </c>
      <c r="EU164">
        <v>0.0199975307692308</v>
      </c>
      <c r="EV164">
        <v>0</v>
      </c>
      <c r="EW164">
        <v>1226.52307692308</v>
      </c>
      <c r="EX164">
        <v>5.00016</v>
      </c>
      <c r="EY164">
        <v>24870</v>
      </c>
      <c r="EZ164">
        <v>18233.9461538462</v>
      </c>
      <c r="FA164">
        <v>49.187</v>
      </c>
      <c r="FB164">
        <v>49.5910769230769</v>
      </c>
      <c r="FC164">
        <v>49.5047692307692</v>
      </c>
      <c r="FD164">
        <v>49.3701538461538</v>
      </c>
      <c r="FE164">
        <v>51</v>
      </c>
      <c r="FF164">
        <v>1955.08076923077</v>
      </c>
      <c r="FG164">
        <v>39.8907692307692</v>
      </c>
      <c r="FH164">
        <v>0</v>
      </c>
      <c r="FI164">
        <v>1758990246.3</v>
      </c>
      <c r="FJ164">
        <v>0</v>
      </c>
      <c r="FK164">
        <v>1226.67076923077</v>
      </c>
      <c r="FL164">
        <v>5.53435899600891</v>
      </c>
      <c r="FM164">
        <v>149.600000108071</v>
      </c>
      <c r="FN164">
        <v>24872.3076923077</v>
      </c>
      <c r="FO164">
        <v>15</v>
      </c>
      <c r="FP164">
        <v>0</v>
      </c>
      <c r="FQ164" t="s">
        <v>439</v>
      </c>
      <c r="FR164">
        <v>1747249705.1</v>
      </c>
      <c r="FS164">
        <v>1747249711.1</v>
      </c>
      <c r="FT164">
        <v>0</v>
      </c>
      <c r="FU164">
        <v>0.871</v>
      </c>
      <c r="FV164">
        <v>0.066</v>
      </c>
      <c r="FW164">
        <v>5.486</v>
      </c>
      <c r="FX164">
        <v>0.145</v>
      </c>
      <c r="FY164">
        <v>420</v>
      </c>
      <c r="FZ164">
        <v>16</v>
      </c>
      <c r="GA164">
        <v>0.27</v>
      </c>
      <c r="GB164">
        <v>0.16</v>
      </c>
      <c r="GC164">
        <v>-56.00733</v>
      </c>
      <c r="GD164">
        <v>-1.20020751879701</v>
      </c>
      <c r="GE164">
        <v>0.520434596371149</v>
      </c>
      <c r="GF164">
        <v>0</v>
      </c>
      <c r="GG164">
        <v>1226.24323529412</v>
      </c>
      <c r="GH164">
        <v>6.78670741970442</v>
      </c>
      <c r="GI164">
        <v>0.696325315234679</v>
      </c>
      <c r="GJ164">
        <v>-1</v>
      </c>
      <c r="GK164">
        <v>6.377053</v>
      </c>
      <c r="GL164">
        <v>-1.80422436090227</v>
      </c>
      <c r="GM164">
        <v>0.173553925138557</v>
      </c>
      <c r="GN164">
        <v>0</v>
      </c>
      <c r="GO164">
        <v>0</v>
      </c>
      <c r="GP164">
        <v>2</v>
      </c>
      <c r="GQ164" t="s">
        <v>457</v>
      </c>
      <c r="GR164">
        <v>3.12452</v>
      </c>
      <c r="GS164">
        <v>2.65525</v>
      </c>
      <c r="GT164">
        <v>0.141229</v>
      </c>
      <c r="GU164">
        <v>0.14835</v>
      </c>
      <c r="GV164">
        <v>0.101459</v>
      </c>
      <c r="GW164">
        <v>0.0828067</v>
      </c>
      <c r="GX164">
        <v>22108.5</v>
      </c>
      <c r="GY164">
        <v>20774.3</v>
      </c>
      <c r="GZ164">
        <v>23022.5</v>
      </c>
      <c r="HA164">
        <v>23751.6</v>
      </c>
      <c r="HB164">
        <v>35254.4</v>
      </c>
      <c r="HC164">
        <v>36063.5</v>
      </c>
      <c r="HD164">
        <v>41500.8</v>
      </c>
      <c r="HE164">
        <v>42354.9</v>
      </c>
      <c r="HF164">
        <v>1.90747</v>
      </c>
      <c r="HG164">
        <v>1.81343</v>
      </c>
      <c r="HH164">
        <v>0.150781</v>
      </c>
      <c r="HI164">
        <v>0</v>
      </c>
      <c r="HJ164">
        <v>27.6461</v>
      </c>
      <c r="HK164">
        <v>999.9</v>
      </c>
      <c r="HL164">
        <v>48.688</v>
      </c>
      <c r="HM164">
        <v>29.225</v>
      </c>
      <c r="HN164">
        <v>21.9372</v>
      </c>
      <c r="HO164">
        <v>54.1309</v>
      </c>
      <c r="HP164">
        <v>42.4319</v>
      </c>
      <c r="HQ164">
        <v>1</v>
      </c>
      <c r="HR164">
        <v>0.0493115</v>
      </c>
      <c r="HS164">
        <v>1.35663</v>
      </c>
      <c r="HT164">
        <v>20.2113</v>
      </c>
      <c r="HU164">
        <v>5.23256</v>
      </c>
      <c r="HV164">
        <v>11.992</v>
      </c>
      <c r="HW164">
        <v>4.95575</v>
      </c>
      <c r="HX164">
        <v>3.304</v>
      </c>
      <c r="HY164">
        <v>21.3</v>
      </c>
      <c r="HZ164">
        <v>9999</v>
      </c>
      <c r="IA164">
        <v>9999</v>
      </c>
      <c r="IB164">
        <v>9999</v>
      </c>
      <c r="IC164">
        <v>1.86855</v>
      </c>
      <c r="ID164">
        <v>1.86419</v>
      </c>
      <c r="IE164">
        <v>1.8718</v>
      </c>
      <c r="IF164">
        <v>1.86265</v>
      </c>
      <c r="IG164">
        <v>1.86204</v>
      </c>
      <c r="IH164">
        <v>1.86858</v>
      </c>
      <c r="II164">
        <v>1.85868</v>
      </c>
      <c r="IJ164">
        <v>1.86508</v>
      </c>
      <c r="IK164">
        <v>5</v>
      </c>
      <c r="IL164">
        <v>0</v>
      </c>
      <c r="IM164">
        <v>0</v>
      </c>
      <c r="IN164">
        <v>0</v>
      </c>
      <c r="IO164" t="s">
        <v>441</v>
      </c>
      <c r="IP164" t="s">
        <v>442</v>
      </c>
      <c r="IQ164" t="s">
        <v>443</v>
      </c>
      <c r="IR164" t="s">
        <v>443</v>
      </c>
      <c r="IS164" t="s">
        <v>443</v>
      </c>
      <c r="IT164" t="s">
        <v>443</v>
      </c>
      <c r="IU164">
        <v>0</v>
      </c>
      <c r="IV164">
        <v>100</v>
      </c>
      <c r="IW164">
        <v>100</v>
      </c>
      <c r="IX164">
        <v>6.8</v>
      </c>
      <c r="IY164">
        <v>0.3951</v>
      </c>
      <c r="IZ164">
        <v>4.29428474587108</v>
      </c>
      <c r="JA164">
        <v>0.0044018681294096</v>
      </c>
      <c r="JB164">
        <v>-1.90699597991277e-06</v>
      </c>
      <c r="JC164">
        <v>4.44501569190667e-10</v>
      </c>
      <c r="JD164">
        <v>0.0663976639725661</v>
      </c>
      <c r="JE164">
        <v>0.00774552653971819</v>
      </c>
      <c r="JF164">
        <v>0.000136201457998369</v>
      </c>
      <c r="JG164">
        <v>5.32982615085375e-06</v>
      </c>
      <c r="JH164">
        <v>-0</v>
      </c>
      <c r="JI164">
        <v>1991</v>
      </c>
      <c r="JJ164">
        <v>1</v>
      </c>
      <c r="JK164">
        <v>28</v>
      </c>
      <c r="JL164">
        <v>195675.6</v>
      </c>
      <c r="JM164">
        <v>195675.5</v>
      </c>
      <c r="JN164">
        <v>1.84082</v>
      </c>
      <c r="JO164">
        <v>2.34863</v>
      </c>
      <c r="JP164">
        <v>1.49902</v>
      </c>
      <c r="JQ164">
        <v>2.3291</v>
      </c>
      <c r="JR164">
        <v>1.54419</v>
      </c>
      <c r="JS164">
        <v>2.34985</v>
      </c>
      <c r="JT164">
        <v>34.9444</v>
      </c>
      <c r="JU164">
        <v>24.1575</v>
      </c>
      <c r="JV164">
        <v>18</v>
      </c>
      <c r="JW164">
        <v>547.487</v>
      </c>
      <c r="JX164">
        <v>430.225</v>
      </c>
      <c r="JY164">
        <v>26.3106</v>
      </c>
      <c r="JZ164">
        <v>28.1467</v>
      </c>
      <c r="KA164">
        <v>30.0006</v>
      </c>
      <c r="KB164">
        <v>27.9092</v>
      </c>
      <c r="KC164">
        <v>27.9192</v>
      </c>
      <c r="KD164">
        <v>36.9185</v>
      </c>
      <c r="KE164">
        <v>28.2369</v>
      </c>
      <c r="KF164">
        <v>54.3648</v>
      </c>
      <c r="KG164">
        <v>26.241</v>
      </c>
      <c r="KH164">
        <v>873.869</v>
      </c>
      <c r="KI164">
        <v>18.1982</v>
      </c>
      <c r="KJ164">
        <v>93.0181</v>
      </c>
      <c r="KK164">
        <v>98.7117</v>
      </c>
    </row>
    <row r="165" spans="1:297">
      <c r="A165">
        <v>149</v>
      </c>
      <c r="B165">
        <v>1758990246</v>
      </c>
      <c r="C165">
        <v>2899</v>
      </c>
      <c r="D165" t="s">
        <v>741</v>
      </c>
      <c r="E165" t="s">
        <v>742</v>
      </c>
      <c r="F165">
        <v>5</v>
      </c>
      <c r="G165" t="s">
        <v>638</v>
      </c>
      <c r="H165" t="s">
        <v>436</v>
      </c>
      <c r="I165">
        <v>1758990237.84615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(EA165+(U165+2*0.95*5.67E-8*(((EA165+$B$7)+273)^4-(EA165+273)^4)-44100*J165)/(1.84*29.3*R165+8*0.95*5.67E-8*(EA165+273)^3))</f>
        <v>0</v>
      </c>
      <c r="W165">
        <f>($C$7*EB165+$D$7*EC165+$E$7*V165)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2*0.95*5.67E-8*(((EA165+$B$7)+273)^4-(W165+273)^4)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873.553956744048</v>
      </c>
      <c r="AK165">
        <v>829.419321212121</v>
      </c>
      <c r="AL165">
        <v>3.39565768398256</v>
      </c>
      <c r="AM165">
        <v>63.08</v>
      </c>
      <c r="AN165">
        <f>(AP165 - AO165 + DY165*1E3/(8.314*(EA165+273.15)) * AR165/DX165 * AQ165) * DX165/(100*DL165) * 1000/(1000 - AP165)</f>
        <v>0</v>
      </c>
      <c r="AO165">
        <v>17.9855356309524</v>
      </c>
      <c r="AP165">
        <v>23.9910581818182</v>
      </c>
      <c r="AQ165">
        <v>-0.00015916083916136</v>
      </c>
      <c r="AR165">
        <v>99.94</v>
      </c>
      <c r="AS165">
        <v>0</v>
      </c>
      <c r="AT165">
        <v>0</v>
      </c>
      <c r="AU165">
        <f>IF(AS165*$H$13&gt;=AW165,1.0,(AW165/(AW165-AS165*$H$13)))</f>
        <v>0</v>
      </c>
      <c r="AV165">
        <f>(AU165-1)*100</f>
        <v>0</v>
      </c>
      <c r="AW165">
        <f>MAX(0,($B$13+$C$13*EF165)/(1+$D$13*EF165)*DY165/(EA165+273)*$E$13)</f>
        <v>0</v>
      </c>
      <c r="AX165" t="s">
        <v>437</v>
      </c>
      <c r="AY165" t="s">
        <v>437</v>
      </c>
      <c r="AZ165">
        <v>0</v>
      </c>
      <c r="BA165">
        <v>0</v>
      </c>
      <c r="BB165">
        <f>1-AZ165/BA165</f>
        <v>0</v>
      </c>
      <c r="BC165">
        <v>0</v>
      </c>
      <c r="BD165" t="s">
        <v>437</v>
      </c>
      <c r="BE165" t="s">
        <v>437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437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$B$11*EG165+$C$11*EH165+$F$11*ES165*(1-EV165)</f>
        <v>0</v>
      </c>
      <c r="DI165">
        <f>DH165*DJ165</f>
        <v>0</v>
      </c>
      <c r="DJ165">
        <f>($B$11*$D$9+$C$11*$D$9+$F$11*((FF165+EX165)/MAX(FF165+EX165+FG165, 0.1)*$I$9+FG165/MAX(FF165+EX165+FG165, 0.1)*$J$9))/($B$11+$C$11+$F$11)</f>
        <v>0</v>
      </c>
      <c r="DK165">
        <f>($B$11*$K$9+$C$11*$K$9+$F$11*((FF165+EX165)/MAX(FF165+EX165+FG165, 0.1)*$P$9+FG165/MAX(FF165+EX165+FG165, 0.1)*$Q$9))/($B$11+$C$11+$F$11)</f>
        <v>0</v>
      </c>
      <c r="DL165">
        <v>5.9</v>
      </c>
      <c r="DM165">
        <v>0.5</v>
      </c>
      <c r="DN165" t="s">
        <v>438</v>
      </c>
      <c r="DO165">
        <v>2</v>
      </c>
      <c r="DP165" t="b">
        <v>1</v>
      </c>
      <c r="DQ165">
        <v>1758990237.84615</v>
      </c>
      <c r="DR165">
        <v>785.820692307692</v>
      </c>
      <c r="DS165">
        <v>842.079153846154</v>
      </c>
      <c r="DT165">
        <v>24.0038461538462</v>
      </c>
      <c r="DU165">
        <v>17.8427615384615</v>
      </c>
      <c r="DV165">
        <v>779.044538461539</v>
      </c>
      <c r="DW165">
        <v>23.6085615384615</v>
      </c>
      <c r="DX165">
        <v>500.041076923077</v>
      </c>
      <c r="DY165">
        <v>90.4267461538462</v>
      </c>
      <c r="DZ165">
        <v>0.0294264461538462</v>
      </c>
      <c r="EA165">
        <v>30.5925692307692</v>
      </c>
      <c r="EB165">
        <v>30.1001692307692</v>
      </c>
      <c r="EC165">
        <v>999.9</v>
      </c>
      <c r="ED165">
        <v>0</v>
      </c>
      <c r="EE165">
        <v>0</v>
      </c>
      <c r="EF165">
        <v>10010.24</v>
      </c>
      <c r="EG165">
        <v>0</v>
      </c>
      <c r="EH165">
        <v>9.96224384615385</v>
      </c>
      <c r="EI165">
        <v>-56.2586307692308</v>
      </c>
      <c r="EJ165">
        <v>805.147</v>
      </c>
      <c r="EK165">
        <v>857.379153846154</v>
      </c>
      <c r="EL165">
        <v>6.16109307692308</v>
      </c>
      <c r="EM165">
        <v>842.079153846154</v>
      </c>
      <c r="EN165">
        <v>17.8427615384615</v>
      </c>
      <c r="EO165">
        <v>2.17059</v>
      </c>
      <c r="EP165">
        <v>1.61346461538462</v>
      </c>
      <c r="EQ165">
        <v>18.7468846153846</v>
      </c>
      <c r="ER165">
        <v>14.0876384615385</v>
      </c>
      <c r="ES165">
        <v>1999.97615384615</v>
      </c>
      <c r="ET165">
        <v>0.980002769230769</v>
      </c>
      <c r="EU165">
        <v>0.0199973153846154</v>
      </c>
      <c r="EV165">
        <v>0</v>
      </c>
      <c r="EW165">
        <v>1227.12615384615</v>
      </c>
      <c r="EX165">
        <v>5.00016</v>
      </c>
      <c r="EY165">
        <v>24882.3076923077</v>
      </c>
      <c r="EZ165">
        <v>18233.9846153846</v>
      </c>
      <c r="FA165">
        <v>49.187</v>
      </c>
      <c r="FB165">
        <v>49.6056153846154</v>
      </c>
      <c r="FC165">
        <v>49.5190769230769</v>
      </c>
      <c r="FD165">
        <v>49.3701538461538</v>
      </c>
      <c r="FE165">
        <v>51.0047692307692</v>
      </c>
      <c r="FF165">
        <v>1955.08538461538</v>
      </c>
      <c r="FG165">
        <v>39.89</v>
      </c>
      <c r="FH165">
        <v>0</v>
      </c>
      <c r="FI165">
        <v>1758990251.1</v>
      </c>
      <c r="FJ165">
        <v>0</v>
      </c>
      <c r="FK165">
        <v>1227.19</v>
      </c>
      <c r="FL165">
        <v>6.07452993501378</v>
      </c>
      <c r="FM165">
        <v>150.994871793628</v>
      </c>
      <c r="FN165">
        <v>24883.8923076923</v>
      </c>
      <c r="FO165">
        <v>15</v>
      </c>
      <c r="FP165">
        <v>0</v>
      </c>
      <c r="FQ165" t="s">
        <v>439</v>
      </c>
      <c r="FR165">
        <v>1747249705.1</v>
      </c>
      <c r="FS165">
        <v>1747249711.1</v>
      </c>
      <c r="FT165">
        <v>0</v>
      </c>
      <c r="FU165">
        <v>0.871</v>
      </c>
      <c r="FV165">
        <v>0.066</v>
      </c>
      <c r="FW165">
        <v>5.486</v>
      </c>
      <c r="FX165">
        <v>0.145</v>
      </c>
      <c r="FY165">
        <v>420</v>
      </c>
      <c r="FZ165">
        <v>16</v>
      </c>
      <c r="GA165">
        <v>0.27</v>
      </c>
      <c r="GB165">
        <v>0.16</v>
      </c>
      <c r="GC165">
        <v>-56.0847428571429</v>
      </c>
      <c r="GD165">
        <v>-1.72261558441553</v>
      </c>
      <c r="GE165">
        <v>0.522035728180169</v>
      </c>
      <c r="GF165">
        <v>0</v>
      </c>
      <c r="GG165">
        <v>1226.81029411765</v>
      </c>
      <c r="GH165">
        <v>6.31550802558856</v>
      </c>
      <c r="GI165">
        <v>0.646517755063607</v>
      </c>
      <c r="GJ165">
        <v>-1</v>
      </c>
      <c r="GK165">
        <v>6.24255952380952</v>
      </c>
      <c r="GL165">
        <v>-1.73497948051948</v>
      </c>
      <c r="GM165">
        <v>0.175136188245338</v>
      </c>
      <c r="GN165">
        <v>0</v>
      </c>
      <c r="GO165">
        <v>0</v>
      </c>
      <c r="GP165">
        <v>2</v>
      </c>
      <c r="GQ165" t="s">
        <v>457</v>
      </c>
      <c r="GR165">
        <v>3.12473</v>
      </c>
      <c r="GS165">
        <v>2.65505</v>
      </c>
      <c r="GT165">
        <v>0.143202</v>
      </c>
      <c r="GU165">
        <v>0.150215</v>
      </c>
      <c r="GV165">
        <v>0.101445</v>
      </c>
      <c r="GW165">
        <v>0.0832857</v>
      </c>
      <c r="GX165">
        <v>22057.4</v>
      </c>
      <c r="GY165">
        <v>20728.3</v>
      </c>
      <c r="GZ165">
        <v>23022.1</v>
      </c>
      <c r="HA165">
        <v>23751.1</v>
      </c>
      <c r="HB165">
        <v>35254.8</v>
      </c>
      <c r="HC165">
        <v>36044.1</v>
      </c>
      <c r="HD165">
        <v>41500.4</v>
      </c>
      <c r="HE165">
        <v>42354.1</v>
      </c>
      <c r="HF165">
        <v>1.9075</v>
      </c>
      <c r="HG165">
        <v>1.81365</v>
      </c>
      <c r="HH165">
        <v>0.151608</v>
      </c>
      <c r="HI165">
        <v>0</v>
      </c>
      <c r="HJ165">
        <v>27.6438</v>
      </c>
      <c r="HK165">
        <v>999.9</v>
      </c>
      <c r="HL165">
        <v>48.688</v>
      </c>
      <c r="HM165">
        <v>29.205</v>
      </c>
      <c r="HN165">
        <v>21.9115</v>
      </c>
      <c r="HO165">
        <v>54.5009</v>
      </c>
      <c r="HP165">
        <v>42.2796</v>
      </c>
      <c r="HQ165">
        <v>1</v>
      </c>
      <c r="HR165">
        <v>0.0497586</v>
      </c>
      <c r="HS165">
        <v>1.42062</v>
      </c>
      <c r="HT165">
        <v>20.2108</v>
      </c>
      <c r="HU165">
        <v>5.23286</v>
      </c>
      <c r="HV165">
        <v>11.992</v>
      </c>
      <c r="HW165">
        <v>4.95575</v>
      </c>
      <c r="HX165">
        <v>3.30395</v>
      </c>
      <c r="HY165">
        <v>21.3</v>
      </c>
      <c r="HZ165">
        <v>9999</v>
      </c>
      <c r="IA165">
        <v>9999</v>
      </c>
      <c r="IB165">
        <v>9999</v>
      </c>
      <c r="IC165">
        <v>1.86857</v>
      </c>
      <c r="ID165">
        <v>1.86419</v>
      </c>
      <c r="IE165">
        <v>1.8718</v>
      </c>
      <c r="IF165">
        <v>1.86264</v>
      </c>
      <c r="IG165">
        <v>1.86206</v>
      </c>
      <c r="IH165">
        <v>1.86857</v>
      </c>
      <c r="II165">
        <v>1.85868</v>
      </c>
      <c r="IJ165">
        <v>1.86508</v>
      </c>
      <c r="IK165">
        <v>5</v>
      </c>
      <c r="IL165">
        <v>0</v>
      </c>
      <c r="IM165">
        <v>0</v>
      </c>
      <c r="IN165">
        <v>0</v>
      </c>
      <c r="IO165" t="s">
        <v>441</v>
      </c>
      <c r="IP165" t="s">
        <v>442</v>
      </c>
      <c r="IQ165" t="s">
        <v>443</v>
      </c>
      <c r="IR165" t="s">
        <v>443</v>
      </c>
      <c r="IS165" t="s">
        <v>443</v>
      </c>
      <c r="IT165" t="s">
        <v>443</v>
      </c>
      <c r="IU165">
        <v>0</v>
      </c>
      <c r="IV165">
        <v>100</v>
      </c>
      <c r="IW165">
        <v>100</v>
      </c>
      <c r="IX165">
        <v>6.836</v>
      </c>
      <c r="IY165">
        <v>0.395</v>
      </c>
      <c r="IZ165">
        <v>4.29428474587108</v>
      </c>
      <c r="JA165">
        <v>0.0044018681294096</v>
      </c>
      <c r="JB165">
        <v>-1.90699597991277e-06</v>
      </c>
      <c r="JC165">
        <v>4.44501569190667e-10</v>
      </c>
      <c r="JD165">
        <v>0.0663976639725661</v>
      </c>
      <c r="JE165">
        <v>0.00774552653971819</v>
      </c>
      <c r="JF165">
        <v>0.000136201457998369</v>
      </c>
      <c r="JG165">
        <v>5.32982615085375e-06</v>
      </c>
      <c r="JH165">
        <v>-0</v>
      </c>
      <c r="JI165">
        <v>1991</v>
      </c>
      <c r="JJ165">
        <v>1</v>
      </c>
      <c r="JK165">
        <v>28</v>
      </c>
      <c r="JL165">
        <v>195675.7</v>
      </c>
      <c r="JM165">
        <v>195675.6</v>
      </c>
      <c r="JN165">
        <v>1.8689</v>
      </c>
      <c r="JO165">
        <v>2.37183</v>
      </c>
      <c r="JP165">
        <v>1.49902</v>
      </c>
      <c r="JQ165">
        <v>2.3291</v>
      </c>
      <c r="JR165">
        <v>1.54419</v>
      </c>
      <c r="JS165">
        <v>2.24365</v>
      </c>
      <c r="JT165">
        <v>34.9444</v>
      </c>
      <c r="JU165">
        <v>24.14</v>
      </c>
      <c r="JV165">
        <v>18</v>
      </c>
      <c r="JW165">
        <v>547.553</v>
      </c>
      <c r="JX165">
        <v>430.401</v>
      </c>
      <c r="JY165">
        <v>26.2061</v>
      </c>
      <c r="JZ165">
        <v>28.1526</v>
      </c>
      <c r="KA165">
        <v>30.0006</v>
      </c>
      <c r="KB165">
        <v>27.9151</v>
      </c>
      <c r="KC165">
        <v>27.9249</v>
      </c>
      <c r="KD165">
        <v>37.4862</v>
      </c>
      <c r="KE165">
        <v>27.5582</v>
      </c>
      <c r="KF165">
        <v>54.3648</v>
      </c>
      <c r="KG165">
        <v>26.1388</v>
      </c>
      <c r="KH165">
        <v>887.37</v>
      </c>
      <c r="KI165">
        <v>18.3401</v>
      </c>
      <c r="KJ165">
        <v>93.017</v>
      </c>
      <c r="KK165">
        <v>98.7097</v>
      </c>
    </row>
    <row r="166" spans="1:297">
      <c r="A166">
        <v>150</v>
      </c>
      <c r="B166">
        <v>1758990251</v>
      </c>
      <c r="C166">
        <v>2904</v>
      </c>
      <c r="D166" t="s">
        <v>743</v>
      </c>
      <c r="E166" t="s">
        <v>744</v>
      </c>
      <c r="F166">
        <v>5</v>
      </c>
      <c r="G166" t="s">
        <v>638</v>
      </c>
      <c r="H166" t="s">
        <v>436</v>
      </c>
      <c r="I166">
        <v>1758990242.84615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(EA166+(U166+2*0.95*5.67E-8*(((EA166+$B$7)+273)^4-(EA166+273)^4)-44100*J166)/(1.84*29.3*R166+8*0.95*5.67E-8*(EA166+273)^3))</f>
        <v>0</v>
      </c>
      <c r="W166">
        <f>($C$7*EB166+$D$7*EC166+$E$7*V166)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2*0.95*5.67E-8*(((EA166+$B$7)+273)^4-(W166+273)^4)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890.50108462619</v>
      </c>
      <c r="AK166">
        <v>846.02523030303</v>
      </c>
      <c r="AL166">
        <v>3.32336924242418</v>
      </c>
      <c r="AM166">
        <v>63.08</v>
      </c>
      <c r="AN166">
        <f>(AP166 - AO166 + DY166*1E3/(8.314*(EA166+273.15)) * AR166/DX166 * AQ166) * DX166/(100*DL166) * 1000/(1000 - AP166)</f>
        <v>0</v>
      </c>
      <c r="AO166">
        <v>18.1387705922619</v>
      </c>
      <c r="AP166">
        <v>23.9870042424242</v>
      </c>
      <c r="AQ166">
        <v>-8.72582041615118e-05</v>
      </c>
      <c r="AR166">
        <v>99.94</v>
      </c>
      <c r="AS166">
        <v>0</v>
      </c>
      <c r="AT166">
        <v>0</v>
      </c>
      <c r="AU166">
        <f>IF(AS166*$H$13&gt;=AW166,1.0,(AW166/(AW166-AS166*$H$13)))</f>
        <v>0</v>
      </c>
      <c r="AV166">
        <f>(AU166-1)*100</f>
        <v>0</v>
      </c>
      <c r="AW166">
        <f>MAX(0,($B$13+$C$13*EF166)/(1+$D$13*EF166)*DY166/(EA166+273)*$E$13)</f>
        <v>0</v>
      </c>
      <c r="AX166" t="s">
        <v>437</v>
      </c>
      <c r="AY166" t="s">
        <v>437</v>
      </c>
      <c r="AZ166">
        <v>0</v>
      </c>
      <c r="BA166">
        <v>0</v>
      </c>
      <c r="BB166">
        <f>1-AZ166/BA166</f>
        <v>0</v>
      </c>
      <c r="BC166">
        <v>0</v>
      </c>
      <c r="BD166" t="s">
        <v>437</v>
      </c>
      <c r="BE166" t="s">
        <v>437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437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$B$11*EG166+$C$11*EH166+$F$11*ES166*(1-EV166)</f>
        <v>0</v>
      </c>
      <c r="DI166">
        <f>DH166*DJ166</f>
        <v>0</v>
      </c>
      <c r="DJ166">
        <f>($B$11*$D$9+$C$11*$D$9+$F$11*((FF166+EX166)/MAX(FF166+EX166+FG166, 0.1)*$I$9+FG166/MAX(FF166+EX166+FG166, 0.1)*$J$9))/($B$11+$C$11+$F$11)</f>
        <v>0</v>
      </c>
      <c r="DK166">
        <f>($B$11*$K$9+$C$11*$K$9+$F$11*((FF166+EX166)/MAX(FF166+EX166+FG166, 0.1)*$P$9+FG166/MAX(FF166+EX166+FG166, 0.1)*$Q$9))/($B$11+$C$11+$F$11)</f>
        <v>0</v>
      </c>
      <c r="DL166">
        <v>5.9</v>
      </c>
      <c r="DM166">
        <v>0.5</v>
      </c>
      <c r="DN166" t="s">
        <v>438</v>
      </c>
      <c r="DO166">
        <v>2</v>
      </c>
      <c r="DP166" t="b">
        <v>1</v>
      </c>
      <c r="DQ166">
        <v>1758990242.84615</v>
      </c>
      <c r="DR166">
        <v>802.372692307692</v>
      </c>
      <c r="DS166">
        <v>858.643923076923</v>
      </c>
      <c r="DT166">
        <v>23.9941615384615</v>
      </c>
      <c r="DU166">
        <v>17.9837076923077</v>
      </c>
      <c r="DV166">
        <v>795.559769230769</v>
      </c>
      <c r="DW166">
        <v>23.5990923076923</v>
      </c>
      <c r="DX166">
        <v>500.018615384615</v>
      </c>
      <c r="DY166">
        <v>90.4273</v>
      </c>
      <c r="DZ166">
        <v>0.0295199461538462</v>
      </c>
      <c r="EA166">
        <v>30.5805615384615</v>
      </c>
      <c r="EB166">
        <v>30.1085461538462</v>
      </c>
      <c r="EC166">
        <v>999.9</v>
      </c>
      <c r="ED166">
        <v>0</v>
      </c>
      <c r="EE166">
        <v>0</v>
      </c>
      <c r="EF166">
        <v>10004.0423076923</v>
      </c>
      <c r="EG166">
        <v>0</v>
      </c>
      <c r="EH166">
        <v>9.95989</v>
      </c>
      <c r="EI166">
        <v>-56.2712538461539</v>
      </c>
      <c r="EJ166">
        <v>822.098076923077</v>
      </c>
      <c r="EK166">
        <v>874.370538461538</v>
      </c>
      <c r="EL166">
        <v>6.01047076923077</v>
      </c>
      <c r="EM166">
        <v>858.643923076923</v>
      </c>
      <c r="EN166">
        <v>17.9837076923077</v>
      </c>
      <c r="EO166">
        <v>2.16972846153846</v>
      </c>
      <c r="EP166">
        <v>1.62621923076923</v>
      </c>
      <c r="EQ166">
        <v>18.7405153846154</v>
      </c>
      <c r="ER166">
        <v>14.2091076923077</v>
      </c>
      <c r="ES166">
        <v>1999.98153846154</v>
      </c>
      <c r="ET166">
        <v>0.980003</v>
      </c>
      <c r="EU166">
        <v>0.0199971</v>
      </c>
      <c r="EV166">
        <v>0</v>
      </c>
      <c r="EW166">
        <v>1227.69615384615</v>
      </c>
      <c r="EX166">
        <v>5.00016</v>
      </c>
      <c r="EY166">
        <v>24894.3538461538</v>
      </c>
      <c r="EZ166">
        <v>18234.0230769231</v>
      </c>
      <c r="FA166">
        <v>49.187</v>
      </c>
      <c r="FB166">
        <v>49.6153076923077</v>
      </c>
      <c r="FC166">
        <v>49.5333846153846</v>
      </c>
      <c r="FD166">
        <v>49.375</v>
      </c>
      <c r="FE166">
        <v>51.0143076923077</v>
      </c>
      <c r="FF166">
        <v>1955.09153846154</v>
      </c>
      <c r="FG166">
        <v>39.89</v>
      </c>
      <c r="FH166">
        <v>0</v>
      </c>
      <c r="FI166">
        <v>1758990255.9</v>
      </c>
      <c r="FJ166">
        <v>0</v>
      </c>
      <c r="FK166">
        <v>1227.69076923077</v>
      </c>
      <c r="FL166">
        <v>6.85128206480392</v>
      </c>
      <c r="FM166">
        <v>140.099145344393</v>
      </c>
      <c r="FN166">
        <v>24895.6346153846</v>
      </c>
      <c r="FO166">
        <v>15</v>
      </c>
      <c r="FP166">
        <v>0</v>
      </c>
      <c r="FQ166" t="s">
        <v>439</v>
      </c>
      <c r="FR166">
        <v>1747249705.1</v>
      </c>
      <c r="FS166">
        <v>1747249711.1</v>
      </c>
      <c r="FT166">
        <v>0</v>
      </c>
      <c r="FU166">
        <v>0.871</v>
      </c>
      <c r="FV166">
        <v>0.066</v>
      </c>
      <c r="FW166">
        <v>5.486</v>
      </c>
      <c r="FX166">
        <v>0.145</v>
      </c>
      <c r="FY166">
        <v>420</v>
      </c>
      <c r="FZ166">
        <v>16</v>
      </c>
      <c r="GA166">
        <v>0.27</v>
      </c>
      <c r="GB166">
        <v>0.16</v>
      </c>
      <c r="GC166">
        <v>-56.36752</v>
      </c>
      <c r="GD166">
        <v>-0.440878195488688</v>
      </c>
      <c r="GE166">
        <v>0.473522122608861</v>
      </c>
      <c r="GF166">
        <v>1</v>
      </c>
      <c r="GG166">
        <v>1227.40588235294</v>
      </c>
      <c r="GH166">
        <v>6.35416349542877</v>
      </c>
      <c r="GI166">
        <v>0.658313878503082</v>
      </c>
      <c r="GJ166">
        <v>-1</v>
      </c>
      <c r="GK166">
        <v>6.0805895</v>
      </c>
      <c r="GL166">
        <v>-1.79454812030074</v>
      </c>
      <c r="GM166">
        <v>0.172521397092506</v>
      </c>
      <c r="GN166">
        <v>0</v>
      </c>
      <c r="GO166">
        <v>1</v>
      </c>
      <c r="GP166">
        <v>2</v>
      </c>
      <c r="GQ166" t="s">
        <v>446</v>
      </c>
      <c r="GR166">
        <v>3.12466</v>
      </c>
      <c r="GS166">
        <v>2.65517</v>
      </c>
      <c r="GT166">
        <v>0.145148</v>
      </c>
      <c r="GU166">
        <v>0.152222</v>
      </c>
      <c r="GV166">
        <v>0.10144</v>
      </c>
      <c r="GW166">
        <v>0.0837892</v>
      </c>
      <c r="GX166">
        <v>22006.9</v>
      </c>
      <c r="GY166">
        <v>20679.4</v>
      </c>
      <c r="GZ166">
        <v>23021.7</v>
      </c>
      <c r="HA166">
        <v>23751.1</v>
      </c>
      <c r="HB166">
        <v>35254.6</v>
      </c>
      <c r="HC166">
        <v>36024.7</v>
      </c>
      <c r="HD166">
        <v>41499.7</v>
      </c>
      <c r="HE166">
        <v>42354.4</v>
      </c>
      <c r="HF166">
        <v>1.90762</v>
      </c>
      <c r="HG166">
        <v>1.81345</v>
      </c>
      <c r="HH166">
        <v>0.152301</v>
      </c>
      <c r="HI166">
        <v>0</v>
      </c>
      <c r="HJ166">
        <v>27.6405</v>
      </c>
      <c r="HK166">
        <v>999.9</v>
      </c>
      <c r="HL166">
        <v>48.688</v>
      </c>
      <c r="HM166">
        <v>29.225</v>
      </c>
      <c r="HN166">
        <v>21.9373</v>
      </c>
      <c r="HO166">
        <v>53.9409</v>
      </c>
      <c r="HP166">
        <v>42.472</v>
      </c>
      <c r="HQ166">
        <v>1</v>
      </c>
      <c r="HR166">
        <v>0.0504497</v>
      </c>
      <c r="HS166">
        <v>1.52176</v>
      </c>
      <c r="HT166">
        <v>20.2097</v>
      </c>
      <c r="HU166">
        <v>5.23152</v>
      </c>
      <c r="HV166">
        <v>11.992</v>
      </c>
      <c r="HW166">
        <v>4.9558</v>
      </c>
      <c r="HX166">
        <v>3.304</v>
      </c>
      <c r="HY166">
        <v>21.3</v>
      </c>
      <c r="HZ166">
        <v>9999</v>
      </c>
      <c r="IA166">
        <v>9999</v>
      </c>
      <c r="IB166">
        <v>9999</v>
      </c>
      <c r="IC166">
        <v>1.86858</v>
      </c>
      <c r="ID166">
        <v>1.8642</v>
      </c>
      <c r="IE166">
        <v>1.87182</v>
      </c>
      <c r="IF166">
        <v>1.86265</v>
      </c>
      <c r="IG166">
        <v>1.86206</v>
      </c>
      <c r="IH166">
        <v>1.86857</v>
      </c>
      <c r="II166">
        <v>1.85867</v>
      </c>
      <c r="IJ166">
        <v>1.86508</v>
      </c>
      <c r="IK166">
        <v>5</v>
      </c>
      <c r="IL166">
        <v>0</v>
      </c>
      <c r="IM166">
        <v>0</v>
      </c>
      <c r="IN166">
        <v>0</v>
      </c>
      <c r="IO166" t="s">
        <v>441</v>
      </c>
      <c r="IP166" t="s">
        <v>442</v>
      </c>
      <c r="IQ166" t="s">
        <v>443</v>
      </c>
      <c r="IR166" t="s">
        <v>443</v>
      </c>
      <c r="IS166" t="s">
        <v>443</v>
      </c>
      <c r="IT166" t="s">
        <v>443</v>
      </c>
      <c r="IU166">
        <v>0</v>
      </c>
      <c r="IV166">
        <v>100</v>
      </c>
      <c r="IW166">
        <v>100</v>
      </c>
      <c r="IX166">
        <v>6.872</v>
      </c>
      <c r="IY166">
        <v>0.395</v>
      </c>
      <c r="IZ166">
        <v>4.29428474587108</v>
      </c>
      <c r="JA166">
        <v>0.0044018681294096</v>
      </c>
      <c r="JB166">
        <v>-1.90699597991277e-06</v>
      </c>
      <c r="JC166">
        <v>4.44501569190667e-10</v>
      </c>
      <c r="JD166">
        <v>0.0663976639725661</v>
      </c>
      <c r="JE166">
        <v>0.00774552653971819</v>
      </c>
      <c r="JF166">
        <v>0.000136201457998369</v>
      </c>
      <c r="JG166">
        <v>5.32982615085375e-06</v>
      </c>
      <c r="JH166">
        <v>-0</v>
      </c>
      <c r="JI166">
        <v>1991</v>
      </c>
      <c r="JJ166">
        <v>1</v>
      </c>
      <c r="JK166">
        <v>28</v>
      </c>
      <c r="JL166">
        <v>195675.8</v>
      </c>
      <c r="JM166">
        <v>195675.7</v>
      </c>
      <c r="JN166">
        <v>1.89453</v>
      </c>
      <c r="JO166">
        <v>2.34375</v>
      </c>
      <c r="JP166">
        <v>1.4978</v>
      </c>
      <c r="JQ166">
        <v>2.32788</v>
      </c>
      <c r="JR166">
        <v>1.54419</v>
      </c>
      <c r="JS166">
        <v>2.33643</v>
      </c>
      <c r="JT166">
        <v>34.9674</v>
      </c>
      <c r="JU166">
        <v>24.1575</v>
      </c>
      <c r="JV166">
        <v>18</v>
      </c>
      <c r="JW166">
        <v>547.681</v>
      </c>
      <c r="JX166">
        <v>430.319</v>
      </c>
      <c r="JY166">
        <v>26.1019</v>
      </c>
      <c r="JZ166">
        <v>28.1587</v>
      </c>
      <c r="KA166">
        <v>30.0005</v>
      </c>
      <c r="KB166">
        <v>27.9204</v>
      </c>
      <c r="KC166">
        <v>27.9298</v>
      </c>
      <c r="KD166">
        <v>38.0696</v>
      </c>
      <c r="KE166">
        <v>26.6198</v>
      </c>
      <c r="KF166">
        <v>54.3648</v>
      </c>
      <c r="KG166">
        <v>26.0214</v>
      </c>
      <c r="KH166">
        <v>907.605</v>
      </c>
      <c r="KI166">
        <v>18.4828</v>
      </c>
      <c r="KJ166">
        <v>93.0154</v>
      </c>
      <c r="KK166">
        <v>98.7102</v>
      </c>
    </row>
    <row r="167" spans="1:297">
      <c r="A167">
        <v>151</v>
      </c>
      <c r="B167">
        <v>1758990256</v>
      </c>
      <c r="C167">
        <v>2909</v>
      </c>
      <c r="D167" t="s">
        <v>745</v>
      </c>
      <c r="E167" t="s">
        <v>746</v>
      </c>
      <c r="F167">
        <v>5</v>
      </c>
      <c r="G167" t="s">
        <v>638</v>
      </c>
      <c r="H167" t="s">
        <v>436</v>
      </c>
      <c r="I167">
        <v>1758990247.84615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(EA167+(U167+2*0.95*5.67E-8*(((EA167+$B$7)+273)^4-(EA167+273)^4)-44100*J167)/(1.84*29.3*R167+8*0.95*5.67E-8*(EA167+273)^3))</f>
        <v>0</v>
      </c>
      <c r="W167">
        <f>($C$7*EB167+$D$7*EC167+$E$7*V167)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2*0.95*5.67E-8*(((EA167+$B$7)+273)^4-(W167+273)^4)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908.176304034524</v>
      </c>
      <c r="AK167">
        <v>863.3566</v>
      </c>
      <c r="AL167">
        <v>3.4440023809523</v>
      </c>
      <c r="AM167">
        <v>63.08</v>
      </c>
      <c r="AN167">
        <f>(AP167 - AO167 + DY167*1E3/(8.314*(EA167+273.15)) * AR167/DX167 * AQ167) * DX167/(100*DL167) * 1000/(1000 - AP167)</f>
        <v>0</v>
      </c>
      <c r="AO167">
        <v>18.2824674166667</v>
      </c>
      <c r="AP167">
        <v>23.9934648484848</v>
      </c>
      <c r="AQ167">
        <v>0.000128341510341239</v>
      </c>
      <c r="AR167">
        <v>99.94</v>
      </c>
      <c r="AS167">
        <v>0</v>
      </c>
      <c r="AT167">
        <v>0</v>
      </c>
      <c r="AU167">
        <f>IF(AS167*$H$13&gt;=AW167,1.0,(AW167/(AW167-AS167*$H$13)))</f>
        <v>0</v>
      </c>
      <c r="AV167">
        <f>(AU167-1)*100</f>
        <v>0</v>
      </c>
      <c r="AW167">
        <f>MAX(0,($B$13+$C$13*EF167)/(1+$D$13*EF167)*DY167/(EA167+273)*$E$13)</f>
        <v>0</v>
      </c>
      <c r="AX167" t="s">
        <v>437</v>
      </c>
      <c r="AY167" t="s">
        <v>437</v>
      </c>
      <c r="AZ167">
        <v>0</v>
      </c>
      <c r="BA167">
        <v>0</v>
      </c>
      <c r="BB167">
        <f>1-AZ167/BA167</f>
        <v>0</v>
      </c>
      <c r="BC167">
        <v>0</v>
      </c>
      <c r="BD167" t="s">
        <v>437</v>
      </c>
      <c r="BE167" t="s">
        <v>437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437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$B$11*EG167+$C$11*EH167+$F$11*ES167*(1-EV167)</f>
        <v>0</v>
      </c>
      <c r="DI167">
        <f>DH167*DJ167</f>
        <v>0</v>
      </c>
      <c r="DJ167">
        <f>($B$11*$D$9+$C$11*$D$9+$F$11*((FF167+EX167)/MAX(FF167+EX167+FG167, 0.1)*$I$9+FG167/MAX(FF167+EX167+FG167, 0.1)*$J$9))/($B$11+$C$11+$F$11)</f>
        <v>0</v>
      </c>
      <c r="DK167">
        <f>($B$11*$K$9+$C$11*$K$9+$F$11*((FF167+EX167)/MAX(FF167+EX167+FG167, 0.1)*$P$9+FG167/MAX(FF167+EX167+FG167, 0.1)*$Q$9))/($B$11+$C$11+$F$11)</f>
        <v>0</v>
      </c>
      <c r="DL167">
        <v>5.9</v>
      </c>
      <c r="DM167">
        <v>0.5</v>
      </c>
      <c r="DN167" t="s">
        <v>438</v>
      </c>
      <c r="DO167">
        <v>2</v>
      </c>
      <c r="DP167" t="b">
        <v>1</v>
      </c>
      <c r="DQ167">
        <v>1758990247.84615</v>
      </c>
      <c r="DR167">
        <v>818.851692307692</v>
      </c>
      <c r="DS167">
        <v>875.390538461538</v>
      </c>
      <c r="DT167">
        <v>23.9908538461538</v>
      </c>
      <c r="DU167">
        <v>18.1269</v>
      </c>
      <c r="DV167">
        <v>812.002769230769</v>
      </c>
      <c r="DW167">
        <v>23.5958461538462</v>
      </c>
      <c r="DX167">
        <v>499.972923076923</v>
      </c>
      <c r="DY167">
        <v>90.4277153846154</v>
      </c>
      <c r="DZ167">
        <v>0.0297391538461538</v>
      </c>
      <c r="EA167">
        <v>30.5681615384615</v>
      </c>
      <c r="EB167">
        <v>30.1140461538462</v>
      </c>
      <c r="EC167">
        <v>999.9</v>
      </c>
      <c r="ED167">
        <v>0</v>
      </c>
      <c r="EE167">
        <v>0</v>
      </c>
      <c r="EF167">
        <v>9980.48846153846</v>
      </c>
      <c r="EG167">
        <v>0</v>
      </c>
      <c r="EH167">
        <v>9.96609538461538</v>
      </c>
      <c r="EI167">
        <v>-56.5387461538462</v>
      </c>
      <c r="EJ167">
        <v>838.979538461538</v>
      </c>
      <c r="EK167">
        <v>891.553923076923</v>
      </c>
      <c r="EL167">
        <v>5.86396</v>
      </c>
      <c r="EM167">
        <v>875.390538461538</v>
      </c>
      <c r="EN167">
        <v>18.1269</v>
      </c>
      <c r="EO167">
        <v>2.16943846153846</v>
      </c>
      <c r="EP167">
        <v>1.63917461538462</v>
      </c>
      <c r="EQ167">
        <v>18.7383769230769</v>
      </c>
      <c r="ER167">
        <v>14.3316846153846</v>
      </c>
      <c r="ES167">
        <v>1999.96769230769</v>
      </c>
      <c r="ET167">
        <v>0.980003</v>
      </c>
      <c r="EU167">
        <v>0.0199971</v>
      </c>
      <c r="EV167">
        <v>0</v>
      </c>
      <c r="EW167">
        <v>1228.26769230769</v>
      </c>
      <c r="EX167">
        <v>5.00016</v>
      </c>
      <c r="EY167">
        <v>24905.4384615385</v>
      </c>
      <c r="EZ167">
        <v>18233.9076923077</v>
      </c>
      <c r="FA167">
        <v>49.187</v>
      </c>
      <c r="FB167">
        <v>49.6201538461538</v>
      </c>
      <c r="FC167">
        <v>49.5429230769231</v>
      </c>
      <c r="FD167">
        <v>49.375</v>
      </c>
      <c r="FE167">
        <v>51.0238461538462</v>
      </c>
      <c r="FF167">
        <v>1955.07769230769</v>
      </c>
      <c r="FG167">
        <v>39.89</v>
      </c>
      <c r="FH167">
        <v>0</v>
      </c>
      <c r="FI167">
        <v>1758990261.3</v>
      </c>
      <c r="FJ167">
        <v>0</v>
      </c>
      <c r="FK167">
        <v>1228.3688</v>
      </c>
      <c r="FL167">
        <v>6.4230769415446</v>
      </c>
      <c r="FM167">
        <v>136.530769486666</v>
      </c>
      <c r="FN167">
        <v>24908.632</v>
      </c>
      <c r="FO167">
        <v>15</v>
      </c>
      <c r="FP167">
        <v>0</v>
      </c>
      <c r="FQ167" t="s">
        <v>439</v>
      </c>
      <c r="FR167">
        <v>1747249705.1</v>
      </c>
      <c r="FS167">
        <v>1747249711.1</v>
      </c>
      <c r="FT167">
        <v>0</v>
      </c>
      <c r="FU167">
        <v>0.871</v>
      </c>
      <c r="FV167">
        <v>0.066</v>
      </c>
      <c r="FW167">
        <v>5.486</v>
      </c>
      <c r="FX167">
        <v>0.145</v>
      </c>
      <c r="FY167">
        <v>420</v>
      </c>
      <c r="FZ167">
        <v>16</v>
      </c>
      <c r="GA167">
        <v>0.27</v>
      </c>
      <c r="GB167">
        <v>0.16</v>
      </c>
      <c r="GC167">
        <v>-56.4026666666667</v>
      </c>
      <c r="GD167">
        <v>-3.0800883116884</v>
      </c>
      <c r="GE167">
        <v>0.508752672002656</v>
      </c>
      <c r="GF167">
        <v>0</v>
      </c>
      <c r="GG167">
        <v>1227.90029411765</v>
      </c>
      <c r="GH167">
        <v>6.8695187269088</v>
      </c>
      <c r="GI167">
        <v>0.703012364103966</v>
      </c>
      <c r="GJ167">
        <v>-1</v>
      </c>
      <c r="GK167">
        <v>5.94763857142857</v>
      </c>
      <c r="GL167">
        <v>-1.77628207792207</v>
      </c>
      <c r="GM167">
        <v>0.179333415266906</v>
      </c>
      <c r="GN167">
        <v>0</v>
      </c>
      <c r="GO167">
        <v>0</v>
      </c>
      <c r="GP167">
        <v>2</v>
      </c>
      <c r="GQ167" t="s">
        <v>457</v>
      </c>
      <c r="GR167">
        <v>3.12464</v>
      </c>
      <c r="GS167">
        <v>2.65517</v>
      </c>
      <c r="GT167">
        <v>0.147094</v>
      </c>
      <c r="GU167">
        <v>0.153973</v>
      </c>
      <c r="GV167">
        <v>0.101461</v>
      </c>
      <c r="GW167">
        <v>0.0842564</v>
      </c>
      <c r="GX167">
        <v>21956.3</v>
      </c>
      <c r="GY167">
        <v>20636.3</v>
      </c>
      <c r="GZ167">
        <v>23021.2</v>
      </c>
      <c r="HA167">
        <v>23750.6</v>
      </c>
      <c r="HB167">
        <v>35253.5</v>
      </c>
      <c r="HC167">
        <v>36005.7</v>
      </c>
      <c r="HD167">
        <v>41499.2</v>
      </c>
      <c r="HE167">
        <v>42353.5</v>
      </c>
      <c r="HF167">
        <v>1.90748</v>
      </c>
      <c r="HG167">
        <v>1.8136</v>
      </c>
      <c r="HH167">
        <v>0.151943</v>
      </c>
      <c r="HI167">
        <v>0</v>
      </c>
      <c r="HJ167">
        <v>27.6358</v>
      </c>
      <c r="HK167">
        <v>999.9</v>
      </c>
      <c r="HL167">
        <v>48.712</v>
      </c>
      <c r="HM167">
        <v>29.225</v>
      </c>
      <c r="HN167">
        <v>21.9497</v>
      </c>
      <c r="HO167">
        <v>53.8609</v>
      </c>
      <c r="HP167">
        <v>42.2676</v>
      </c>
      <c r="HQ167">
        <v>1</v>
      </c>
      <c r="HR167">
        <v>0.0511585</v>
      </c>
      <c r="HS167">
        <v>1.63435</v>
      </c>
      <c r="HT167">
        <v>20.2085</v>
      </c>
      <c r="HU167">
        <v>5.23047</v>
      </c>
      <c r="HV167">
        <v>11.992</v>
      </c>
      <c r="HW167">
        <v>4.9558</v>
      </c>
      <c r="HX167">
        <v>3.30393</v>
      </c>
      <c r="HY167">
        <v>21.3</v>
      </c>
      <c r="HZ167">
        <v>9999</v>
      </c>
      <c r="IA167">
        <v>9999</v>
      </c>
      <c r="IB167">
        <v>9999</v>
      </c>
      <c r="IC167">
        <v>1.86858</v>
      </c>
      <c r="ID167">
        <v>1.86421</v>
      </c>
      <c r="IE167">
        <v>1.87181</v>
      </c>
      <c r="IF167">
        <v>1.86266</v>
      </c>
      <c r="IG167">
        <v>1.86207</v>
      </c>
      <c r="IH167">
        <v>1.86856</v>
      </c>
      <c r="II167">
        <v>1.85867</v>
      </c>
      <c r="IJ167">
        <v>1.86509</v>
      </c>
      <c r="IK167">
        <v>5</v>
      </c>
      <c r="IL167">
        <v>0</v>
      </c>
      <c r="IM167">
        <v>0</v>
      </c>
      <c r="IN167">
        <v>0</v>
      </c>
      <c r="IO167" t="s">
        <v>441</v>
      </c>
      <c r="IP167" t="s">
        <v>442</v>
      </c>
      <c r="IQ167" t="s">
        <v>443</v>
      </c>
      <c r="IR167" t="s">
        <v>443</v>
      </c>
      <c r="IS167" t="s">
        <v>443</v>
      </c>
      <c r="IT167" t="s">
        <v>443</v>
      </c>
      <c r="IU167">
        <v>0</v>
      </c>
      <c r="IV167">
        <v>100</v>
      </c>
      <c r="IW167">
        <v>100</v>
      </c>
      <c r="IX167">
        <v>6.907</v>
      </c>
      <c r="IY167">
        <v>0.3951</v>
      </c>
      <c r="IZ167">
        <v>4.29428474587108</v>
      </c>
      <c r="JA167">
        <v>0.0044018681294096</v>
      </c>
      <c r="JB167">
        <v>-1.90699597991277e-06</v>
      </c>
      <c r="JC167">
        <v>4.44501569190667e-10</v>
      </c>
      <c r="JD167">
        <v>0.0663976639725661</v>
      </c>
      <c r="JE167">
        <v>0.00774552653971819</v>
      </c>
      <c r="JF167">
        <v>0.000136201457998369</v>
      </c>
      <c r="JG167">
        <v>5.32982615085375e-06</v>
      </c>
      <c r="JH167">
        <v>-0</v>
      </c>
      <c r="JI167">
        <v>1991</v>
      </c>
      <c r="JJ167">
        <v>1</v>
      </c>
      <c r="JK167">
        <v>28</v>
      </c>
      <c r="JL167">
        <v>195675.8</v>
      </c>
      <c r="JM167">
        <v>195675.7</v>
      </c>
      <c r="JN167">
        <v>1.92505</v>
      </c>
      <c r="JO167">
        <v>2.36572</v>
      </c>
      <c r="JP167">
        <v>1.49902</v>
      </c>
      <c r="JQ167">
        <v>2.32788</v>
      </c>
      <c r="JR167">
        <v>1.54419</v>
      </c>
      <c r="JS167">
        <v>2.26196</v>
      </c>
      <c r="JT167">
        <v>34.9674</v>
      </c>
      <c r="JU167">
        <v>24.1313</v>
      </c>
      <c r="JV167">
        <v>18</v>
      </c>
      <c r="JW167">
        <v>547.628</v>
      </c>
      <c r="JX167">
        <v>430.452</v>
      </c>
      <c r="JY167">
        <v>25.9846</v>
      </c>
      <c r="JZ167">
        <v>28.1647</v>
      </c>
      <c r="KA167">
        <v>30.0006</v>
      </c>
      <c r="KB167">
        <v>27.9257</v>
      </c>
      <c r="KC167">
        <v>27.9357</v>
      </c>
      <c r="KD167">
        <v>38.6033</v>
      </c>
      <c r="KE167">
        <v>26.3123</v>
      </c>
      <c r="KF167">
        <v>54.3648</v>
      </c>
      <c r="KG167">
        <v>25.8986</v>
      </c>
      <c r="KH167">
        <v>921.136</v>
      </c>
      <c r="KI167">
        <v>18.4981</v>
      </c>
      <c r="KJ167">
        <v>93.0139</v>
      </c>
      <c r="KK167">
        <v>98.7082</v>
      </c>
    </row>
    <row r="168" spans="1:297">
      <c r="A168">
        <v>152</v>
      </c>
      <c r="B168">
        <v>1758990261</v>
      </c>
      <c r="C168">
        <v>2914</v>
      </c>
      <c r="D168" t="s">
        <v>747</v>
      </c>
      <c r="E168" t="s">
        <v>748</v>
      </c>
      <c r="F168">
        <v>5</v>
      </c>
      <c r="G168" t="s">
        <v>638</v>
      </c>
      <c r="H168" t="s">
        <v>436</v>
      </c>
      <c r="I168">
        <v>1758990252.84615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(EA168+(U168+2*0.95*5.67E-8*(((EA168+$B$7)+273)^4-(EA168+273)^4)-44100*J168)/(1.84*29.3*R168+8*0.95*5.67E-8*(EA168+273)^3))</f>
        <v>0</v>
      </c>
      <c r="W168">
        <f>($C$7*EB168+$D$7*EC168+$E$7*V168)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2*0.95*5.67E-8*(((EA168+$B$7)+273)^4-(W168+273)^4)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924.078131586905</v>
      </c>
      <c r="AK168">
        <v>879.859672727273</v>
      </c>
      <c r="AL168">
        <v>3.29789294372288</v>
      </c>
      <c r="AM168">
        <v>63.08</v>
      </c>
      <c r="AN168">
        <f>(AP168 - AO168 + DY168*1E3/(8.314*(EA168+273.15)) * AR168/DX168 * AQ168) * DX168/(100*DL168) * 1000/(1000 - AP168)</f>
        <v>0</v>
      </c>
      <c r="AO168">
        <v>18.3990947797619</v>
      </c>
      <c r="AP168">
        <v>23.9972066666667</v>
      </c>
      <c r="AQ168">
        <v>5.02206736351511e-05</v>
      </c>
      <c r="AR168">
        <v>99.94</v>
      </c>
      <c r="AS168">
        <v>0</v>
      </c>
      <c r="AT168">
        <v>0</v>
      </c>
      <c r="AU168">
        <f>IF(AS168*$H$13&gt;=AW168,1.0,(AW168/(AW168-AS168*$H$13)))</f>
        <v>0</v>
      </c>
      <c r="AV168">
        <f>(AU168-1)*100</f>
        <v>0</v>
      </c>
      <c r="AW168">
        <f>MAX(0,($B$13+$C$13*EF168)/(1+$D$13*EF168)*DY168/(EA168+273)*$E$13)</f>
        <v>0</v>
      </c>
      <c r="AX168" t="s">
        <v>437</v>
      </c>
      <c r="AY168" t="s">
        <v>437</v>
      </c>
      <c r="AZ168">
        <v>0</v>
      </c>
      <c r="BA168">
        <v>0</v>
      </c>
      <c r="BB168">
        <f>1-AZ168/BA168</f>
        <v>0</v>
      </c>
      <c r="BC168">
        <v>0</v>
      </c>
      <c r="BD168" t="s">
        <v>437</v>
      </c>
      <c r="BE168" t="s">
        <v>437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437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$B$11*EG168+$C$11*EH168+$F$11*ES168*(1-EV168)</f>
        <v>0</v>
      </c>
      <c r="DI168">
        <f>DH168*DJ168</f>
        <v>0</v>
      </c>
      <c r="DJ168">
        <f>($B$11*$D$9+$C$11*$D$9+$F$11*((FF168+EX168)/MAX(FF168+EX168+FG168, 0.1)*$I$9+FG168/MAX(FF168+EX168+FG168, 0.1)*$J$9))/($B$11+$C$11+$F$11)</f>
        <v>0</v>
      </c>
      <c r="DK168">
        <f>($B$11*$K$9+$C$11*$K$9+$F$11*((FF168+EX168)/MAX(FF168+EX168+FG168, 0.1)*$P$9+FG168/MAX(FF168+EX168+FG168, 0.1)*$Q$9))/($B$11+$C$11+$F$11)</f>
        <v>0</v>
      </c>
      <c r="DL168">
        <v>5.9</v>
      </c>
      <c r="DM168">
        <v>0.5</v>
      </c>
      <c r="DN168" t="s">
        <v>438</v>
      </c>
      <c r="DO168">
        <v>2</v>
      </c>
      <c r="DP168" t="b">
        <v>1</v>
      </c>
      <c r="DQ168">
        <v>1758990252.84615</v>
      </c>
      <c r="DR168">
        <v>835.320538461538</v>
      </c>
      <c r="DS168">
        <v>891.777461538462</v>
      </c>
      <c r="DT168">
        <v>23.9920230769231</v>
      </c>
      <c r="DU168">
        <v>18.2628384615385</v>
      </c>
      <c r="DV168">
        <v>828.435846153846</v>
      </c>
      <c r="DW168">
        <v>23.5969692307692</v>
      </c>
      <c r="DX168">
        <v>499.989384615385</v>
      </c>
      <c r="DY168">
        <v>90.4279538461538</v>
      </c>
      <c r="DZ168">
        <v>0.0297124153846154</v>
      </c>
      <c r="EA168">
        <v>30.5534307692308</v>
      </c>
      <c r="EB168">
        <v>30.1162615384615</v>
      </c>
      <c r="EC168">
        <v>999.9</v>
      </c>
      <c r="ED168">
        <v>0</v>
      </c>
      <c r="EE168">
        <v>0</v>
      </c>
      <c r="EF168">
        <v>9982.88846153846</v>
      </c>
      <c r="EG168">
        <v>0</v>
      </c>
      <c r="EH168">
        <v>9.97412</v>
      </c>
      <c r="EI168">
        <v>-56.4569230769231</v>
      </c>
      <c r="EJ168">
        <v>855.854384615385</v>
      </c>
      <c r="EK168">
        <v>908.368692307692</v>
      </c>
      <c r="EL168">
        <v>5.72918923076923</v>
      </c>
      <c r="EM168">
        <v>891.777461538462</v>
      </c>
      <c r="EN168">
        <v>18.2628384615385</v>
      </c>
      <c r="EO168">
        <v>2.16954846153846</v>
      </c>
      <c r="EP168">
        <v>1.65147</v>
      </c>
      <c r="EQ168">
        <v>18.7391923076923</v>
      </c>
      <c r="ER168">
        <v>14.4473384615385</v>
      </c>
      <c r="ES168">
        <v>1999.97461538462</v>
      </c>
      <c r="ET168">
        <v>0.980003230769231</v>
      </c>
      <c r="EU168">
        <v>0.0199968846153846</v>
      </c>
      <c r="EV168">
        <v>0</v>
      </c>
      <c r="EW168">
        <v>1228.74384615385</v>
      </c>
      <c r="EX168">
        <v>5.00016</v>
      </c>
      <c r="EY168">
        <v>24916.6</v>
      </c>
      <c r="EZ168">
        <v>18233.9692307692</v>
      </c>
      <c r="FA168">
        <v>49.187</v>
      </c>
      <c r="FB168">
        <v>49.6201538461538</v>
      </c>
      <c r="FC168">
        <v>49.5476923076923</v>
      </c>
      <c r="FD168">
        <v>49.375</v>
      </c>
      <c r="FE168">
        <v>51.0381538461539</v>
      </c>
      <c r="FF168">
        <v>1955.08461538462</v>
      </c>
      <c r="FG168">
        <v>39.89</v>
      </c>
      <c r="FH168">
        <v>0</v>
      </c>
      <c r="FI168">
        <v>1758990266.1</v>
      </c>
      <c r="FJ168">
        <v>0</v>
      </c>
      <c r="FK168">
        <v>1228.8228</v>
      </c>
      <c r="FL168">
        <v>5.40846153830454</v>
      </c>
      <c r="FM168">
        <v>131.153846460555</v>
      </c>
      <c r="FN168">
        <v>24919.172</v>
      </c>
      <c r="FO168">
        <v>15</v>
      </c>
      <c r="FP168">
        <v>0</v>
      </c>
      <c r="FQ168" t="s">
        <v>439</v>
      </c>
      <c r="FR168">
        <v>1747249705.1</v>
      </c>
      <c r="FS168">
        <v>1747249711.1</v>
      </c>
      <c r="FT168">
        <v>0</v>
      </c>
      <c r="FU168">
        <v>0.871</v>
      </c>
      <c r="FV168">
        <v>0.066</v>
      </c>
      <c r="FW168">
        <v>5.486</v>
      </c>
      <c r="FX168">
        <v>0.145</v>
      </c>
      <c r="FY168">
        <v>420</v>
      </c>
      <c r="FZ168">
        <v>16</v>
      </c>
      <c r="GA168">
        <v>0.27</v>
      </c>
      <c r="GB168">
        <v>0.16</v>
      </c>
      <c r="GC168">
        <v>-56.45586</v>
      </c>
      <c r="GD168">
        <v>0.694998496240608</v>
      </c>
      <c r="GE168">
        <v>0.428857795078975</v>
      </c>
      <c r="GF168">
        <v>0</v>
      </c>
      <c r="GG168">
        <v>1228.40852941176</v>
      </c>
      <c r="GH168">
        <v>6.23911382317864</v>
      </c>
      <c r="GI168">
        <v>0.66032136718302</v>
      </c>
      <c r="GJ168">
        <v>-1</v>
      </c>
      <c r="GK168">
        <v>5.7951415</v>
      </c>
      <c r="GL168">
        <v>-1.63056225563909</v>
      </c>
      <c r="GM168">
        <v>0.157520698140752</v>
      </c>
      <c r="GN168">
        <v>0</v>
      </c>
      <c r="GO168">
        <v>0</v>
      </c>
      <c r="GP168">
        <v>2</v>
      </c>
      <c r="GQ168" t="s">
        <v>457</v>
      </c>
      <c r="GR168">
        <v>3.12463</v>
      </c>
      <c r="GS168">
        <v>2.65526</v>
      </c>
      <c r="GT168">
        <v>0.148952</v>
      </c>
      <c r="GU168">
        <v>0.155668</v>
      </c>
      <c r="GV168">
        <v>0.10145</v>
      </c>
      <c r="GW168">
        <v>0.084455</v>
      </c>
      <c r="GX168">
        <v>21908.2</v>
      </c>
      <c r="GY168">
        <v>20594.7</v>
      </c>
      <c r="GZ168">
        <v>23021</v>
      </c>
      <c r="HA168">
        <v>23750.4</v>
      </c>
      <c r="HB168">
        <v>35253.6</v>
      </c>
      <c r="HC168">
        <v>35997.6</v>
      </c>
      <c r="HD168">
        <v>41498.6</v>
      </c>
      <c r="HE168">
        <v>42353</v>
      </c>
      <c r="HF168">
        <v>1.90705</v>
      </c>
      <c r="HG168">
        <v>1.81362</v>
      </c>
      <c r="HH168">
        <v>0.151236</v>
      </c>
      <c r="HI168">
        <v>0</v>
      </c>
      <c r="HJ168">
        <v>27.6305</v>
      </c>
      <c r="HK168">
        <v>999.9</v>
      </c>
      <c r="HL168">
        <v>48.688</v>
      </c>
      <c r="HM168">
        <v>29.225</v>
      </c>
      <c r="HN168">
        <v>21.9387</v>
      </c>
      <c r="HO168">
        <v>54.4109</v>
      </c>
      <c r="HP168">
        <v>42.48</v>
      </c>
      <c r="HQ168">
        <v>1</v>
      </c>
      <c r="HR168">
        <v>0.0518445</v>
      </c>
      <c r="HS168">
        <v>1.70969</v>
      </c>
      <c r="HT168">
        <v>20.2079</v>
      </c>
      <c r="HU168">
        <v>5.23077</v>
      </c>
      <c r="HV168">
        <v>11.992</v>
      </c>
      <c r="HW168">
        <v>4.9556</v>
      </c>
      <c r="HX168">
        <v>3.30385</v>
      </c>
      <c r="HY168">
        <v>21.3</v>
      </c>
      <c r="HZ168">
        <v>9999</v>
      </c>
      <c r="IA168">
        <v>9999</v>
      </c>
      <c r="IB168">
        <v>9999</v>
      </c>
      <c r="IC168">
        <v>1.86856</v>
      </c>
      <c r="ID168">
        <v>1.8642</v>
      </c>
      <c r="IE168">
        <v>1.8718</v>
      </c>
      <c r="IF168">
        <v>1.86264</v>
      </c>
      <c r="IG168">
        <v>1.86206</v>
      </c>
      <c r="IH168">
        <v>1.86856</v>
      </c>
      <c r="II168">
        <v>1.85867</v>
      </c>
      <c r="IJ168">
        <v>1.86508</v>
      </c>
      <c r="IK168">
        <v>5</v>
      </c>
      <c r="IL168">
        <v>0</v>
      </c>
      <c r="IM168">
        <v>0</v>
      </c>
      <c r="IN168">
        <v>0</v>
      </c>
      <c r="IO168" t="s">
        <v>441</v>
      </c>
      <c r="IP168" t="s">
        <v>442</v>
      </c>
      <c r="IQ168" t="s">
        <v>443</v>
      </c>
      <c r="IR168" t="s">
        <v>443</v>
      </c>
      <c r="IS168" t="s">
        <v>443</v>
      </c>
      <c r="IT168" t="s">
        <v>443</v>
      </c>
      <c r="IU168">
        <v>0</v>
      </c>
      <c r="IV168">
        <v>100</v>
      </c>
      <c r="IW168">
        <v>100</v>
      </c>
      <c r="IX168">
        <v>6.942</v>
      </c>
      <c r="IY168">
        <v>0.395</v>
      </c>
      <c r="IZ168">
        <v>4.29428474587108</v>
      </c>
      <c r="JA168">
        <v>0.0044018681294096</v>
      </c>
      <c r="JB168">
        <v>-1.90699597991277e-06</v>
      </c>
      <c r="JC168">
        <v>4.44501569190667e-10</v>
      </c>
      <c r="JD168">
        <v>0.0663976639725661</v>
      </c>
      <c r="JE168">
        <v>0.00774552653971819</v>
      </c>
      <c r="JF168">
        <v>0.000136201457998369</v>
      </c>
      <c r="JG168">
        <v>5.32982615085375e-06</v>
      </c>
      <c r="JH168">
        <v>-0</v>
      </c>
      <c r="JI168">
        <v>1991</v>
      </c>
      <c r="JJ168">
        <v>1</v>
      </c>
      <c r="JK168">
        <v>28</v>
      </c>
      <c r="JL168">
        <v>195675.9</v>
      </c>
      <c r="JM168">
        <v>195675.8</v>
      </c>
      <c r="JN168">
        <v>1.95068</v>
      </c>
      <c r="JO168">
        <v>2.34253</v>
      </c>
      <c r="JP168">
        <v>1.4978</v>
      </c>
      <c r="JQ168">
        <v>2.32788</v>
      </c>
      <c r="JR168">
        <v>1.54419</v>
      </c>
      <c r="JS168">
        <v>2.37549</v>
      </c>
      <c r="JT168">
        <v>34.9674</v>
      </c>
      <c r="JU168">
        <v>24.14</v>
      </c>
      <c r="JV168">
        <v>18</v>
      </c>
      <c r="JW168">
        <v>547.402</v>
      </c>
      <c r="JX168">
        <v>430.505</v>
      </c>
      <c r="JY168">
        <v>25.8613</v>
      </c>
      <c r="JZ168">
        <v>28.1706</v>
      </c>
      <c r="KA168">
        <v>30.0007</v>
      </c>
      <c r="KB168">
        <v>27.9316</v>
      </c>
      <c r="KC168">
        <v>27.9408</v>
      </c>
      <c r="KD168">
        <v>39.2049</v>
      </c>
      <c r="KE168">
        <v>26.0012</v>
      </c>
      <c r="KF168">
        <v>54.3648</v>
      </c>
      <c r="KG168">
        <v>25.7866</v>
      </c>
      <c r="KH168">
        <v>941.417</v>
      </c>
      <c r="KI168">
        <v>18.6019</v>
      </c>
      <c r="KJ168">
        <v>93.0127</v>
      </c>
      <c r="KK168">
        <v>98.7071</v>
      </c>
    </row>
    <row r="169" spans="1:297">
      <c r="A169">
        <v>153</v>
      </c>
      <c r="B169">
        <v>1758990266</v>
      </c>
      <c r="C169">
        <v>2919</v>
      </c>
      <c r="D169" t="s">
        <v>749</v>
      </c>
      <c r="E169" t="s">
        <v>750</v>
      </c>
      <c r="F169">
        <v>5</v>
      </c>
      <c r="G169" t="s">
        <v>638</v>
      </c>
      <c r="H169" t="s">
        <v>436</v>
      </c>
      <c r="I169">
        <v>1758990257.84615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(EA169+(U169+2*0.95*5.67E-8*(((EA169+$B$7)+273)^4-(EA169+273)^4)-44100*J169)/(1.84*29.3*R169+8*0.95*5.67E-8*(EA169+273)^3))</f>
        <v>0</v>
      </c>
      <c r="W169">
        <f>($C$7*EB169+$D$7*EC169+$E$7*V169)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2*0.95*5.67E-8*(((EA169+$B$7)+273)^4-(W169+273)^4)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939.860298597619</v>
      </c>
      <c r="AK169">
        <v>895.728024242424</v>
      </c>
      <c r="AL169">
        <v>3.15913820346315</v>
      </c>
      <c r="AM169">
        <v>63.08</v>
      </c>
      <c r="AN169">
        <f>(AP169 - AO169 + DY169*1E3/(8.314*(EA169+273.15)) * AR169/DX169 * AQ169) * DX169/(100*DL169) * 1000/(1000 - AP169)</f>
        <v>0</v>
      </c>
      <c r="AO169">
        <v>18.4483723958333</v>
      </c>
      <c r="AP169">
        <v>23.9718490909091</v>
      </c>
      <c r="AQ169">
        <v>-0.000423448146056976</v>
      </c>
      <c r="AR169">
        <v>99.94</v>
      </c>
      <c r="AS169">
        <v>0</v>
      </c>
      <c r="AT169">
        <v>0</v>
      </c>
      <c r="AU169">
        <f>IF(AS169*$H$13&gt;=AW169,1.0,(AW169/(AW169-AS169*$H$13)))</f>
        <v>0</v>
      </c>
      <c r="AV169">
        <f>(AU169-1)*100</f>
        <v>0</v>
      </c>
      <c r="AW169">
        <f>MAX(0,($B$13+$C$13*EF169)/(1+$D$13*EF169)*DY169/(EA169+273)*$E$13)</f>
        <v>0</v>
      </c>
      <c r="AX169" t="s">
        <v>437</v>
      </c>
      <c r="AY169" t="s">
        <v>437</v>
      </c>
      <c r="AZ169">
        <v>0</v>
      </c>
      <c r="BA169">
        <v>0</v>
      </c>
      <c r="BB169">
        <f>1-AZ169/BA169</f>
        <v>0</v>
      </c>
      <c r="BC169">
        <v>0</v>
      </c>
      <c r="BD169" t="s">
        <v>437</v>
      </c>
      <c r="BE169" t="s">
        <v>437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437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$B$11*EG169+$C$11*EH169+$F$11*ES169*(1-EV169)</f>
        <v>0</v>
      </c>
      <c r="DI169">
        <f>DH169*DJ169</f>
        <v>0</v>
      </c>
      <c r="DJ169">
        <f>($B$11*$D$9+$C$11*$D$9+$F$11*((FF169+EX169)/MAX(FF169+EX169+FG169, 0.1)*$I$9+FG169/MAX(FF169+EX169+FG169, 0.1)*$J$9))/($B$11+$C$11+$F$11)</f>
        <v>0</v>
      </c>
      <c r="DK169">
        <f>($B$11*$K$9+$C$11*$K$9+$F$11*((FF169+EX169)/MAX(FF169+EX169+FG169, 0.1)*$P$9+FG169/MAX(FF169+EX169+FG169, 0.1)*$Q$9))/($B$11+$C$11+$F$11)</f>
        <v>0</v>
      </c>
      <c r="DL169">
        <v>5.9</v>
      </c>
      <c r="DM169">
        <v>0.5</v>
      </c>
      <c r="DN169" t="s">
        <v>438</v>
      </c>
      <c r="DO169">
        <v>2</v>
      </c>
      <c r="DP169" t="b">
        <v>1</v>
      </c>
      <c r="DQ169">
        <v>1758990257.84615</v>
      </c>
      <c r="DR169">
        <v>851.581923076923</v>
      </c>
      <c r="DS169">
        <v>907.903923076923</v>
      </c>
      <c r="DT169">
        <v>23.9896692307692</v>
      </c>
      <c r="DU169">
        <v>18.3675384615385</v>
      </c>
      <c r="DV169">
        <v>844.662384615385</v>
      </c>
      <c r="DW169">
        <v>23.5946846153846</v>
      </c>
      <c r="DX169">
        <v>499.978769230769</v>
      </c>
      <c r="DY169">
        <v>90.4278461538461</v>
      </c>
      <c r="DZ169">
        <v>0.0297526153846154</v>
      </c>
      <c r="EA169">
        <v>30.5383</v>
      </c>
      <c r="EB169">
        <v>30.1067923076923</v>
      </c>
      <c r="EC169">
        <v>999.9</v>
      </c>
      <c r="ED169">
        <v>0</v>
      </c>
      <c r="EE169">
        <v>0</v>
      </c>
      <c r="EF169">
        <v>9989.23076923077</v>
      </c>
      <c r="EG169">
        <v>0</v>
      </c>
      <c r="EH169">
        <v>9.97786461538461</v>
      </c>
      <c r="EI169">
        <v>-56.3220538461538</v>
      </c>
      <c r="EJ169">
        <v>872.513153846154</v>
      </c>
      <c r="EK169">
        <v>924.893076923077</v>
      </c>
      <c r="EL169">
        <v>5.62214230769231</v>
      </c>
      <c r="EM169">
        <v>907.903923076923</v>
      </c>
      <c r="EN169">
        <v>18.3675384615385</v>
      </c>
      <c r="EO169">
        <v>2.16933307692308</v>
      </c>
      <c r="EP169">
        <v>1.66093538461538</v>
      </c>
      <c r="EQ169">
        <v>18.7376230769231</v>
      </c>
      <c r="ER169">
        <v>14.5359307692308</v>
      </c>
      <c r="ES169">
        <v>2000.00307692308</v>
      </c>
      <c r="ET169">
        <v>0.980003692307692</v>
      </c>
      <c r="EU169">
        <v>0.0199964538461538</v>
      </c>
      <c r="EV169">
        <v>0</v>
      </c>
      <c r="EW169">
        <v>1229.27</v>
      </c>
      <c r="EX169">
        <v>5.00016</v>
      </c>
      <c r="EY169">
        <v>24928.1615384615</v>
      </c>
      <c r="EZ169">
        <v>18234.2230769231</v>
      </c>
      <c r="FA169">
        <v>49.187</v>
      </c>
      <c r="FB169">
        <v>49.625</v>
      </c>
      <c r="FC169">
        <v>49.5524615384615</v>
      </c>
      <c r="FD169">
        <v>49.375</v>
      </c>
      <c r="FE169">
        <v>51.0524615384615</v>
      </c>
      <c r="FF169">
        <v>1955.11307692308</v>
      </c>
      <c r="FG169">
        <v>39.89</v>
      </c>
      <c r="FH169">
        <v>0</v>
      </c>
      <c r="FI169">
        <v>1758990270.9</v>
      </c>
      <c r="FJ169">
        <v>0</v>
      </c>
      <c r="FK169">
        <v>1229.3512</v>
      </c>
      <c r="FL169">
        <v>6.75923074117574</v>
      </c>
      <c r="FM169">
        <v>139.223076826529</v>
      </c>
      <c r="FN169">
        <v>24930.024</v>
      </c>
      <c r="FO169">
        <v>15</v>
      </c>
      <c r="FP169">
        <v>0</v>
      </c>
      <c r="FQ169" t="s">
        <v>439</v>
      </c>
      <c r="FR169">
        <v>1747249705.1</v>
      </c>
      <c r="FS169">
        <v>1747249711.1</v>
      </c>
      <c r="FT169">
        <v>0</v>
      </c>
      <c r="FU169">
        <v>0.871</v>
      </c>
      <c r="FV169">
        <v>0.066</v>
      </c>
      <c r="FW169">
        <v>5.486</v>
      </c>
      <c r="FX169">
        <v>0.145</v>
      </c>
      <c r="FY169">
        <v>420</v>
      </c>
      <c r="FZ169">
        <v>16</v>
      </c>
      <c r="GA169">
        <v>0.27</v>
      </c>
      <c r="GB169">
        <v>0.16</v>
      </c>
      <c r="GC169">
        <v>-56.3431</v>
      </c>
      <c r="GD169">
        <v>2.52948311688316</v>
      </c>
      <c r="GE169">
        <v>0.584699412396783</v>
      </c>
      <c r="GF169">
        <v>0</v>
      </c>
      <c r="GG169">
        <v>1229.00941176471</v>
      </c>
      <c r="GH169">
        <v>6.5332314712717</v>
      </c>
      <c r="GI169">
        <v>0.690668649491921</v>
      </c>
      <c r="GJ169">
        <v>-1</v>
      </c>
      <c r="GK169">
        <v>5.68967238095238</v>
      </c>
      <c r="GL169">
        <v>-1.31672883116884</v>
      </c>
      <c r="GM169">
        <v>0.134912294752122</v>
      </c>
      <c r="GN169">
        <v>0</v>
      </c>
      <c r="GO169">
        <v>0</v>
      </c>
      <c r="GP169">
        <v>2</v>
      </c>
      <c r="GQ169" t="s">
        <v>457</v>
      </c>
      <c r="GR169">
        <v>3.12481</v>
      </c>
      <c r="GS169">
        <v>2.65563</v>
      </c>
      <c r="GT169">
        <v>0.150747</v>
      </c>
      <c r="GU169">
        <v>0.157637</v>
      </c>
      <c r="GV169">
        <v>0.101368</v>
      </c>
      <c r="GW169">
        <v>0.0847113</v>
      </c>
      <c r="GX169">
        <v>21861.2</v>
      </c>
      <c r="GY169">
        <v>20546.6</v>
      </c>
      <c r="GZ169">
        <v>23020.2</v>
      </c>
      <c r="HA169">
        <v>23750.2</v>
      </c>
      <c r="HB169">
        <v>35256.3</v>
      </c>
      <c r="HC169">
        <v>35987.7</v>
      </c>
      <c r="HD169">
        <v>41497.8</v>
      </c>
      <c r="HE169">
        <v>42353</v>
      </c>
      <c r="HF169">
        <v>1.90702</v>
      </c>
      <c r="HG169">
        <v>1.81393</v>
      </c>
      <c r="HH169">
        <v>0.15064</v>
      </c>
      <c r="HI169">
        <v>0</v>
      </c>
      <c r="HJ169">
        <v>27.6249</v>
      </c>
      <c r="HK169">
        <v>999.9</v>
      </c>
      <c r="HL169">
        <v>48.712</v>
      </c>
      <c r="HM169">
        <v>29.225</v>
      </c>
      <c r="HN169">
        <v>21.9495</v>
      </c>
      <c r="HO169">
        <v>53.9709</v>
      </c>
      <c r="HP169">
        <v>42.2676</v>
      </c>
      <c r="HQ169">
        <v>1</v>
      </c>
      <c r="HR169">
        <v>0.0522942</v>
      </c>
      <c r="HS169">
        <v>1.71698</v>
      </c>
      <c r="HT169">
        <v>20.2081</v>
      </c>
      <c r="HU169">
        <v>5.23017</v>
      </c>
      <c r="HV169">
        <v>11.992</v>
      </c>
      <c r="HW169">
        <v>4.95585</v>
      </c>
      <c r="HX169">
        <v>3.30393</v>
      </c>
      <c r="HY169">
        <v>21.3</v>
      </c>
      <c r="HZ169">
        <v>9999</v>
      </c>
      <c r="IA169">
        <v>9999</v>
      </c>
      <c r="IB169">
        <v>9999</v>
      </c>
      <c r="IC169">
        <v>1.86857</v>
      </c>
      <c r="ID169">
        <v>1.86419</v>
      </c>
      <c r="IE169">
        <v>1.8718</v>
      </c>
      <c r="IF169">
        <v>1.86264</v>
      </c>
      <c r="IG169">
        <v>1.86206</v>
      </c>
      <c r="IH169">
        <v>1.86856</v>
      </c>
      <c r="II169">
        <v>1.85868</v>
      </c>
      <c r="IJ169">
        <v>1.86508</v>
      </c>
      <c r="IK169">
        <v>5</v>
      </c>
      <c r="IL169">
        <v>0</v>
      </c>
      <c r="IM169">
        <v>0</v>
      </c>
      <c r="IN169">
        <v>0</v>
      </c>
      <c r="IO169" t="s">
        <v>441</v>
      </c>
      <c r="IP169" t="s">
        <v>442</v>
      </c>
      <c r="IQ169" t="s">
        <v>443</v>
      </c>
      <c r="IR169" t="s">
        <v>443</v>
      </c>
      <c r="IS169" t="s">
        <v>443</v>
      </c>
      <c r="IT169" t="s">
        <v>443</v>
      </c>
      <c r="IU169">
        <v>0</v>
      </c>
      <c r="IV169">
        <v>100</v>
      </c>
      <c r="IW169">
        <v>100</v>
      </c>
      <c r="IX169">
        <v>6.974</v>
      </c>
      <c r="IY169">
        <v>0.3944</v>
      </c>
      <c r="IZ169">
        <v>4.29428474587108</v>
      </c>
      <c r="JA169">
        <v>0.0044018681294096</v>
      </c>
      <c r="JB169">
        <v>-1.90699597991277e-06</v>
      </c>
      <c r="JC169">
        <v>4.44501569190667e-10</v>
      </c>
      <c r="JD169">
        <v>0.0663976639725661</v>
      </c>
      <c r="JE169">
        <v>0.00774552653971819</v>
      </c>
      <c r="JF169">
        <v>0.000136201457998369</v>
      </c>
      <c r="JG169">
        <v>5.32982615085375e-06</v>
      </c>
      <c r="JH169">
        <v>-0</v>
      </c>
      <c r="JI169">
        <v>1991</v>
      </c>
      <c r="JJ169">
        <v>1</v>
      </c>
      <c r="JK169">
        <v>28</v>
      </c>
      <c r="JL169">
        <v>195676</v>
      </c>
      <c r="JM169">
        <v>195675.9</v>
      </c>
      <c r="JN169">
        <v>1.98364</v>
      </c>
      <c r="JO169">
        <v>2.3645</v>
      </c>
      <c r="JP169">
        <v>1.49902</v>
      </c>
      <c r="JQ169">
        <v>2.32788</v>
      </c>
      <c r="JR169">
        <v>1.54419</v>
      </c>
      <c r="JS169">
        <v>2.23511</v>
      </c>
      <c r="JT169">
        <v>34.9674</v>
      </c>
      <c r="JU169">
        <v>24.1313</v>
      </c>
      <c r="JV169">
        <v>18</v>
      </c>
      <c r="JW169">
        <v>547.426</v>
      </c>
      <c r="JX169">
        <v>430.723</v>
      </c>
      <c r="JY169">
        <v>25.747</v>
      </c>
      <c r="JZ169">
        <v>28.1772</v>
      </c>
      <c r="KA169">
        <v>30.0005</v>
      </c>
      <c r="KB169">
        <v>27.9363</v>
      </c>
      <c r="KC169">
        <v>27.9463</v>
      </c>
      <c r="KD169">
        <v>39.77</v>
      </c>
      <c r="KE169">
        <v>25.0944</v>
      </c>
      <c r="KF169">
        <v>54.3648</v>
      </c>
      <c r="KG169">
        <v>25.6936</v>
      </c>
      <c r="KH169">
        <v>954.958</v>
      </c>
      <c r="KI169">
        <v>18.7309</v>
      </c>
      <c r="KJ169">
        <v>93.0104</v>
      </c>
      <c r="KK169">
        <v>98.707</v>
      </c>
    </row>
    <row r="170" spans="1:297">
      <c r="A170">
        <v>154</v>
      </c>
      <c r="B170">
        <v>1758990271</v>
      </c>
      <c r="C170">
        <v>2924</v>
      </c>
      <c r="D170" t="s">
        <v>751</v>
      </c>
      <c r="E170" t="s">
        <v>752</v>
      </c>
      <c r="F170">
        <v>5</v>
      </c>
      <c r="G170" t="s">
        <v>638</v>
      </c>
      <c r="H170" t="s">
        <v>436</v>
      </c>
      <c r="I170">
        <v>1758990262.84615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(EA170+(U170+2*0.95*5.67E-8*(((EA170+$B$7)+273)^4-(EA170+273)^4)-44100*J170)/(1.84*29.3*R170+8*0.95*5.67E-8*(EA170+273)^3))</f>
        <v>0</v>
      </c>
      <c r="W170">
        <f>($C$7*EB170+$D$7*EC170+$E$7*V170)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2*0.95*5.67E-8*(((EA170+$B$7)+273)^4-(W170+273)^4)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958.366244942857</v>
      </c>
      <c r="AK170">
        <v>913.047872727273</v>
      </c>
      <c r="AL170">
        <v>3.49705603896107</v>
      </c>
      <c r="AM170">
        <v>63.08</v>
      </c>
      <c r="AN170">
        <f>(AP170 - AO170 + DY170*1E3/(8.314*(EA170+273.15)) * AR170/DX170 * AQ170) * DX170/(100*DL170) * 1000/(1000 - AP170)</f>
        <v>0</v>
      </c>
      <c r="AO170">
        <v>18.5465604196429</v>
      </c>
      <c r="AP170">
        <v>23.9468963636364</v>
      </c>
      <c r="AQ170">
        <v>-0.00396475844155998</v>
      </c>
      <c r="AR170">
        <v>99.94</v>
      </c>
      <c r="AS170">
        <v>0</v>
      </c>
      <c r="AT170">
        <v>0</v>
      </c>
      <c r="AU170">
        <f>IF(AS170*$H$13&gt;=AW170,1.0,(AW170/(AW170-AS170*$H$13)))</f>
        <v>0</v>
      </c>
      <c r="AV170">
        <f>(AU170-1)*100</f>
        <v>0</v>
      </c>
      <c r="AW170">
        <f>MAX(0,($B$13+$C$13*EF170)/(1+$D$13*EF170)*DY170/(EA170+273)*$E$13)</f>
        <v>0</v>
      </c>
      <c r="AX170" t="s">
        <v>437</v>
      </c>
      <c r="AY170" t="s">
        <v>437</v>
      </c>
      <c r="AZ170">
        <v>0</v>
      </c>
      <c r="BA170">
        <v>0</v>
      </c>
      <c r="BB170">
        <f>1-AZ170/BA170</f>
        <v>0</v>
      </c>
      <c r="BC170">
        <v>0</v>
      </c>
      <c r="BD170" t="s">
        <v>437</v>
      </c>
      <c r="BE170" t="s">
        <v>437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437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$B$11*EG170+$C$11*EH170+$F$11*ES170*(1-EV170)</f>
        <v>0</v>
      </c>
      <c r="DI170">
        <f>DH170*DJ170</f>
        <v>0</v>
      </c>
      <c r="DJ170">
        <f>($B$11*$D$9+$C$11*$D$9+$F$11*((FF170+EX170)/MAX(FF170+EX170+FG170, 0.1)*$I$9+FG170/MAX(FF170+EX170+FG170, 0.1)*$J$9))/($B$11+$C$11+$F$11)</f>
        <v>0</v>
      </c>
      <c r="DK170">
        <f>($B$11*$K$9+$C$11*$K$9+$F$11*((FF170+EX170)/MAX(FF170+EX170+FG170, 0.1)*$P$9+FG170/MAX(FF170+EX170+FG170, 0.1)*$Q$9))/($B$11+$C$11+$F$11)</f>
        <v>0</v>
      </c>
      <c r="DL170">
        <v>5.9</v>
      </c>
      <c r="DM170">
        <v>0.5</v>
      </c>
      <c r="DN170" t="s">
        <v>438</v>
      </c>
      <c r="DO170">
        <v>2</v>
      </c>
      <c r="DP170" t="b">
        <v>1</v>
      </c>
      <c r="DQ170">
        <v>1758990262.84615</v>
      </c>
      <c r="DR170">
        <v>867.761461538462</v>
      </c>
      <c r="DS170">
        <v>924.300384615384</v>
      </c>
      <c r="DT170">
        <v>23.9785615384615</v>
      </c>
      <c r="DU170">
        <v>18.4597538461538</v>
      </c>
      <c r="DV170">
        <v>860.807769230769</v>
      </c>
      <c r="DW170">
        <v>23.5838153846154</v>
      </c>
      <c r="DX170">
        <v>500.000923076923</v>
      </c>
      <c r="DY170">
        <v>90.4275461538462</v>
      </c>
      <c r="DZ170">
        <v>0.0298102538461538</v>
      </c>
      <c r="EA170">
        <v>30.5213769230769</v>
      </c>
      <c r="EB170">
        <v>30.0904538461538</v>
      </c>
      <c r="EC170">
        <v>999.9</v>
      </c>
      <c r="ED170">
        <v>0</v>
      </c>
      <c r="EE170">
        <v>0</v>
      </c>
      <c r="EF170">
        <v>10002.3553846154</v>
      </c>
      <c r="EG170">
        <v>0</v>
      </c>
      <c r="EH170">
        <v>9.97593846153846</v>
      </c>
      <c r="EI170">
        <v>-56.5390461538461</v>
      </c>
      <c r="EJ170">
        <v>889.08</v>
      </c>
      <c r="EK170">
        <v>941.684846153846</v>
      </c>
      <c r="EL170">
        <v>5.51881076923077</v>
      </c>
      <c r="EM170">
        <v>924.300384615384</v>
      </c>
      <c r="EN170">
        <v>18.4597538461538</v>
      </c>
      <c r="EO170">
        <v>2.16832076923077</v>
      </c>
      <c r="EP170">
        <v>1.66926769230769</v>
      </c>
      <c r="EQ170">
        <v>18.7301538461538</v>
      </c>
      <c r="ER170">
        <v>14.6134538461538</v>
      </c>
      <c r="ES170">
        <v>2000.03076923077</v>
      </c>
      <c r="ET170">
        <v>0.980004153846154</v>
      </c>
      <c r="EU170">
        <v>0.0199960230769231</v>
      </c>
      <c r="EV170">
        <v>0</v>
      </c>
      <c r="EW170">
        <v>1229.81615384615</v>
      </c>
      <c r="EX170">
        <v>5.00016</v>
      </c>
      <c r="EY170">
        <v>24939.2692307692</v>
      </c>
      <c r="EZ170">
        <v>18234.4692307692</v>
      </c>
      <c r="FA170">
        <v>49.187</v>
      </c>
      <c r="FB170">
        <v>49.625</v>
      </c>
      <c r="FC170">
        <v>49.5572307692308</v>
      </c>
      <c r="FD170">
        <v>49.375</v>
      </c>
      <c r="FE170">
        <v>51.062</v>
      </c>
      <c r="FF170">
        <v>1955.14076923077</v>
      </c>
      <c r="FG170">
        <v>39.89</v>
      </c>
      <c r="FH170">
        <v>0</v>
      </c>
      <c r="FI170">
        <v>1758990276.3</v>
      </c>
      <c r="FJ170">
        <v>0</v>
      </c>
      <c r="FK170">
        <v>1229.79038461538</v>
      </c>
      <c r="FL170">
        <v>5.36786322950903</v>
      </c>
      <c r="FM170">
        <v>125.733333519033</v>
      </c>
      <c r="FN170">
        <v>24940.9423076923</v>
      </c>
      <c r="FO170">
        <v>15</v>
      </c>
      <c r="FP170">
        <v>0</v>
      </c>
      <c r="FQ170" t="s">
        <v>439</v>
      </c>
      <c r="FR170">
        <v>1747249705.1</v>
      </c>
      <c r="FS170">
        <v>1747249711.1</v>
      </c>
      <c r="FT170">
        <v>0</v>
      </c>
      <c r="FU170">
        <v>0.871</v>
      </c>
      <c r="FV170">
        <v>0.066</v>
      </c>
      <c r="FW170">
        <v>5.486</v>
      </c>
      <c r="FX170">
        <v>0.145</v>
      </c>
      <c r="FY170">
        <v>420</v>
      </c>
      <c r="FZ170">
        <v>16</v>
      </c>
      <c r="GA170">
        <v>0.27</v>
      </c>
      <c r="GB170">
        <v>0.16</v>
      </c>
      <c r="GC170">
        <v>-56.607705</v>
      </c>
      <c r="GD170">
        <v>-2.4366</v>
      </c>
      <c r="GE170">
        <v>0.811500964555805</v>
      </c>
      <c r="GF170">
        <v>0</v>
      </c>
      <c r="GG170">
        <v>1229.46264705882</v>
      </c>
      <c r="GH170">
        <v>6.2953399484945</v>
      </c>
      <c r="GI170">
        <v>0.674180586836962</v>
      </c>
      <c r="GJ170">
        <v>-1</v>
      </c>
      <c r="GK170">
        <v>5.566141</v>
      </c>
      <c r="GL170">
        <v>-1.17474315789474</v>
      </c>
      <c r="GM170">
        <v>0.113986161831163</v>
      </c>
      <c r="GN170">
        <v>0</v>
      </c>
      <c r="GO170">
        <v>0</v>
      </c>
      <c r="GP170">
        <v>2</v>
      </c>
      <c r="GQ170" t="s">
        <v>457</v>
      </c>
      <c r="GR170">
        <v>3.12484</v>
      </c>
      <c r="GS170">
        <v>2.65525</v>
      </c>
      <c r="GT170">
        <v>0.152676</v>
      </c>
      <c r="GU170">
        <v>0.159386</v>
      </c>
      <c r="GV170">
        <v>0.101307</v>
      </c>
      <c r="GW170">
        <v>0.0851201</v>
      </c>
      <c r="GX170">
        <v>21811.4</v>
      </c>
      <c r="GY170">
        <v>20503.3</v>
      </c>
      <c r="GZ170">
        <v>23020</v>
      </c>
      <c r="HA170">
        <v>23749.6</v>
      </c>
      <c r="HB170">
        <v>35258.3</v>
      </c>
      <c r="HC170">
        <v>35971.1</v>
      </c>
      <c r="HD170">
        <v>41497.1</v>
      </c>
      <c r="HE170">
        <v>42352.3</v>
      </c>
      <c r="HF170">
        <v>1.90702</v>
      </c>
      <c r="HG170">
        <v>1.81375</v>
      </c>
      <c r="HH170">
        <v>0.14957</v>
      </c>
      <c r="HI170">
        <v>0</v>
      </c>
      <c r="HJ170">
        <v>27.6179</v>
      </c>
      <c r="HK170">
        <v>999.9</v>
      </c>
      <c r="HL170">
        <v>48.712</v>
      </c>
      <c r="HM170">
        <v>29.205</v>
      </c>
      <c r="HN170">
        <v>21.924</v>
      </c>
      <c r="HO170">
        <v>54.5209</v>
      </c>
      <c r="HP170">
        <v>42.3758</v>
      </c>
      <c r="HQ170">
        <v>1</v>
      </c>
      <c r="HR170">
        <v>0.0525483</v>
      </c>
      <c r="HS170">
        <v>1.65755</v>
      </c>
      <c r="HT170">
        <v>20.2085</v>
      </c>
      <c r="HU170">
        <v>5.22987</v>
      </c>
      <c r="HV170">
        <v>11.992</v>
      </c>
      <c r="HW170">
        <v>4.9557</v>
      </c>
      <c r="HX170">
        <v>3.3039</v>
      </c>
      <c r="HY170">
        <v>21.3</v>
      </c>
      <c r="HZ170">
        <v>9999</v>
      </c>
      <c r="IA170">
        <v>9999</v>
      </c>
      <c r="IB170">
        <v>9999</v>
      </c>
      <c r="IC170">
        <v>1.86856</v>
      </c>
      <c r="ID170">
        <v>1.86418</v>
      </c>
      <c r="IE170">
        <v>1.87181</v>
      </c>
      <c r="IF170">
        <v>1.86265</v>
      </c>
      <c r="IG170">
        <v>1.86204</v>
      </c>
      <c r="IH170">
        <v>1.86856</v>
      </c>
      <c r="II170">
        <v>1.85868</v>
      </c>
      <c r="IJ170">
        <v>1.86508</v>
      </c>
      <c r="IK170">
        <v>5</v>
      </c>
      <c r="IL170">
        <v>0</v>
      </c>
      <c r="IM170">
        <v>0</v>
      </c>
      <c r="IN170">
        <v>0</v>
      </c>
      <c r="IO170" t="s">
        <v>441</v>
      </c>
      <c r="IP170" t="s">
        <v>442</v>
      </c>
      <c r="IQ170" t="s">
        <v>443</v>
      </c>
      <c r="IR170" t="s">
        <v>443</v>
      </c>
      <c r="IS170" t="s">
        <v>443</v>
      </c>
      <c r="IT170" t="s">
        <v>443</v>
      </c>
      <c r="IU170">
        <v>0</v>
      </c>
      <c r="IV170">
        <v>100</v>
      </c>
      <c r="IW170">
        <v>100</v>
      </c>
      <c r="IX170">
        <v>7.01</v>
      </c>
      <c r="IY170">
        <v>0.394</v>
      </c>
      <c r="IZ170">
        <v>4.29428474587108</v>
      </c>
      <c r="JA170">
        <v>0.0044018681294096</v>
      </c>
      <c r="JB170">
        <v>-1.90699597991277e-06</v>
      </c>
      <c r="JC170">
        <v>4.44501569190667e-10</v>
      </c>
      <c r="JD170">
        <v>0.0663976639725661</v>
      </c>
      <c r="JE170">
        <v>0.00774552653971819</v>
      </c>
      <c r="JF170">
        <v>0.000136201457998369</v>
      </c>
      <c r="JG170">
        <v>5.32982615085375e-06</v>
      </c>
      <c r="JH170">
        <v>-0</v>
      </c>
      <c r="JI170">
        <v>1991</v>
      </c>
      <c r="JJ170">
        <v>1</v>
      </c>
      <c r="JK170">
        <v>28</v>
      </c>
      <c r="JL170">
        <v>195676.1</v>
      </c>
      <c r="JM170">
        <v>195676</v>
      </c>
      <c r="JN170">
        <v>2.00928</v>
      </c>
      <c r="JO170">
        <v>2.35718</v>
      </c>
      <c r="JP170">
        <v>1.4978</v>
      </c>
      <c r="JQ170">
        <v>2.32788</v>
      </c>
      <c r="JR170">
        <v>1.54419</v>
      </c>
      <c r="JS170">
        <v>2.32666</v>
      </c>
      <c r="JT170">
        <v>34.9904</v>
      </c>
      <c r="JU170">
        <v>24.14</v>
      </c>
      <c r="JV170">
        <v>18</v>
      </c>
      <c r="JW170">
        <v>547.476</v>
      </c>
      <c r="JX170">
        <v>430.654</v>
      </c>
      <c r="JY170">
        <v>25.653</v>
      </c>
      <c r="JZ170">
        <v>28.1833</v>
      </c>
      <c r="KA170">
        <v>30.0004</v>
      </c>
      <c r="KB170">
        <v>27.9422</v>
      </c>
      <c r="KC170">
        <v>27.951</v>
      </c>
      <c r="KD170">
        <v>40.3765</v>
      </c>
      <c r="KE170">
        <v>24.505</v>
      </c>
      <c r="KF170">
        <v>54.7425</v>
      </c>
      <c r="KG170">
        <v>25.6175</v>
      </c>
      <c r="KH170">
        <v>975.356</v>
      </c>
      <c r="KI170">
        <v>18.8534</v>
      </c>
      <c r="KJ170">
        <v>93.0092</v>
      </c>
      <c r="KK170">
        <v>98.7049</v>
      </c>
    </row>
    <row r="171" spans="1:297">
      <c r="A171">
        <v>155</v>
      </c>
      <c r="B171">
        <v>1758990276</v>
      </c>
      <c r="C171">
        <v>2929</v>
      </c>
      <c r="D171" t="s">
        <v>753</v>
      </c>
      <c r="E171" t="s">
        <v>754</v>
      </c>
      <c r="F171">
        <v>5</v>
      </c>
      <c r="G171" t="s">
        <v>638</v>
      </c>
      <c r="H171" t="s">
        <v>436</v>
      </c>
      <c r="I171">
        <v>1758990267.84615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(EA171+(U171+2*0.95*5.67E-8*(((EA171+$B$7)+273)^4-(EA171+273)^4)-44100*J171)/(1.84*29.3*R171+8*0.95*5.67E-8*(EA171+273)^3))</f>
        <v>0</v>
      </c>
      <c r="W171">
        <f>($C$7*EB171+$D$7*EC171+$E$7*V171)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2*0.95*5.67E-8*(((EA171+$B$7)+273)^4-(W171+273)^4)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974.549110110714</v>
      </c>
      <c r="AK171">
        <v>929.61376969697</v>
      </c>
      <c r="AL171">
        <v>3.2928612337662</v>
      </c>
      <c r="AM171">
        <v>63.08</v>
      </c>
      <c r="AN171">
        <f>(AP171 - AO171 + DY171*1E3/(8.314*(EA171+273.15)) * AR171/DX171 * AQ171) * DX171/(100*DL171) * 1000/(1000 - AP171)</f>
        <v>0</v>
      </c>
      <c r="AO171">
        <v>18.675812452381</v>
      </c>
      <c r="AP171">
        <v>23.9481393939394</v>
      </c>
      <c r="AQ171">
        <v>-1.02510822594295e-06</v>
      </c>
      <c r="AR171">
        <v>99.94</v>
      </c>
      <c r="AS171">
        <v>0</v>
      </c>
      <c r="AT171">
        <v>0</v>
      </c>
      <c r="AU171">
        <f>IF(AS171*$H$13&gt;=AW171,1.0,(AW171/(AW171-AS171*$H$13)))</f>
        <v>0</v>
      </c>
      <c r="AV171">
        <f>(AU171-1)*100</f>
        <v>0</v>
      </c>
      <c r="AW171">
        <f>MAX(0,($B$13+$C$13*EF171)/(1+$D$13*EF171)*DY171/(EA171+273)*$E$13)</f>
        <v>0</v>
      </c>
      <c r="AX171" t="s">
        <v>437</v>
      </c>
      <c r="AY171" t="s">
        <v>437</v>
      </c>
      <c r="AZ171">
        <v>0</v>
      </c>
      <c r="BA171">
        <v>0</v>
      </c>
      <c r="BB171">
        <f>1-AZ171/BA171</f>
        <v>0</v>
      </c>
      <c r="BC171">
        <v>0</v>
      </c>
      <c r="BD171" t="s">
        <v>437</v>
      </c>
      <c r="BE171" t="s">
        <v>437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437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$B$11*EG171+$C$11*EH171+$F$11*ES171*(1-EV171)</f>
        <v>0</v>
      </c>
      <c r="DI171">
        <f>DH171*DJ171</f>
        <v>0</v>
      </c>
      <c r="DJ171">
        <f>($B$11*$D$9+$C$11*$D$9+$F$11*((FF171+EX171)/MAX(FF171+EX171+FG171, 0.1)*$I$9+FG171/MAX(FF171+EX171+FG171, 0.1)*$J$9))/($B$11+$C$11+$F$11)</f>
        <v>0</v>
      </c>
      <c r="DK171">
        <f>($B$11*$K$9+$C$11*$K$9+$F$11*((FF171+EX171)/MAX(FF171+EX171+FG171, 0.1)*$P$9+FG171/MAX(FF171+EX171+FG171, 0.1)*$Q$9))/($B$11+$C$11+$F$11)</f>
        <v>0</v>
      </c>
      <c r="DL171">
        <v>5.9</v>
      </c>
      <c r="DM171">
        <v>0.5</v>
      </c>
      <c r="DN171" t="s">
        <v>438</v>
      </c>
      <c r="DO171">
        <v>2</v>
      </c>
      <c r="DP171" t="b">
        <v>1</v>
      </c>
      <c r="DQ171">
        <v>1758990267.84615</v>
      </c>
      <c r="DR171">
        <v>883.97</v>
      </c>
      <c r="DS171">
        <v>940.721307692308</v>
      </c>
      <c r="DT171">
        <v>23.9632307692308</v>
      </c>
      <c r="DU171">
        <v>18.553</v>
      </c>
      <c r="DV171">
        <v>876.982307692308</v>
      </c>
      <c r="DW171">
        <v>23.5688461538462</v>
      </c>
      <c r="DX171">
        <v>499.979307692308</v>
      </c>
      <c r="DY171">
        <v>90.4273538461539</v>
      </c>
      <c r="DZ171">
        <v>0.0298953076923077</v>
      </c>
      <c r="EA171">
        <v>30.5017769230769</v>
      </c>
      <c r="EB171">
        <v>30.075</v>
      </c>
      <c r="EC171">
        <v>999.9</v>
      </c>
      <c r="ED171">
        <v>0</v>
      </c>
      <c r="EE171">
        <v>0</v>
      </c>
      <c r="EF171">
        <v>10006.6369230769</v>
      </c>
      <c r="EG171">
        <v>0</v>
      </c>
      <c r="EH171">
        <v>9.96844846153846</v>
      </c>
      <c r="EI171">
        <v>-56.7514692307692</v>
      </c>
      <c r="EJ171">
        <v>905.672461538462</v>
      </c>
      <c r="EK171">
        <v>958.506230769231</v>
      </c>
      <c r="EL171">
        <v>5.41023</v>
      </c>
      <c r="EM171">
        <v>940.721307692308</v>
      </c>
      <c r="EN171">
        <v>18.553</v>
      </c>
      <c r="EO171">
        <v>2.16693</v>
      </c>
      <c r="EP171">
        <v>1.67769769230769</v>
      </c>
      <c r="EQ171">
        <v>18.7198923076923</v>
      </c>
      <c r="ER171">
        <v>14.6913923076923</v>
      </c>
      <c r="ES171">
        <v>2000.05461538462</v>
      </c>
      <c r="ET171">
        <v>0.980004615384615</v>
      </c>
      <c r="EU171">
        <v>0.0199955846153846</v>
      </c>
      <c r="EV171">
        <v>0</v>
      </c>
      <c r="EW171">
        <v>1230.24846153846</v>
      </c>
      <c r="EX171">
        <v>5.00016</v>
      </c>
      <c r="EY171">
        <v>24949.8846153846</v>
      </c>
      <c r="EZ171">
        <v>18234.7076923077</v>
      </c>
      <c r="FA171">
        <v>49.1918461538462</v>
      </c>
      <c r="FB171">
        <v>49.625</v>
      </c>
      <c r="FC171">
        <v>49.562</v>
      </c>
      <c r="FD171">
        <v>49.375</v>
      </c>
      <c r="FE171">
        <v>51.062</v>
      </c>
      <c r="FF171">
        <v>1955.16461538462</v>
      </c>
      <c r="FG171">
        <v>39.89</v>
      </c>
      <c r="FH171">
        <v>0</v>
      </c>
      <c r="FI171">
        <v>1758990281.1</v>
      </c>
      <c r="FJ171">
        <v>0</v>
      </c>
      <c r="FK171">
        <v>1230.28307692308</v>
      </c>
      <c r="FL171">
        <v>4.8054700745231</v>
      </c>
      <c r="FM171">
        <v>114.335042703249</v>
      </c>
      <c r="FN171">
        <v>24950.6807692308</v>
      </c>
      <c r="FO171">
        <v>15</v>
      </c>
      <c r="FP171">
        <v>0</v>
      </c>
      <c r="FQ171" t="s">
        <v>439</v>
      </c>
      <c r="FR171">
        <v>1747249705.1</v>
      </c>
      <c r="FS171">
        <v>1747249711.1</v>
      </c>
      <c r="FT171">
        <v>0</v>
      </c>
      <c r="FU171">
        <v>0.871</v>
      </c>
      <c r="FV171">
        <v>0.066</v>
      </c>
      <c r="FW171">
        <v>5.486</v>
      </c>
      <c r="FX171">
        <v>0.145</v>
      </c>
      <c r="FY171">
        <v>420</v>
      </c>
      <c r="FZ171">
        <v>16</v>
      </c>
      <c r="GA171">
        <v>0.27</v>
      </c>
      <c r="GB171">
        <v>0.16</v>
      </c>
      <c r="GC171">
        <v>-56.5941095238095</v>
      </c>
      <c r="GD171">
        <v>-4.46867532467531</v>
      </c>
      <c r="GE171">
        <v>0.824384194359219</v>
      </c>
      <c r="GF171">
        <v>0</v>
      </c>
      <c r="GG171">
        <v>1229.91382352941</v>
      </c>
      <c r="GH171">
        <v>5.4207792040644</v>
      </c>
      <c r="GI171">
        <v>0.602621794894346</v>
      </c>
      <c r="GJ171">
        <v>-1</v>
      </c>
      <c r="GK171">
        <v>5.46603333333333</v>
      </c>
      <c r="GL171">
        <v>-1.3063838961039</v>
      </c>
      <c r="GM171">
        <v>0.133495512081986</v>
      </c>
      <c r="GN171">
        <v>0</v>
      </c>
      <c r="GO171">
        <v>0</v>
      </c>
      <c r="GP171">
        <v>2</v>
      </c>
      <c r="GQ171" t="s">
        <v>457</v>
      </c>
      <c r="GR171">
        <v>3.12478</v>
      </c>
      <c r="GS171">
        <v>2.65572</v>
      </c>
      <c r="GT171">
        <v>0.154501</v>
      </c>
      <c r="GU171">
        <v>0.161359</v>
      </c>
      <c r="GV171">
        <v>0.10131</v>
      </c>
      <c r="GW171">
        <v>0.0855376</v>
      </c>
      <c r="GX171">
        <v>21764.2</v>
      </c>
      <c r="GY171">
        <v>20455.1</v>
      </c>
      <c r="GZ171">
        <v>23019.8</v>
      </c>
      <c r="HA171">
        <v>23749.5</v>
      </c>
      <c r="HB171">
        <v>35258</v>
      </c>
      <c r="HC171">
        <v>35954.5</v>
      </c>
      <c r="HD171">
        <v>41496.8</v>
      </c>
      <c r="HE171">
        <v>42351.9</v>
      </c>
      <c r="HF171">
        <v>1.9067</v>
      </c>
      <c r="HG171">
        <v>1.81378</v>
      </c>
      <c r="HH171">
        <v>0.150271</v>
      </c>
      <c r="HI171">
        <v>0</v>
      </c>
      <c r="HJ171">
        <v>27.6108</v>
      </c>
      <c r="HK171">
        <v>999.9</v>
      </c>
      <c r="HL171">
        <v>48.712</v>
      </c>
      <c r="HM171">
        <v>29.225</v>
      </c>
      <c r="HN171">
        <v>21.9483</v>
      </c>
      <c r="HO171">
        <v>53.3009</v>
      </c>
      <c r="HP171">
        <v>42.3838</v>
      </c>
      <c r="HQ171">
        <v>1</v>
      </c>
      <c r="HR171">
        <v>0.0529472</v>
      </c>
      <c r="HS171">
        <v>1.62622</v>
      </c>
      <c r="HT171">
        <v>20.209</v>
      </c>
      <c r="HU171">
        <v>5.22942</v>
      </c>
      <c r="HV171">
        <v>11.992</v>
      </c>
      <c r="HW171">
        <v>4.9557</v>
      </c>
      <c r="HX171">
        <v>3.30387</v>
      </c>
      <c r="HY171">
        <v>21.3</v>
      </c>
      <c r="HZ171">
        <v>9999</v>
      </c>
      <c r="IA171">
        <v>9999</v>
      </c>
      <c r="IB171">
        <v>9999</v>
      </c>
      <c r="IC171">
        <v>1.86856</v>
      </c>
      <c r="ID171">
        <v>1.86418</v>
      </c>
      <c r="IE171">
        <v>1.87181</v>
      </c>
      <c r="IF171">
        <v>1.86267</v>
      </c>
      <c r="IG171">
        <v>1.86204</v>
      </c>
      <c r="IH171">
        <v>1.86856</v>
      </c>
      <c r="II171">
        <v>1.85868</v>
      </c>
      <c r="IJ171">
        <v>1.86509</v>
      </c>
      <c r="IK171">
        <v>5</v>
      </c>
      <c r="IL171">
        <v>0</v>
      </c>
      <c r="IM171">
        <v>0</v>
      </c>
      <c r="IN171">
        <v>0</v>
      </c>
      <c r="IO171" t="s">
        <v>441</v>
      </c>
      <c r="IP171" t="s">
        <v>442</v>
      </c>
      <c r="IQ171" t="s">
        <v>443</v>
      </c>
      <c r="IR171" t="s">
        <v>443</v>
      </c>
      <c r="IS171" t="s">
        <v>443</v>
      </c>
      <c r="IT171" t="s">
        <v>443</v>
      </c>
      <c r="IU171">
        <v>0</v>
      </c>
      <c r="IV171">
        <v>100</v>
      </c>
      <c r="IW171">
        <v>100</v>
      </c>
      <c r="IX171">
        <v>7.043</v>
      </c>
      <c r="IY171">
        <v>0.394</v>
      </c>
      <c r="IZ171">
        <v>4.29428474587108</v>
      </c>
      <c r="JA171">
        <v>0.0044018681294096</v>
      </c>
      <c r="JB171">
        <v>-1.90699597991277e-06</v>
      </c>
      <c r="JC171">
        <v>4.44501569190667e-10</v>
      </c>
      <c r="JD171">
        <v>0.0663976639725661</v>
      </c>
      <c r="JE171">
        <v>0.00774552653971819</v>
      </c>
      <c r="JF171">
        <v>0.000136201457998369</v>
      </c>
      <c r="JG171">
        <v>5.32982615085375e-06</v>
      </c>
      <c r="JH171">
        <v>-0</v>
      </c>
      <c r="JI171">
        <v>1991</v>
      </c>
      <c r="JJ171">
        <v>1</v>
      </c>
      <c r="JK171">
        <v>28</v>
      </c>
      <c r="JL171">
        <v>195676.2</v>
      </c>
      <c r="JM171">
        <v>195676.1</v>
      </c>
      <c r="JN171">
        <v>2.04346</v>
      </c>
      <c r="JO171">
        <v>2.34619</v>
      </c>
      <c r="JP171">
        <v>1.4978</v>
      </c>
      <c r="JQ171">
        <v>2.32788</v>
      </c>
      <c r="JR171">
        <v>1.54419</v>
      </c>
      <c r="JS171">
        <v>2.3291</v>
      </c>
      <c r="JT171">
        <v>34.9674</v>
      </c>
      <c r="JU171">
        <v>24.1488</v>
      </c>
      <c r="JV171">
        <v>18</v>
      </c>
      <c r="JW171">
        <v>547.316</v>
      </c>
      <c r="JX171">
        <v>430.713</v>
      </c>
      <c r="JY171">
        <v>25.5802</v>
      </c>
      <c r="JZ171">
        <v>28.1899</v>
      </c>
      <c r="KA171">
        <v>30.0004</v>
      </c>
      <c r="KB171">
        <v>27.9481</v>
      </c>
      <c r="KC171">
        <v>27.9569</v>
      </c>
      <c r="KD171">
        <v>40.9582</v>
      </c>
      <c r="KE171">
        <v>23.9003</v>
      </c>
      <c r="KF171">
        <v>54.7425</v>
      </c>
      <c r="KG171">
        <v>25.5577</v>
      </c>
      <c r="KH171">
        <v>988.911</v>
      </c>
      <c r="KI171">
        <v>18.962</v>
      </c>
      <c r="KJ171">
        <v>93.0084</v>
      </c>
      <c r="KK171">
        <v>98.7042</v>
      </c>
    </row>
    <row r="172" spans="1:297">
      <c r="A172">
        <v>156</v>
      </c>
      <c r="B172">
        <v>1758990281</v>
      </c>
      <c r="C172">
        <v>2934</v>
      </c>
      <c r="D172" t="s">
        <v>755</v>
      </c>
      <c r="E172" t="s">
        <v>756</v>
      </c>
      <c r="F172">
        <v>5</v>
      </c>
      <c r="G172" t="s">
        <v>638</v>
      </c>
      <c r="H172" t="s">
        <v>436</v>
      </c>
      <c r="I172">
        <v>1758990272.84615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(EA172+(U172+2*0.95*5.67E-8*(((EA172+$B$7)+273)^4-(EA172+273)^4)-44100*J172)/(1.84*29.3*R172+8*0.95*5.67E-8*(EA172+273)^3))</f>
        <v>0</v>
      </c>
      <c r="W172">
        <f>($C$7*EB172+$D$7*EC172+$E$7*V172)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2*0.95*5.67E-8*(((EA172+$B$7)+273)^4-(W172+273)^4)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993.539695403572</v>
      </c>
      <c r="AK172">
        <v>947.4462</v>
      </c>
      <c r="AL172">
        <v>3.60841404761902</v>
      </c>
      <c r="AM172">
        <v>63.08</v>
      </c>
      <c r="AN172">
        <f>(AP172 - AO172 + DY172*1E3/(8.314*(EA172+273.15)) * AR172/DX172 * AQ172) * DX172/(100*DL172) * 1000/(1000 - AP172)</f>
        <v>0</v>
      </c>
      <c r="AO172">
        <v>18.7985539642857</v>
      </c>
      <c r="AP172">
        <v>23.9613472727273</v>
      </c>
      <c r="AQ172">
        <v>0.000784404040403631</v>
      </c>
      <c r="AR172">
        <v>99.94</v>
      </c>
      <c r="AS172">
        <v>0</v>
      </c>
      <c r="AT172">
        <v>0</v>
      </c>
      <c r="AU172">
        <f>IF(AS172*$H$13&gt;=AW172,1.0,(AW172/(AW172-AS172*$H$13)))</f>
        <v>0</v>
      </c>
      <c r="AV172">
        <f>(AU172-1)*100</f>
        <v>0</v>
      </c>
      <c r="AW172">
        <f>MAX(0,($B$13+$C$13*EF172)/(1+$D$13*EF172)*DY172/(EA172+273)*$E$13)</f>
        <v>0</v>
      </c>
      <c r="AX172" t="s">
        <v>437</v>
      </c>
      <c r="AY172" t="s">
        <v>437</v>
      </c>
      <c r="AZ172">
        <v>0</v>
      </c>
      <c r="BA172">
        <v>0</v>
      </c>
      <c r="BB172">
        <f>1-AZ172/BA172</f>
        <v>0</v>
      </c>
      <c r="BC172">
        <v>0</v>
      </c>
      <c r="BD172" t="s">
        <v>437</v>
      </c>
      <c r="BE172" t="s">
        <v>437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437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$B$11*EG172+$C$11*EH172+$F$11*ES172*(1-EV172)</f>
        <v>0</v>
      </c>
      <c r="DI172">
        <f>DH172*DJ172</f>
        <v>0</v>
      </c>
      <c r="DJ172">
        <f>($B$11*$D$9+$C$11*$D$9+$F$11*((FF172+EX172)/MAX(FF172+EX172+FG172, 0.1)*$I$9+FG172/MAX(FF172+EX172+FG172, 0.1)*$J$9))/($B$11+$C$11+$F$11)</f>
        <v>0</v>
      </c>
      <c r="DK172">
        <f>($B$11*$K$9+$C$11*$K$9+$F$11*((FF172+EX172)/MAX(FF172+EX172+FG172, 0.1)*$P$9+FG172/MAX(FF172+EX172+FG172, 0.1)*$Q$9))/($B$11+$C$11+$F$11)</f>
        <v>0</v>
      </c>
      <c r="DL172">
        <v>5.9</v>
      </c>
      <c r="DM172">
        <v>0.5</v>
      </c>
      <c r="DN172" t="s">
        <v>438</v>
      </c>
      <c r="DO172">
        <v>2</v>
      </c>
      <c r="DP172" t="b">
        <v>1</v>
      </c>
      <c r="DQ172">
        <v>1758990272.84615</v>
      </c>
      <c r="DR172">
        <v>900.479692307692</v>
      </c>
      <c r="DS172">
        <v>958.155076923077</v>
      </c>
      <c r="DT172">
        <v>23.9536846153846</v>
      </c>
      <c r="DU172">
        <v>18.6668384615385</v>
      </c>
      <c r="DV172">
        <v>893.457923076923</v>
      </c>
      <c r="DW172">
        <v>23.5595076923077</v>
      </c>
      <c r="DX172">
        <v>500.029230769231</v>
      </c>
      <c r="DY172">
        <v>90.4277615384616</v>
      </c>
      <c r="DZ172">
        <v>0.0297748615384615</v>
      </c>
      <c r="EA172">
        <v>30.4834384615385</v>
      </c>
      <c r="EB172">
        <v>30.0681384615385</v>
      </c>
      <c r="EC172">
        <v>999.9</v>
      </c>
      <c r="ED172">
        <v>0</v>
      </c>
      <c r="EE172">
        <v>0</v>
      </c>
      <c r="EF172">
        <v>10017.8807692308</v>
      </c>
      <c r="EG172">
        <v>0</v>
      </c>
      <c r="EH172">
        <v>9.96363384615385</v>
      </c>
      <c r="EI172">
        <v>-57.6754230769231</v>
      </c>
      <c r="EJ172">
        <v>922.578769230769</v>
      </c>
      <c r="EK172">
        <v>976.382692307692</v>
      </c>
      <c r="EL172">
        <v>5.28684</v>
      </c>
      <c r="EM172">
        <v>958.155076923077</v>
      </c>
      <c r="EN172">
        <v>18.6668384615385</v>
      </c>
      <c r="EO172">
        <v>2.16607538461539</v>
      </c>
      <c r="EP172">
        <v>1.68799846153846</v>
      </c>
      <c r="EQ172">
        <v>18.7135846153846</v>
      </c>
      <c r="ER172">
        <v>14.7862538461538</v>
      </c>
      <c r="ES172">
        <v>2000.01461538462</v>
      </c>
      <c r="ET172">
        <v>0.980004384615385</v>
      </c>
      <c r="EU172">
        <v>0.0199958</v>
      </c>
      <c r="EV172">
        <v>0</v>
      </c>
      <c r="EW172">
        <v>1230.69384615385</v>
      </c>
      <c r="EX172">
        <v>5.00016</v>
      </c>
      <c r="EY172">
        <v>24958.5307692308</v>
      </c>
      <c r="EZ172">
        <v>18234.3538461538</v>
      </c>
      <c r="FA172">
        <v>49.2063846153846</v>
      </c>
      <c r="FB172">
        <v>49.625</v>
      </c>
      <c r="FC172">
        <v>49.562</v>
      </c>
      <c r="FD172">
        <v>49.375</v>
      </c>
      <c r="FE172">
        <v>51.062</v>
      </c>
      <c r="FF172">
        <v>1955.12461538462</v>
      </c>
      <c r="FG172">
        <v>39.89</v>
      </c>
      <c r="FH172">
        <v>0</v>
      </c>
      <c r="FI172">
        <v>1758990285.9</v>
      </c>
      <c r="FJ172">
        <v>0</v>
      </c>
      <c r="FK172">
        <v>1230.66846153846</v>
      </c>
      <c r="FL172">
        <v>5.97128204945533</v>
      </c>
      <c r="FM172">
        <v>102.782905871908</v>
      </c>
      <c r="FN172">
        <v>24959.2692307692</v>
      </c>
      <c r="FO172">
        <v>15</v>
      </c>
      <c r="FP172">
        <v>0</v>
      </c>
      <c r="FQ172" t="s">
        <v>439</v>
      </c>
      <c r="FR172">
        <v>1747249705.1</v>
      </c>
      <c r="FS172">
        <v>1747249711.1</v>
      </c>
      <c r="FT172">
        <v>0</v>
      </c>
      <c r="FU172">
        <v>0.871</v>
      </c>
      <c r="FV172">
        <v>0.066</v>
      </c>
      <c r="FW172">
        <v>5.486</v>
      </c>
      <c r="FX172">
        <v>0.145</v>
      </c>
      <c r="FY172">
        <v>420</v>
      </c>
      <c r="FZ172">
        <v>16</v>
      </c>
      <c r="GA172">
        <v>0.27</v>
      </c>
      <c r="GB172">
        <v>0.16</v>
      </c>
      <c r="GC172">
        <v>-57.247295</v>
      </c>
      <c r="GD172">
        <v>-8.91832330827074</v>
      </c>
      <c r="GE172">
        <v>1.12780488094129</v>
      </c>
      <c r="GF172">
        <v>0</v>
      </c>
      <c r="GG172">
        <v>1230.43</v>
      </c>
      <c r="GH172">
        <v>5.13857906405639</v>
      </c>
      <c r="GI172">
        <v>0.568662000302661</v>
      </c>
      <c r="GJ172">
        <v>-1</v>
      </c>
      <c r="GK172">
        <v>5.3454995</v>
      </c>
      <c r="GL172">
        <v>-1.51567533834587</v>
      </c>
      <c r="GM172">
        <v>0.145912437148963</v>
      </c>
      <c r="GN172">
        <v>0</v>
      </c>
      <c r="GO172">
        <v>0</v>
      </c>
      <c r="GP172">
        <v>2</v>
      </c>
      <c r="GQ172" t="s">
        <v>457</v>
      </c>
      <c r="GR172">
        <v>3.12488</v>
      </c>
      <c r="GS172">
        <v>2.65504</v>
      </c>
      <c r="GT172">
        <v>0.156457</v>
      </c>
      <c r="GU172">
        <v>0.163141</v>
      </c>
      <c r="GV172">
        <v>0.101359</v>
      </c>
      <c r="GW172">
        <v>0.0859038</v>
      </c>
      <c r="GX172">
        <v>21713.6</v>
      </c>
      <c r="GY172">
        <v>20411.2</v>
      </c>
      <c r="GZ172">
        <v>23019.6</v>
      </c>
      <c r="HA172">
        <v>23749</v>
      </c>
      <c r="HB172">
        <v>35256.1</v>
      </c>
      <c r="HC172">
        <v>35939.6</v>
      </c>
      <c r="HD172">
        <v>41496.6</v>
      </c>
      <c r="HE172">
        <v>42351.1</v>
      </c>
      <c r="HF172">
        <v>1.90645</v>
      </c>
      <c r="HG172">
        <v>1.81395</v>
      </c>
      <c r="HH172">
        <v>0.151042</v>
      </c>
      <c r="HI172">
        <v>0</v>
      </c>
      <c r="HJ172">
        <v>27.6032</v>
      </c>
      <c r="HK172">
        <v>999.9</v>
      </c>
      <c r="HL172">
        <v>48.736</v>
      </c>
      <c r="HM172">
        <v>29.225</v>
      </c>
      <c r="HN172">
        <v>21.9607</v>
      </c>
      <c r="HO172">
        <v>54.5109</v>
      </c>
      <c r="HP172">
        <v>42.2516</v>
      </c>
      <c r="HQ172">
        <v>1</v>
      </c>
      <c r="HR172">
        <v>0.0533359</v>
      </c>
      <c r="HS172">
        <v>1.61307</v>
      </c>
      <c r="HT172">
        <v>20.2093</v>
      </c>
      <c r="HU172">
        <v>5.22957</v>
      </c>
      <c r="HV172">
        <v>11.992</v>
      </c>
      <c r="HW172">
        <v>4.95585</v>
      </c>
      <c r="HX172">
        <v>3.30395</v>
      </c>
      <c r="HY172">
        <v>21.3</v>
      </c>
      <c r="HZ172">
        <v>9999</v>
      </c>
      <c r="IA172">
        <v>9999</v>
      </c>
      <c r="IB172">
        <v>9999</v>
      </c>
      <c r="IC172">
        <v>1.86857</v>
      </c>
      <c r="ID172">
        <v>1.86417</v>
      </c>
      <c r="IE172">
        <v>1.8718</v>
      </c>
      <c r="IF172">
        <v>1.86266</v>
      </c>
      <c r="IG172">
        <v>1.86204</v>
      </c>
      <c r="IH172">
        <v>1.86856</v>
      </c>
      <c r="II172">
        <v>1.85868</v>
      </c>
      <c r="IJ172">
        <v>1.86508</v>
      </c>
      <c r="IK172">
        <v>5</v>
      </c>
      <c r="IL172">
        <v>0</v>
      </c>
      <c r="IM172">
        <v>0</v>
      </c>
      <c r="IN172">
        <v>0</v>
      </c>
      <c r="IO172" t="s">
        <v>441</v>
      </c>
      <c r="IP172" t="s">
        <v>442</v>
      </c>
      <c r="IQ172" t="s">
        <v>443</v>
      </c>
      <c r="IR172" t="s">
        <v>443</v>
      </c>
      <c r="IS172" t="s">
        <v>443</v>
      </c>
      <c r="IT172" t="s">
        <v>443</v>
      </c>
      <c r="IU172">
        <v>0</v>
      </c>
      <c r="IV172">
        <v>100</v>
      </c>
      <c r="IW172">
        <v>100</v>
      </c>
      <c r="IX172">
        <v>7.078</v>
      </c>
      <c r="IY172">
        <v>0.3944</v>
      </c>
      <c r="IZ172">
        <v>4.29428474587108</v>
      </c>
      <c r="JA172">
        <v>0.0044018681294096</v>
      </c>
      <c r="JB172">
        <v>-1.90699597991277e-06</v>
      </c>
      <c r="JC172">
        <v>4.44501569190667e-10</v>
      </c>
      <c r="JD172">
        <v>0.0663976639725661</v>
      </c>
      <c r="JE172">
        <v>0.00774552653971819</v>
      </c>
      <c r="JF172">
        <v>0.000136201457998369</v>
      </c>
      <c r="JG172">
        <v>5.32982615085375e-06</v>
      </c>
      <c r="JH172">
        <v>-0</v>
      </c>
      <c r="JI172">
        <v>1991</v>
      </c>
      <c r="JJ172">
        <v>1</v>
      </c>
      <c r="JK172">
        <v>28</v>
      </c>
      <c r="JL172">
        <v>195676.3</v>
      </c>
      <c r="JM172">
        <v>195676.2</v>
      </c>
      <c r="JN172">
        <v>2.06787</v>
      </c>
      <c r="JO172">
        <v>2.36084</v>
      </c>
      <c r="JP172">
        <v>1.49902</v>
      </c>
      <c r="JQ172">
        <v>2.32788</v>
      </c>
      <c r="JR172">
        <v>1.54419</v>
      </c>
      <c r="JS172">
        <v>2.25098</v>
      </c>
      <c r="JT172">
        <v>34.9674</v>
      </c>
      <c r="JU172">
        <v>24.14</v>
      </c>
      <c r="JV172">
        <v>18</v>
      </c>
      <c r="JW172">
        <v>547.193</v>
      </c>
      <c r="JX172">
        <v>430.86</v>
      </c>
      <c r="JY172">
        <v>25.5231</v>
      </c>
      <c r="JZ172">
        <v>28.1959</v>
      </c>
      <c r="KA172">
        <v>30.0003</v>
      </c>
      <c r="KB172">
        <v>27.9528</v>
      </c>
      <c r="KC172">
        <v>27.9628</v>
      </c>
      <c r="KD172">
        <v>41.5308</v>
      </c>
      <c r="KE172">
        <v>23.5769</v>
      </c>
      <c r="KF172">
        <v>55.1166</v>
      </c>
      <c r="KG172">
        <v>25.4912</v>
      </c>
      <c r="KH172">
        <v>1009.1</v>
      </c>
      <c r="KI172">
        <v>19.0573</v>
      </c>
      <c r="KJ172">
        <v>93.0078</v>
      </c>
      <c r="KK172">
        <v>98.7023</v>
      </c>
    </row>
    <row r="173" spans="1:297">
      <c r="A173">
        <v>157</v>
      </c>
      <c r="B173">
        <v>1758990286</v>
      </c>
      <c r="C173">
        <v>2939</v>
      </c>
      <c r="D173" t="s">
        <v>757</v>
      </c>
      <c r="E173" t="s">
        <v>758</v>
      </c>
      <c r="F173">
        <v>5</v>
      </c>
      <c r="G173" t="s">
        <v>638</v>
      </c>
      <c r="H173" t="s">
        <v>436</v>
      </c>
      <c r="I173">
        <v>1758990277.84615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(EA173+(U173+2*0.95*5.67E-8*(((EA173+$B$7)+273)^4-(EA173+273)^4)-44100*J173)/(1.84*29.3*R173+8*0.95*5.67E-8*(EA173+273)^3))</f>
        <v>0</v>
      </c>
      <c r="W173">
        <f>($C$7*EB173+$D$7*EC173+$E$7*V173)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2*0.95*5.67E-8*(((EA173+$B$7)+273)^4-(W173+273)^4)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1010.0470176869</v>
      </c>
      <c r="AK173">
        <v>964.590545454545</v>
      </c>
      <c r="AL173">
        <v>3.39432803030292</v>
      </c>
      <c r="AM173">
        <v>63.08</v>
      </c>
      <c r="AN173">
        <f>(AP173 - AO173 + DY173*1E3/(8.314*(EA173+273.15)) * AR173/DX173 * AQ173) * DX173/(100*DL173) * 1000/(1000 - AP173)</f>
        <v>0</v>
      </c>
      <c r="AO173">
        <v>18.9197577083333</v>
      </c>
      <c r="AP173">
        <v>23.9799490909091</v>
      </c>
      <c r="AQ173">
        <v>0.000776107359306727</v>
      </c>
      <c r="AR173">
        <v>99.94</v>
      </c>
      <c r="AS173">
        <v>0</v>
      </c>
      <c r="AT173">
        <v>0</v>
      </c>
      <c r="AU173">
        <f>IF(AS173*$H$13&gt;=AW173,1.0,(AW173/(AW173-AS173*$H$13)))</f>
        <v>0</v>
      </c>
      <c r="AV173">
        <f>(AU173-1)*100</f>
        <v>0</v>
      </c>
      <c r="AW173">
        <f>MAX(0,($B$13+$C$13*EF173)/(1+$D$13*EF173)*DY173/(EA173+273)*$E$13)</f>
        <v>0</v>
      </c>
      <c r="AX173" t="s">
        <v>437</v>
      </c>
      <c r="AY173" t="s">
        <v>437</v>
      </c>
      <c r="AZ173">
        <v>0</v>
      </c>
      <c r="BA173">
        <v>0</v>
      </c>
      <c r="BB173">
        <f>1-AZ173/BA173</f>
        <v>0</v>
      </c>
      <c r="BC173">
        <v>0</v>
      </c>
      <c r="BD173" t="s">
        <v>437</v>
      </c>
      <c r="BE173" t="s">
        <v>437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437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$B$11*EG173+$C$11*EH173+$F$11*ES173*(1-EV173)</f>
        <v>0</v>
      </c>
      <c r="DI173">
        <f>DH173*DJ173</f>
        <v>0</v>
      </c>
      <c r="DJ173">
        <f>($B$11*$D$9+$C$11*$D$9+$F$11*((FF173+EX173)/MAX(FF173+EX173+FG173, 0.1)*$I$9+FG173/MAX(FF173+EX173+FG173, 0.1)*$J$9))/($B$11+$C$11+$F$11)</f>
        <v>0</v>
      </c>
      <c r="DK173">
        <f>($B$11*$K$9+$C$11*$K$9+$F$11*((FF173+EX173)/MAX(FF173+EX173+FG173, 0.1)*$P$9+FG173/MAX(FF173+EX173+FG173, 0.1)*$Q$9))/($B$11+$C$11+$F$11)</f>
        <v>0</v>
      </c>
      <c r="DL173">
        <v>5.9</v>
      </c>
      <c r="DM173">
        <v>0.5</v>
      </c>
      <c r="DN173" t="s">
        <v>438</v>
      </c>
      <c r="DO173">
        <v>2</v>
      </c>
      <c r="DP173" t="b">
        <v>1</v>
      </c>
      <c r="DQ173">
        <v>1758990277.84615</v>
      </c>
      <c r="DR173">
        <v>917.322153846154</v>
      </c>
      <c r="DS173">
        <v>974.905307692308</v>
      </c>
      <c r="DT173">
        <v>23.9580153846154</v>
      </c>
      <c r="DU173">
        <v>18.7911769230769</v>
      </c>
      <c r="DV173">
        <v>910.265923076923</v>
      </c>
      <c r="DW173">
        <v>23.5637461538462</v>
      </c>
      <c r="DX173">
        <v>500.003384615385</v>
      </c>
      <c r="DY173">
        <v>90.4280769230769</v>
      </c>
      <c r="DZ173">
        <v>0.0297458846153846</v>
      </c>
      <c r="EA173">
        <v>30.4649307692308</v>
      </c>
      <c r="EB173">
        <v>30.0624307692308</v>
      </c>
      <c r="EC173">
        <v>999.9</v>
      </c>
      <c r="ED173">
        <v>0</v>
      </c>
      <c r="EE173">
        <v>0</v>
      </c>
      <c r="EF173">
        <v>10003.7507692308</v>
      </c>
      <c r="EG173">
        <v>0</v>
      </c>
      <c r="EH173">
        <v>9.96780692307692</v>
      </c>
      <c r="EI173">
        <v>-57.5831769230769</v>
      </c>
      <c r="EJ173">
        <v>939.839076923077</v>
      </c>
      <c r="EK173">
        <v>993.577769230769</v>
      </c>
      <c r="EL173">
        <v>5.16684230769231</v>
      </c>
      <c r="EM173">
        <v>974.905307692308</v>
      </c>
      <c r="EN173">
        <v>18.7911769230769</v>
      </c>
      <c r="EO173">
        <v>2.16647538461538</v>
      </c>
      <c r="EP173">
        <v>1.69924769230769</v>
      </c>
      <c r="EQ173">
        <v>18.7165461538462</v>
      </c>
      <c r="ER173">
        <v>14.8893230769231</v>
      </c>
      <c r="ES173">
        <v>1999.99769230769</v>
      </c>
      <c r="ET173">
        <v>0.980004384615385</v>
      </c>
      <c r="EU173">
        <v>0.0199957923076923</v>
      </c>
      <c r="EV173">
        <v>0</v>
      </c>
      <c r="EW173">
        <v>1231.06846153846</v>
      </c>
      <c r="EX173">
        <v>5.00016</v>
      </c>
      <c r="EY173">
        <v>24967.3769230769</v>
      </c>
      <c r="EZ173">
        <v>18234.2</v>
      </c>
      <c r="FA173">
        <v>49.2257692307692</v>
      </c>
      <c r="FB173">
        <v>49.625</v>
      </c>
      <c r="FC173">
        <v>49.562</v>
      </c>
      <c r="FD173">
        <v>49.3797692307692</v>
      </c>
      <c r="FE173">
        <v>51.062</v>
      </c>
      <c r="FF173">
        <v>1955.10769230769</v>
      </c>
      <c r="FG173">
        <v>39.89</v>
      </c>
      <c r="FH173">
        <v>0</v>
      </c>
      <c r="FI173">
        <v>1758990291.3</v>
      </c>
      <c r="FJ173">
        <v>0</v>
      </c>
      <c r="FK173">
        <v>1231.2688</v>
      </c>
      <c r="FL173">
        <v>5.96076925314895</v>
      </c>
      <c r="FM173">
        <v>110.999999954151</v>
      </c>
      <c r="FN173">
        <v>24969.62</v>
      </c>
      <c r="FO173">
        <v>15</v>
      </c>
      <c r="FP173">
        <v>0</v>
      </c>
      <c r="FQ173" t="s">
        <v>439</v>
      </c>
      <c r="FR173">
        <v>1747249705.1</v>
      </c>
      <c r="FS173">
        <v>1747249711.1</v>
      </c>
      <c r="FT173">
        <v>0</v>
      </c>
      <c r="FU173">
        <v>0.871</v>
      </c>
      <c r="FV173">
        <v>0.066</v>
      </c>
      <c r="FW173">
        <v>5.486</v>
      </c>
      <c r="FX173">
        <v>0.145</v>
      </c>
      <c r="FY173">
        <v>420</v>
      </c>
      <c r="FZ173">
        <v>16</v>
      </c>
      <c r="GA173">
        <v>0.27</v>
      </c>
      <c r="GB173">
        <v>0.16</v>
      </c>
      <c r="GC173">
        <v>-57.5922666666667</v>
      </c>
      <c r="GD173">
        <v>-1.58255064935073</v>
      </c>
      <c r="GE173">
        <v>0.757842110288802</v>
      </c>
      <c r="GF173">
        <v>0</v>
      </c>
      <c r="GG173">
        <v>1230.86382352941</v>
      </c>
      <c r="GH173">
        <v>5.76027502392741</v>
      </c>
      <c r="GI173">
        <v>0.621454719877579</v>
      </c>
      <c r="GJ173">
        <v>-1</v>
      </c>
      <c r="GK173">
        <v>5.23771809523809</v>
      </c>
      <c r="GL173">
        <v>-1.43719324675325</v>
      </c>
      <c r="GM173">
        <v>0.145407276546129</v>
      </c>
      <c r="GN173">
        <v>0</v>
      </c>
      <c r="GO173">
        <v>0</v>
      </c>
      <c r="GP173">
        <v>2</v>
      </c>
      <c r="GQ173" t="s">
        <v>457</v>
      </c>
      <c r="GR173">
        <v>3.12474</v>
      </c>
      <c r="GS173">
        <v>2.65533</v>
      </c>
      <c r="GT173">
        <v>0.158287</v>
      </c>
      <c r="GU173">
        <v>0.164981</v>
      </c>
      <c r="GV173">
        <v>0.101416</v>
      </c>
      <c r="GW173">
        <v>0.0863224</v>
      </c>
      <c r="GX173">
        <v>21666.4</v>
      </c>
      <c r="GY173">
        <v>20366.3</v>
      </c>
      <c r="GZ173">
        <v>23019.4</v>
      </c>
      <c r="HA173">
        <v>23749</v>
      </c>
      <c r="HB173">
        <v>35253.6</v>
      </c>
      <c r="HC173">
        <v>35923.2</v>
      </c>
      <c r="HD173">
        <v>41496.1</v>
      </c>
      <c r="HE173">
        <v>42351.1</v>
      </c>
      <c r="HF173">
        <v>1.90655</v>
      </c>
      <c r="HG173">
        <v>1.81422</v>
      </c>
      <c r="HH173">
        <v>0.150628</v>
      </c>
      <c r="HI173">
        <v>0</v>
      </c>
      <c r="HJ173">
        <v>27.5953</v>
      </c>
      <c r="HK173">
        <v>999.9</v>
      </c>
      <c r="HL173">
        <v>48.785</v>
      </c>
      <c r="HM173">
        <v>29.225</v>
      </c>
      <c r="HN173">
        <v>21.983</v>
      </c>
      <c r="HO173">
        <v>54.1609</v>
      </c>
      <c r="HP173">
        <v>42.48</v>
      </c>
      <c r="HQ173">
        <v>1</v>
      </c>
      <c r="HR173">
        <v>0.0536636</v>
      </c>
      <c r="HS173">
        <v>1.64406</v>
      </c>
      <c r="HT173">
        <v>20.2092</v>
      </c>
      <c r="HU173">
        <v>5.22957</v>
      </c>
      <c r="HV173">
        <v>11.992</v>
      </c>
      <c r="HW173">
        <v>4.9557</v>
      </c>
      <c r="HX173">
        <v>3.30395</v>
      </c>
      <c r="HY173">
        <v>21.3</v>
      </c>
      <c r="HZ173">
        <v>9999</v>
      </c>
      <c r="IA173">
        <v>9999</v>
      </c>
      <c r="IB173">
        <v>9999</v>
      </c>
      <c r="IC173">
        <v>1.86856</v>
      </c>
      <c r="ID173">
        <v>1.86419</v>
      </c>
      <c r="IE173">
        <v>1.87181</v>
      </c>
      <c r="IF173">
        <v>1.86266</v>
      </c>
      <c r="IG173">
        <v>1.86203</v>
      </c>
      <c r="IH173">
        <v>1.86858</v>
      </c>
      <c r="II173">
        <v>1.85869</v>
      </c>
      <c r="IJ173">
        <v>1.86508</v>
      </c>
      <c r="IK173">
        <v>5</v>
      </c>
      <c r="IL173">
        <v>0</v>
      </c>
      <c r="IM173">
        <v>0</v>
      </c>
      <c r="IN173">
        <v>0</v>
      </c>
      <c r="IO173" t="s">
        <v>441</v>
      </c>
      <c r="IP173" t="s">
        <v>442</v>
      </c>
      <c r="IQ173" t="s">
        <v>443</v>
      </c>
      <c r="IR173" t="s">
        <v>443</v>
      </c>
      <c r="IS173" t="s">
        <v>443</v>
      </c>
      <c r="IT173" t="s">
        <v>443</v>
      </c>
      <c r="IU173">
        <v>0</v>
      </c>
      <c r="IV173">
        <v>100</v>
      </c>
      <c r="IW173">
        <v>100</v>
      </c>
      <c r="IX173">
        <v>7.111</v>
      </c>
      <c r="IY173">
        <v>0.3948</v>
      </c>
      <c r="IZ173">
        <v>4.29428474587108</v>
      </c>
      <c r="JA173">
        <v>0.0044018681294096</v>
      </c>
      <c r="JB173">
        <v>-1.90699597991277e-06</v>
      </c>
      <c r="JC173">
        <v>4.44501569190667e-10</v>
      </c>
      <c r="JD173">
        <v>0.0663976639725661</v>
      </c>
      <c r="JE173">
        <v>0.00774552653971819</v>
      </c>
      <c r="JF173">
        <v>0.000136201457998369</v>
      </c>
      <c r="JG173">
        <v>5.32982615085375e-06</v>
      </c>
      <c r="JH173">
        <v>-0</v>
      </c>
      <c r="JI173">
        <v>1991</v>
      </c>
      <c r="JJ173">
        <v>1</v>
      </c>
      <c r="JK173">
        <v>28</v>
      </c>
      <c r="JL173">
        <v>195676.3</v>
      </c>
      <c r="JM173">
        <v>195676.2</v>
      </c>
      <c r="JN173">
        <v>2.09961</v>
      </c>
      <c r="JO173">
        <v>2.33521</v>
      </c>
      <c r="JP173">
        <v>1.4978</v>
      </c>
      <c r="JQ173">
        <v>2.32788</v>
      </c>
      <c r="JR173">
        <v>1.54419</v>
      </c>
      <c r="JS173">
        <v>2.3645</v>
      </c>
      <c r="JT173">
        <v>34.9674</v>
      </c>
      <c r="JU173">
        <v>24.1488</v>
      </c>
      <c r="JV173">
        <v>18</v>
      </c>
      <c r="JW173">
        <v>547.308</v>
      </c>
      <c r="JX173">
        <v>431.058</v>
      </c>
      <c r="JY173">
        <v>25.463</v>
      </c>
      <c r="JZ173">
        <v>28.2019</v>
      </c>
      <c r="KA173">
        <v>30.0004</v>
      </c>
      <c r="KB173">
        <v>27.9587</v>
      </c>
      <c r="KC173">
        <v>27.9675</v>
      </c>
      <c r="KD173">
        <v>42.085</v>
      </c>
      <c r="KE173">
        <v>23.2976</v>
      </c>
      <c r="KF173">
        <v>55.1166</v>
      </c>
      <c r="KG173">
        <v>25.4288</v>
      </c>
      <c r="KH173">
        <v>1022.74</v>
      </c>
      <c r="KI173">
        <v>19.0079</v>
      </c>
      <c r="KJ173">
        <v>93.0069</v>
      </c>
      <c r="KK173">
        <v>98.7022</v>
      </c>
    </row>
    <row r="174" spans="1:297">
      <c r="A174">
        <v>158</v>
      </c>
      <c r="B174">
        <v>1758990291</v>
      </c>
      <c r="C174">
        <v>2944</v>
      </c>
      <c r="D174" t="s">
        <v>759</v>
      </c>
      <c r="E174" t="s">
        <v>760</v>
      </c>
      <c r="F174">
        <v>5</v>
      </c>
      <c r="G174" t="s">
        <v>638</v>
      </c>
      <c r="H174" t="s">
        <v>436</v>
      </c>
      <c r="I174">
        <v>1758990282.84615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(EA174+(U174+2*0.95*5.67E-8*(((EA174+$B$7)+273)^4-(EA174+273)^4)-44100*J174)/(1.84*29.3*R174+8*0.95*5.67E-8*(EA174+273)^3))</f>
        <v>0</v>
      </c>
      <c r="W174">
        <f>($C$7*EB174+$D$7*EC174+$E$7*V174)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2*0.95*5.67E-8*(((EA174+$B$7)+273)^4-(W174+273)^4)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1028.07004983333</v>
      </c>
      <c r="AK174">
        <v>981.955654545455</v>
      </c>
      <c r="AL174">
        <v>3.48616696969696</v>
      </c>
      <c r="AM174">
        <v>63.08</v>
      </c>
      <c r="AN174">
        <f>(AP174 - AO174 + DY174*1E3/(8.314*(EA174+273.15)) * AR174/DX174 * AQ174) * DX174/(100*DL174) * 1000/(1000 - AP174)</f>
        <v>0</v>
      </c>
      <c r="AO174">
        <v>19.0129048452381</v>
      </c>
      <c r="AP174">
        <v>23.9961872727273</v>
      </c>
      <c r="AQ174">
        <v>0.00048228432900405</v>
      </c>
      <c r="AR174">
        <v>99.94</v>
      </c>
      <c r="AS174">
        <v>0</v>
      </c>
      <c r="AT174">
        <v>0</v>
      </c>
      <c r="AU174">
        <f>IF(AS174*$H$13&gt;=AW174,1.0,(AW174/(AW174-AS174*$H$13)))</f>
        <v>0</v>
      </c>
      <c r="AV174">
        <f>(AU174-1)*100</f>
        <v>0</v>
      </c>
      <c r="AW174">
        <f>MAX(0,($B$13+$C$13*EF174)/(1+$D$13*EF174)*DY174/(EA174+273)*$E$13)</f>
        <v>0</v>
      </c>
      <c r="AX174" t="s">
        <v>437</v>
      </c>
      <c r="AY174" t="s">
        <v>437</v>
      </c>
      <c r="AZ174">
        <v>0</v>
      </c>
      <c r="BA174">
        <v>0</v>
      </c>
      <c r="BB174">
        <f>1-AZ174/BA174</f>
        <v>0</v>
      </c>
      <c r="BC174">
        <v>0</v>
      </c>
      <c r="BD174" t="s">
        <v>437</v>
      </c>
      <c r="BE174" t="s">
        <v>437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437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$B$11*EG174+$C$11*EH174+$F$11*ES174*(1-EV174)</f>
        <v>0</v>
      </c>
      <c r="DI174">
        <f>DH174*DJ174</f>
        <v>0</v>
      </c>
      <c r="DJ174">
        <f>($B$11*$D$9+$C$11*$D$9+$F$11*((FF174+EX174)/MAX(FF174+EX174+FG174, 0.1)*$I$9+FG174/MAX(FF174+EX174+FG174, 0.1)*$J$9))/($B$11+$C$11+$F$11)</f>
        <v>0</v>
      </c>
      <c r="DK174">
        <f>($B$11*$K$9+$C$11*$K$9+$F$11*((FF174+EX174)/MAX(FF174+EX174+FG174, 0.1)*$P$9+FG174/MAX(FF174+EX174+FG174, 0.1)*$Q$9))/($B$11+$C$11+$F$11)</f>
        <v>0</v>
      </c>
      <c r="DL174">
        <v>5.9</v>
      </c>
      <c r="DM174">
        <v>0.5</v>
      </c>
      <c r="DN174" t="s">
        <v>438</v>
      </c>
      <c r="DO174">
        <v>2</v>
      </c>
      <c r="DP174" t="b">
        <v>1</v>
      </c>
      <c r="DQ174">
        <v>1758990282.84615</v>
      </c>
      <c r="DR174">
        <v>934.174461538462</v>
      </c>
      <c r="DS174">
        <v>992.270230769231</v>
      </c>
      <c r="DT174">
        <v>23.9721076923077</v>
      </c>
      <c r="DU174">
        <v>18.9016153846154</v>
      </c>
      <c r="DV174">
        <v>927.084230769231</v>
      </c>
      <c r="DW174">
        <v>23.5775153846154</v>
      </c>
      <c r="DX174">
        <v>500.014</v>
      </c>
      <c r="DY174">
        <v>90.4277923076923</v>
      </c>
      <c r="DZ174">
        <v>0.0296697769230769</v>
      </c>
      <c r="EA174">
        <v>30.4475153846154</v>
      </c>
      <c r="EB174">
        <v>30.0583461538462</v>
      </c>
      <c r="EC174">
        <v>999.9</v>
      </c>
      <c r="ED174">
        <v>0</v>
      </c>
      <c r="EE174">
        <v>0</v>
      </c>
      <c r="EF174">
        <v>10010.2392307692</v>
      </c>
      <c r="EG174">
        <v>0</v>
      </c>
      <c r="EH174">
        <v>9.96673692307692</v>
      </c>
      <c r="EI174">
        <v>-58.0957769230769</v>
      </c>
      <c r="EJ174">
        <v>957.118923076923</v>
      </c>
      <c r="EK174">
        <v>1011.38838461538</v>
      </c>
      <c r="EL174">
        <v>5.07049307692308</v>
      </c>
      <c r="EM174">
        <v>992.270230769231</v>
      </c>
      <c r="EN174">
        <v>18.9016153846154</v>
      </c>
      <c r="EO174">
        <v>2.16774384615385</v>
      </c>
      <c r="EP174">
        <v>1.70922923076923</v>
      </c>
      <c r="EQ174">
        <v>18.7259</v>
      </c>
      <c r="ER174">
        <v>14.9803384615385</v>
      </c>
      <c r="ES174">
        <v>1999.98461538462</v>
      </c>
      <c r="ET174">
        <v>0.980004384615385</v>
      </c>
      <c r="EU174">
        <v>0.0199957846153846</v>
      </c>
      <c r="EV174">
        <v>0</v>
      </c>
      <c r="EW174">
        <v>1231.50153846154</v>
      </c>
      <c r="EX174">
        <v>5.00016</v>
      </c>
      <c r="EY174">
        <v>24976.5923076923</v>
      </c>
      <c r="EZ174">
        <v>18234.0846153846</v>
      </c>
      <c r="FA174">
        <v>49.2451538461538</v>
      </c>
      <c r="FB174">
        <v>49.625</v>
      </c>
      <c r="FC174">
        <v>49.562</v>
      </c>
      <c r="FD174">
        <v>49.3845384615385</v>
      </c>
      <c r="FE174">
        <v>51.062</v>
      </c>
      <c r="FF174">
        <v>1955.09461538462</v>
      </c>
      <c r="FG174">
        <v>39.89</v>
      </c>
      <c r="FH174">
        <v>0</v>
      </c>
      <c r="FI174">
        <v>1758990296.1</v>
      </c>
      <c r="FJ174">
        <v>0</v>
      </c>
      <c r="FK174">
        <v>1231.6424</v>
      </c>
      <c r="FL174">
        <v>4.91538462900562</v>
      </c>
      <c r="FM174">
        <v>118.738461624454</v>
      </c>
      <c r="FN174">
        <v>24978.328</v>
      </c>
      <c r="FO174">
        <v>15</v>
      </c>
      <c r="FP174">
        <v>0</v>
      </c>
      <c r="FQ174" t="s">
        <v>439</v>
      </c>
      <c r="FR174">
        <v>1747249705.1</v>
      </c>
      <c r="FS174">
        <v>1747249711.1</v>
      </c>
      <c r="FT174">
        <v>0</v>
      </c>
      <c r="FU174">
        <v>0.871</v>
      </c>
      <c r="FV174">
        <v>0.066</v>
      </c>
      <c r="FW174">
        <v>5.486</v>
      </c>
      <c r="FX174">
        <v>0.145</v>
      </c>
      <c r="FY174">
        <v>420</v>
      </c>
      <c r="FZ174">
        <v>16</v>
      </c>
      <c r="GA174">
        <v>0.27</v>
      </c>
      <c r="GB174">
        <v>0.16</v>
      </c>
      <c r="GC174">
        <v>-57.79657</v>
      </c>
      <c r="GD174">
        <v>-3.96295939849625</v>
      </c>
      <c r="GE174">
        <v>0.827724066401358</v>
      </c>
      <c r="GF174">
        <v>0</v>
      </c>
      <c r="GG174">
        <v>1231.26588235294</v>
      </c>
      <c r="GH174">
        <v>5.52574484150152</v>
      </c>
      <c r="GI174">
        <v>0.604838907318469</v>
      </c>
      <c r="GJ174">
        <v>-1</v>
      </c>
      <c r="GK174">
        <v>5.1180695</v>
      </c>
      <c r="GL174">
        <v>-1.16614330827067</v>
      </c>
      <c r="GM174">
        <v>0.113183129373374</v>
      </c>
      <c r="GN174">
        <v>0</v>
      </c>
      <c r="GO174">
        <v>0</v>
      </c>
      <c r="GP174">
        <v>2</v>
      </c>
      <c r="GQ174" t="s">
        <v>457</v>
      </c>
      <c r="GR174">
        <v>3.12498</v>
      </c>
      <c r="GS174">
        <v>2.65518</v>
      </c>
      <c r="GT174">
        <v>0.160139</v>
      </c>
      <c r="GU174">
        <v>0.166695</v>
      </c>
      <c r="GV174">
        <v>0.101443</v>
      </c>
      <c r="GW174">
        <v>0.0864447</v>
      </c>
      <c r="GX174">
        <v>21617.9</v>
      </c>
      <c r="GY174">
        <v>20324.2</v>
      </c>
      <c r="GZ174">
        <v>23018.7</v>
      </c>
      <c r="HA174">
        <v>23748.6</v>
      </c>
      <c r="HB174">
        <v>35251.7</v>
      </c>
      <c r="HC174">
        <v>35917.8</v>
      </c>
      <c r="HD174">
        <v>41495</v>
      </c>
      <c r="HE174">
        <v>42350.3</v>
      </c>
      <c r="HF174">
        <v>1.90622</v>
      </c>
      <c r="HG174">
        <v>1.81358</v>
      </c>
      <c r="HH174">
        <v>0.150725</v>
      </c>
      <c r="HI174">
        <v>0</v>
      </c>
      <c r="HJ174">
        <v>27.5868</v>
      </c>
      <c r="HK174">
        <v>999.9</v>
      </c>
      <c r="HL174">
        <v>48.785</v>
      </c>
      <c r="HM174">
        <v>29.225</v>
      </c>
      <c r="HN174">
        <v>21.9814</v>
      </c>
      <c r="HO174">
        <v>54.0509</v>
      </c>
      <c r="HP174">
        <v>42.2035</v>
      </c>
      <c r="HQ174">
        <v>1</v>
      </c>
      <c r="HR174">
        <v>0.0540625</v>
      </c>
      <c r="HS174">
        <v>1.63185</v>
      </c>
      <c r="HT174">
        <v>20.2092</v>
      </c>
      <c r="HU174">
        <v>5.22897</v>
      </c>
      <c r="HV174">
        <v>11.992</v>
      </c>
      <c r="HW174">
        <v>4.95565</v>
      </c>
      <c r="HX174">
        <v>3.30393</v>
      </c>
      <c r="HY174">
        <v>21.3</v>
      </c>
      <c r="HZ174">
        <v>9999</v>
      </c>
      <c r="IA174">
        <v>9999</v>
      </c>
      <c r="IB174">
        <v>9999</v>
      </c>
      <c r="IC174">
        <v>1.86854</v>
      </c>
      <c r="ID174">
        <v>1.86421</v>
      </c>
      <c r="IE174">
        <v>1.87181</v>
      </c>
      <c r="IF174">
        <v>1.86265</v>
      </c>
      <c r="IG174">
        <v>1.86204</v>
      </c>
      <c r="IH174">
        <v>1.86857</v>
      </c>
      <c r="II174">
        <v>1.85868</v>
      </c>
      <c r="IJ174">
        <v>1.86508</v>
      </c>
      <c r="IK174">
        <v>5</v>
      </c>
      <c r="IL174">
        <v>0</v>
      </c>
      <c r="IM174">
        <v>0</v>
      </c>
      <c r="IN174">
        <v>0</v>
      </c>
      <c r="IO174" t="s">
        <v>441</v>
      </c>
      <c r="IP174" t="s">
        <v>442</v>
      </c>
      <c r="IQ174" t="s">
        <v>443</v>
      </c>
      <c r="IR174" t="s">
        <v>443</v>
      </c>
      <c r="IS174" t="s">
        <v>443</v>
      </c>
      <c r="IT174" t="s">
        <v>443</v>
      </c>
      <c r="IU174">
        <v>0</v>
      </c>
      <c r="IV174">
        <v>100</v>
      </c>
      <c r="IW174">
        <v>100</v>
      </c>
      <c r="IX174">
        <v>7.145</v>
      </c>
      <c r="IY174">
        <v>0.3951</v>
      </c>
      <c r="IZ174">
        <v>4.29428474587108</v>
      </c>
      <c r="JA174">
        <v>0.0044018681294096</v>
      </c>
      <c r="JB174">
        <v>-1.90699597991277e-06</v>
      </c>
      <c r="JC174">
        <v>4.44501569190667e-10</v>
      </c>
      <c r="JD174">
        <v>0.0663976639725661</v>
      </c>
      <c r="JE174">
        <v>0.00774552653971819</v>
      </c>
      <c r="JF174">
        <v>0.000136201457998369</v>
      </c>
      <c r="JG174">
        <v>5.32982615085375e-06</v>
      </c>
      <c r="JH174">
        <v>-0</v>
      </c>
      <c r="JI174">
        <v>1991</v>
      </c>
      <c r="JJ174">
        <v>1</v>
      </c>
      <c r="JK174">
        <v>28</v>
      </c>
      <c r="JL174">
        <v>195676.4</v>
      </c>
      <c r="JM174">
        <v>195676.3</v>
      </c>
      <c r="JN174">
        <v>2.12524</v>
      </c>
      <c r="JO174">
        <v>2.35352</v>
      </c>
      <c r="JP174">
        <v>1.49902</v>
      </c>
      <c r="JQ174">
        <v>2.32788</v>
      </c>
      <c r="JR174">
        <v>1.54419</v>
      </c>
      <c r="JS174">
        <v>2.30103</v>
      </c>
      <c r="JT174">
        <v>34.9674</v>
      </c>
      <c r="JU174">
        <v>24.14</v>
      </c>
      <c r="JV174">
        <v>18</v>
      </c>
      <c r="JW174">
        <v>547.141</v>
      </c>
      <c r="JX174">
        <v>430.718</v>
      </c>
      <c r="JY174">
        <v>25.4045</v>
      </c>
      <c r="JZ174">
        <v>28.2079</v>
      </c>
      <c r="KA174">
        <v>30.0004</v>
      </c>
      <c r="KB174">
        <v>27.9637</v>
      </c>
      <c r="KC174">
        <v>27.9734</v>
      </c>
      <c r="KD174">
        <v>42.5927</v>
      </c>
      <c r="KE174">
        <v>23.2976</v>
      </c>
      <c r="KF174">
        <v>55.4904</v>
      </c>
      <c r="KG174">
        <v>25.3795</v>
      </c>
      <c r="KH174">
        <v>1043.07</v>
      </c>
      <c r="KI174">
        <v>19.0567</v>
      </c>
      <c r="KJ174">
        <v>93.0042</v>
      </c>
      <c r="KK174">
        <v>98.7004</v>
      </c>
    </row>
    <row r="175" spans="1:297">
      <c r="A175">
        <v>159</v>
      </c>
      <c r="B175">
        <v>1758990296</v>
      </c>
      <c r="C175">
        <v>2949</v>
      </c>
      <c r="D175" t="s">
        <v>761</v>
      </c>
      <c r="E175" t="s">
        <v>762</v>
      </c>
      <c r="F175">
        <v>5</v>
      </c>
      <c r="G175" t="s">
        <v>638</v>
      </c>
      <c r="H175" t="s">
        <v>436</v>
      </c>
      <c r="I175">
        <v>1758990287.84615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(EA175+(U175+2*0.95*5.67E-8*(((EA175+$B$7)+273)^4-(EA175+273)^4)-44100*J175)/(1.84*29.3*R175+8*0.95*5.67E-8*(EA175+273)^3))</f>
        <v>0</v>
      </c>
      <c r="W175">
        <f>($C$7*EB175+$D$7*EC175+$E$7*V175)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2*0.95*5.67E-8*(((EA175+$B$7)+273)^4-(W175+273)^4)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1044.38182067857</v>
      </c>
      <c r="AK175">
        <v>998.650090909091</v>
      </c>
      <c r="AL175">
        <v>3.32344463203441</v>
      </c>
      <c r="AM175">
        <v>63.08</v>
      </c>
      <c r="AN175">
        <f>(AP175 - AO175 + DY175*1E3/(8.314*(EA175+273.15)) * AR175/DX175 * AQ175) * DX175/(100*DL175) * 1000/(1000 - AP175)</f>
        <v>0</v>
      </c>
      <c r="AO175">
        <v>19.0426458214286</v>
      </c>
      <c r="AP175">
        <v>23.9830321212121</v>
      </c>
      <c r="AQ175">
        <v>-0.000293445310245474</v>
      </c>
      <c r="AR175">
        <v>99.94</v>
      </c>
      <c r="AS175">
        <v>0</v>
      </c>
      <c r="AT175">
        <v>0</v>
      </c>
      <c r="AU175">
        <f>IF(AS175*$H$13&gt;=AW175,1.0,(AW175/(AW175-AS175*$H$13)))</f>
        <v>0</v>
      </c>
      <c r="AV175">
        <f>(AU175-1)*100</f>
        <v>0</v>
      </c>
      <c r="AW175">
        <f>MAX(0,($B$13+$C$13*EF175)/(1+$D$13*EF175)*DY175/(EA175+273)*$E$13)</f>
        <v>0</v>
      </c>
      <c r="AX175" t="s">
        <v>437</v>
      </c>
      <c r="AY175" t="s">
        <v>437</v>
      </c>
      <c r="AZ175">
        <v>0</v>
      </c>
      <c r="BA175">
        <v>0</v>
      </c>
      <c r="BB175">
        <f>1-AZ175/BA175</f>
        <v>0</v>
      </c>
      <c r="BC175">
        <v>0</v>
      </c>
      <c r="BD175" t="s">
        <v>437</v>
      </c>
      <c r="BE175" t="s">
        <v>437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437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$B$11*EG175+$C$11*EH175+$F$11*ES175*(1-EV175)</f>
        <v>0</v>
      </c>
      <c r="DI175">
        <f>DH175*DJ175</f>
        <v>0</v>
      </c>
      <c r="DJ175">
        <f>($B$11*$D$9+$C$11*$D$9+$F$11*((FF175+EX175)/MAX(FF175+EX175+FG175, 0.1)*$I$9+FG175/MAX(FF175+EX175+FG175, 0.1)*$J$9))/($B$11+$C$11+$F$11)</f>
        <v>0</v>
      </c>
      <c r="DK175">
        <f>($B$11*$K$9+$C$11*$K$9+$F$11*((FF175+EX175)/MAX(FF175+EX175+FG175, 0.1)*$P$9+FG175/MAX(FF175+EX175+FG175, 0.1)*$Q$9))/($B$11+$C$11+$F$11)</f>
        <v>0</v>
      </c>
      <c r="DL175">
        <v>5.9</v>
      </c>
      <c r="DM175">
        <v>0.5</v>
      </c>
      <c r="DN175" t="s">
        <v>438</v>
      </c>
      <c r="DO175">
        <v>2</v>
      </c>
      <c r="DP175" t="b">
        <v>1</v>
      </c>
      <c r="DQ175">
        <v>1758990287.84615</v>
      </c>
      <c r="DR175">
        <v>951.032769230769</v>
      </c>
      <c r="DS175">
        <v>1008.83423076923</v>
      </c>
      <c r="DT175">
        <v>23.9828692307692</v>
      </c>
      <c r="DU175">
        <v>18.9840769230769</v>
      </c>
      <c r="DV175">
        <v>943.908769230769</v>
      </c>
      <c r="DW175">
        <v>23.5880384615385</v>
      </c>
      <c r="DX175">
        <v>500.001153846154</v>
      </c>
      <c r="DY175">
        <v>90.4274615384615</v>
      </c>
      <c r="DZ175">
        <v>0.0297201230769231</v>
      </c>
      <c r="EA175">
        <v>30.4320076923077</v>
      </c>
      <c r="EB175">
        <v>30.0519384615385</v>
      </c>
      <c r="EC175">
        <v>999.9</v>
      </c>
      <c r="ED175">
        <v>0</v>
      </c>
      <c r="EE175">
        <v>0</v>
      </c>
      <c r="EF175">
        <v>9994.18307692308</v>
      </c>
      <c r="EG175">
        <v>0</v>
      </c>
      <c r="EH175">
        <v>9.97069615384615</v>
      </c>
      <c r="EI175">
        <v>-57.8013923076923</v>
      </c>
      <c r="EJ175">
        <v>974.401846153846</v>
      </c>
      <c r="EK175">
        <v>1028.35692307692</v>
      </c>
      <c r="EL175">
        <v>4.99879923076923</v>
      </c>
      <c r="EM175">
        <v>1008.83423076923</v>
      </c>
      <c r="EN175">
        <v>18.9840769230769</v>
      </c>
      <c r="EO175">
        <v>2.16871076923077</v>
      </c>
      <c r="EP175">
        <v>1.71668</v>
      </c>
      <c r="EQ175">
        <v>18.7330307692308</v>
      </c>
      <c r="ER175">
        <v>15.0480153846154</v>
      </c>
      <c r="ES175">
        <v>2000.03692307692</v>
      </c>
      <c r="ET175">
        <v>0.980005076923077</v>
      </c>
      <c r="EU175">
        <v>0.0199951461538462</v>
      </c>
      <c r="EV175">
        <v>0</v>
      </c>
      <c r="EW175">
        <v>1231.92076923077</v>
      </c>
      <c r="EX175">
        <v>5.00016</v>
      </c>
      <c r="EY175">
        <v>24986.8461538462</v>
      </c>
      <c r="EZ175">
        <v>18234.5769230769</v>
      </c>
      <c r="FA175">
        <v>49.25</v>
      </c>
      <c r="FB175">
        <v>49.625</v>
      </c>
      <c r="FC175">
        <v>49.562</v>
      </c>
      <c r="FD175">
        <v>49.3988461538462</v>
      </c>
      <c r="FE175">
        <v>51.062</v>
      </c>
      <c r="FF175">
        <v>1955.14692307692</v>
      </c>
      <c r="FG175">
        <v>39.89</v>
      </c>
      <c r="FH175">
        <v>0</v>
      </c>
      <c r="FI175">
        <v>1758990300.9</v>
      </c>
      <c r="FJ175">
        <v>0</v>
      </c>
      <c r="FK175">
        <v>1232.0492</v>
      </c>
      <c r="FL175">
        <v>4.78000000067469</v>
      </c>
      <c r="FM175">
        <v>113.492307415776</v>
      </c>
      <c r="FN175">
        <v>24987.652</v>
      </c>
      <c r="FO175">
        <v>15</v>
      </c>
      <c r="FP175">
        <v>0</v>
      </c>
      <c r="FQ175" t="s">
        <v>439</v>
      </c>
      <c r="FR175">
        <v>1747249705.1</v>
      </c>
      <c r="FS175">
        <v>1747249711.1</v>
      </c>
      <c r="FT175">
        <v>0</v>
      </c>
      <c r="FU175">
        <v>0.871</v>
      </c>
      <c r="FV175">
        <v>0.066</v>
      </c>
      <c r="FW175">
        <v>5.486</v>
      </c>
      <c r="FX175">
        <v>0.145</v>
      </c>
      <c r="FY175">
        <v>420</v>
      </c>
      <c r="FZ175">
        <v>16</v>
      </c>
      <c r="GA175">
        <v>0.27</v>
      </c>
      <c r="GB175">
        <v>0.16</v>
      </c>
      <c r="GC175">
        <v>-57.9934428571429</v>
      </c>
      <c r="GD175">
        <v>1.90063636363643</v>
      </c>
      <c r="GE175">
        <v>0.576352669458411</v>
      </c>
      <c r="GF175">
        <v>0</v>
      </c>
      <c r="GG175">
        <v>1231.76323529412</v>
      </c>
      <c r="GH175">
        <v>4.7518716617988</v>
      </c>
      <c r="GI175">
        <v>0.533262547566072</v>
      </c>
      <c r="GJ175">
        <v>-1</v>
      </c>
      <c r="GK175">
        <v>5.04529142857143</v>
      </c>
      <c r="GL175">
        <v>-0.883779740259728</v>
      </c>
      <c r="GM175">
        <v>0.0915816721259649</v>
      </c>
      <c r="GN175">
        <v>0</v>
      </c>
      <c r="GO175">
        <v>0</v>
      </c>
      <c r="GP175">
        <v>2</v>
      </c>
      <c r="GQ175" t="s">
        <v>457</v>
      </c>
      <c r="GR175">
        <v>3.12469</v>
      </c>
      <c r="GS175">
        <v>2.65561</v>
      </c>
      <c r="GT175">
        <v>0.161912</v>
      </c>
      <c r="GU175">
        <v>0.168495</v>
      </c>
      <c r="GV175">
        <v>0.101403</v>
      </c>
      <c r="GW175">
        <v>0.0866105</v>
      </c>
      <c r="GX175">
        <v>21572</v>
      </c>
      <c r="GY175">
        <v>20280</v>
      </c>
      <c r="GZ175">
        <v>23018.3</v>
      </c>
      <c r="HA175">
        <v>23748.3</v>
      </c>
      <c r="HB175">
        <v>35253</v>
      </c>
      <c r="HC175">
        <v>35910.9</v>
      </c>
      <c r="HD175">
        <v>41494.5</v>
      </c>
      <c r="HE175">
        <v>42349.7</v>
      </c>
      <c r="HF175">
        <v>1.90595</v>
      </c>
      <c r="HG175">
        <v>1.81432</v>
      </c>
      <c r="HH175">
        <v>0.151262</v>
      </c>
      <c r="HI175">
        <v>0</v>
      </c>
      <c r="HJ175">
        <v>27.578</v>
      </c>
      <c r="HK175">
        <v>999.9</v>
      </c>
      <c r="HL175">
        <v>48.834</v>
      </c>
      <c r="HM175">
        <v>29.225</v>
      </c>
      <c r="HN175">
        <v>22.0018</v>
      </c>
      <c r="HO175">
        <v>54.0609</v>
      </c>
      <c r="HP175">
        <v>42.4279</v>
      </c>
      <c r="HQ175">
        <v>1</v>
      </c>
      <c r="HR175">
        <v>0.0545935</v>
      </c>
      <c r="HS175">
        <v>1.63268</v>
      </c>
      <c r="HT175">
        <v>20.2092</v>
      </c>
      <c r="HU175">
        <v>5.22957</v>
      </c>
      <c r="HV175">
        <v>11.992</v>
      </c>
      <c r="HW175">
        <v>4.95565</v>
      </c>
      <c r="HX175">
        <v>3.30387</v>
      </c>
      <c r="HY175">
        <v>21.3</v>
      </c>
      <c r="HZ175">
        <v>9999</v>
      </c>
      <c r="IA175">
        <v>9999</v>
      </c>
      <c r="IB175">
        <v>9999</v>
      </c>
      <c r="IC175">
        <v>1.86855</v>
      </c>
      <c r="ID175">
        <v>1.86418</v>
      </c>
      <c r="IE175">
        <v>1.8718</v>
      </c>
      <c r="IF175">
        <v>1.86264</v>
      </c>
      <c r="IG175">
        <v>1.86205</v>
      </c>
      <c r="IH175">
        <v>1.86856</v>
      </c>
      <c r="II175">
        <v>1.85867</v>
      </c>
      <c r="IJ175">
        <v>1.86508</v>
      </c>
      <c r="IK175">
        <v>5</v>
      </c>
      <c r="IL175">
        <v>0</v>
      </c>
      <c r="IM175">
        <v>0</v>
      </c>
      <c r="IN175">
        <v>0</v>
      </c>
      <c r="IO175" t="s">
        <v>441</v>
      </c>
      <c r="IP175" t="s">
        <v>442</v>
      </c>
      <c r="IQ175" t="s">
        <v>443</v>
      </c>
      <c r="IR175" t="s">
        <v>443</v>
      </c>
      <c r="IS175" t="s">
        <v>443</v>
      </c>
      <c r="IT175" t="s">
        <v>443</v>
      </c>
      <c r="IU175">
        <v>0</v>
      </c>
      <c r="IV175">
        <v>100</v>
      </c>
      <c r="IW175">
        <v>100</v>
      </c>
      <c r="IX175">
        <v>7.177</v>
      </c>
      <c r="IY175">
        <v>0.3947</v>
      </c>
      <c r="IZ175">
        <v>4.29428474587108</v>
      </c>
      <c r="JA175">
        <v>0.0044018681294096</v>
      </c>
      <c r="JB175">
        <v>-1.90699597991277e-06</v>
      </c>
      <c r="JC175">
        <v>4.44501569190667e-10</v>
      </c>
      <c r="JD175">
        <v>0.0663976639725661</v>
      </c>
      <c r="JE175">
        <v>0.00774552653971819</v>
      </c>
      <c r="JF175">
        <v>0.000136201457998369</v>
      </c>
      <c r="JG175">
        <v>5.32982615085375e-06</v>
      </c>
      <c r="JH175">
        <v>-0</v>
      </c>
      <c r="JI175">
        <v>1991</v>
      </c>
      <c r="JJ175">
        <v>1</v>
      </c>
      <c r="JK175">
        <v>28</v>
      </c>
      <c r="JL175">
        <v>195676.5</v>
      </c>
      <c r="JM175">
        <v>195676.4</v>
      </c>
      <c r="JN175">
        <v>2.15576</v>
      </c>
      <c r="JO175">
        <v>2.35596</v>
      </c>
      <c r="JP175">
        <v>1.49902</v>
      </c>
      <c r="JQ175">
        <v>2.32788</v>
      </c>
      <c r="JR175">
        <v>1.54419</v>
      </c>
      <c r="JS175">
        <v>2.31567</v>
      </c>
      <c r="JT175">
        <v>34.9904</v>
      </c>
      <c r="JU175">
        <v>24.14</v>
      </c>
      <c r="JV175">
        <v>18</v>
      </c>
      <c r="JW175">
        <v>547.009</v>
      </c>
      <c r="JX175">
        <v>431.2</v>
      </c>
      <c r="JY175">
        <v>25.3559</v>
      </c>
      <c r="JZ175">
        <v>28.2139</v>
      </c>
      <c r="KA175">
        <v>30.0004</v>
      </c>
      <c r="KB175">
        <v>27.9692</v>
      </c>
      <c r="KC175">
        <v>27.9785</v>
      </c>
      <c r="KD175">
        <v>43.2217</v>
      </c>
      <c r="KE175">
        <v>23.2976</v>
      </c>
      <c r="KF175">
        <v>55.4904</v>
      </c>
      <c r="KG175">
        <v>25.3332</v>
      </c>
      <c r="KH175">
        <v>1056.62</v>
      </c>
      <c r="KI175">
        <v>19.1203</v>
      </c>
      <c r="KJ175">
        <v>93.003</v>
      </c>
      <c r="KK175">
        <v>98.6991</v>
      </c>
    </row>
    <row r="176" spans="1:297">
      <c r="A176">
        <v>160</v>
      </c>
      <c r="B176">
        <v>1758990301</v>
      </c>
      <c r="C176">
        <v>2954</v>
      </c>
      <c r="D176" t="s">
        <v>763</v>
      </c>
      <c r="E176" t="s">
        <v>764</v>
      </c>
      <c r="F176">
        <v>5</v>
      </c>
      <c r="G176" t="s">
        <v>638</v>
      </c>
      <c r="H176" t="s">
        <v>436</v>
      </c>
      <c r="I176">
        <v>1758990292.84615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(EA176+(U176+2*0.95*5.67E-8*(((EA176+$B$7)+273)^4-(EA176+273)^4)-44100*J176)/(1.84*29.3*R176+8*0.95*5.67E-8*(EA176+273)^3))</f>
        <v>0</v>
      </c>
      <c r="W176">
        <f>($C$7*EB176+$D$7*EC176+$E$7*V176)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2*0.95*5.67E-8*(((EA176+$B$7)+273)^4-(W176+273)^4)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1062.2870529881</v>
      </c>
      <c r="AK176">
        <v>1015.99817575758</v>
      </c>
      <c r="AL176">
        <v>3.49347108225095</v>
      </c>
      <c r="AM176">
        <v>63.08</v>
      </c>
      <c r="AN176">
        <f>(AP176 - AO176 + DY176*1E3/(8.314*(EA176+273.15)) * AR176/DX176 * AQ176) * DX176/(100*DL176) * 1000/(1000 - AP176)</f>
        <v>0</v>
      </c>
      <c r="AO176">
        <v>19.0864177142857</v>
      </c>
      <c r="AP176">
        <v>23.9656715151515</v>
      </c>
      <c r="AQ176">
        <v>-0.000403001113172907</v>
      </c>
      <c r="AR176">
        <v>99.94</v>
      </c>
      <c r="AS176">
        <v>0</v>
      </c>
      <c r="AT176">
        <v>0</v>
      </c>
      <c r="AU176">
        <f>IF(AS176*$H$13&gt;=AW176,1.0,(AW176/(AW176-AS176*$H$13)))</f>
        <v>0</v>
      </c>
      <c r="AV176">
        <f>(AU176-1)*100</f>
        <v>0</v>
      </c>
      <c r="AW176">
        <f>MAX(0,($B$13+$C$13*EF176)/(1+$D$13*EF176)*DY176/(EA176+273)*$E$13)</f>
        <v>0</v>
      </c>
      <c r="AX176" t="s">
        <v>437</v>
      </c>
      <c r="AY176" t="s">
        <v>437</v>
      </c>
      <c r="AZ176">
        <v>0</v>
      </c>
      <c r="BA176">
        <v>0</v>
      </c>
      <c r="BB176">
        <f>1-AZ176/BA176</f>
        <v>0</v>
      </c>
      <c r="BC176">
        <v>0</v>
      </c>
      <c r="BD176" t="s">
        <v>437</v>
      </c>
      <c r="BE176" t="s">
        <v>437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437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$B$11*EG176+$C$11*EH176+$F$11*ES176*(1-EV176)</f>
        <v>0</v>
      </c>
      <c r="DI176">
        <f>DH176*DJ176</f>
        <v>0</v>
      </c>
      <c r="DJ176">
        <f>($B$11*$D$9+$C$11*$D$9+$F$11*((FF176+EX176)/MAX(FF176+EX176+FG176, 0.1)*$I$9+FG176/MAX(FF176+EX176+FG176, 0.1)*$J$9))/($B$11+$C$11+$F$11)</f>
        <v>0</v>
      </c>
      <c r="DK176">
        <f>($B$11*$K$9+$C$11*$K$9+$F$11*((FF176+EX176)/MAX(FF176+EX176+FG176, 0.1)*$P$9+FG176/MAX(FF176+EX176+FG176, 0.1)*$Q$9))/($B$11+$C$11+$F$11)</f>
        <v>0</v>
      </c>
      <c r="DL176">
        <v>5.9</v>
      </c>
      <c r="DM176">
        <v>0.5</v>
      </c>
      <c r="DN176" t="s">
        <v>438</v>
      </c>
      <c r="DO176">
        <v>2</v>
      </c>
      <c r="DP176" t="b">
        <v>1</v>
      </c>
      <c r="DQ176">
        <v>1758990292.84615</v>
      </c>
      <c r="DR176">
        <v>967.690692307692</v>
      </c>
      <c r="DS176">
        <v>1025.88253846154</v>
      </c>
      <c r="DT176">
        <v>23.9835846153846</v>
      </c>
      <c r="DU176">
        <v>19.0423076923077</v>
      </c>
      <c r="DV176">
        <v>960.533769230769</v>
      </c>
      <c r="DW176">
        <v>23.5887230769231</v>
      </c>
      <c r="DX176">
        <v>499.992769230769</v>
      </c>
      <c r="DY176">
        <v>90.4272384615385</v>
      </c>
      <c r="DZ176">
        <v>0.0297130153846154</v>
      </c>
      <c r="EA176">
        <v>30.4154076923077</v>
      </c>
      <c r="EB176">
        <v>30.0457</v>
      </c>
      <c r="EC176">
        <v>999.9</v>
      </c>
      <c r="ED176">
        <v>0</v>
      </c>
      <c r="EE176">
        <v>0</v>
      </c>
      <c r="EF176">
        <v>10013.4607692308</v>
      </c>
      <c r="EG176">
        <v>0</v>
      </c>
      <c r="EH176">
        <v>9.96598846153846</v>
      </c>
      <c r="EI176">
        <v>-58.1916615384615</v>
      </c>
      <c r="EJ176">
        <v>991.469923076923</v>
      </c>
      <c r="EK176">
        <v>1045.79692307692</v>
      </c>
      <c r="EL176">
        <v>4.94127923076923</v>
      </c>
      <c r="EM176">
        <v>1025.88253846154</v>
      </c>
      <c r="EN176">
        <v>19.0423076923077</v>
      </c>
      <c r="EO176">
        <v>2.16877</v>
      </c>
      <c r="EP176">
        <v>1.72194153846154</v>
      </c>
      <c r="EQ176">
        <v>18.7334615384615</v>
      </c>
      <c r="ER176">
        <v>15.0956384615385</v>
      </c>
      <c r="ES176">
        <v>2000.02615384615</v>
      </c>
      <c r="ET176">
        <v>0.980005076923077</v>
      </c>
      <c r="EU176">
        <v>0.0199951461538462</v>
      </c>
      <c r="EV176">
        <v>0</v>
      </c>
      <c r="EW176">
        <v>1232.31384615385</v>
      </c>
      <c r="EX176">
        <v>5.00016</v>
      </c>
      <c r="EY176">
        <v>24995.5538461538</v>
      </c>
      <c r="EZ176">
        <v>18234.4769230769</v>
      </c>
      <c r="FA176">
        <v>49.25</v>
      </c>
      <c r="FB176">
        <v>49.625</v>
      </c>
      <c r="FC176">
        <v>49.5668461538462</v>
      </c>
      <c r="FD176">
        <v>49.3940769230769</v>
      </c>
      <c r="FE176">
        <v>51.062</v>
      </c>
      <c r="FF176">
        <v>1955.13615384615</v>
      </c>
      <c r="FG176">
        <v>39.89</v>
      </c>
      <c r="FH176">
        <v>0</v>
      </c>
      <c r="FI176">
        <v>1758990306.3</v>
      </c>
      <c r="FJ176">
        <v>0</v>
      </c>
      <c r="FK176">
        <v>1232.44076923077</v>
      </c>
      <c r="FL176">
        <v>5.26358974297318</v>
      </c>
      <c r="FM176">
        <v>97.241025662357</v>
      </c>
      <c r="FN176">
        <v>24996.3423076923</v>
      </c>
      <c r="FO176">
        <v>15</v>
      </c>
      <c r="FP176">
        <v>0</v>
      </c>
      <c r="FQ176" t="s">
        <v>439</v>
      </c>
      <c r="FR176">
        <v>1747249705.1</v>
      </c>
      <c r="FS176">
        <v>1747249711.1</v>
      </c>
      <c r="FT176">
        <v>0</v>
      </c>
      <c r="FU176">
        <v>0.871</v>
      </c>
      <c r="FV176">
        <v>0.066</v>
      </c>
      <c r="FW176">
        <v>5.486</v>
      </c>
      <c r="FX176">
        <v>0.145</v>
      </c>
      <c r="FY176">
        <v>420</v>
      </c>
      <c r="FZ176">
        <v>16</v>
      </c>
      <c r="GA176">
        <v>0.27</v>
      </c>
      <c r="GB176">
        <v>0.16</v>
      </c>
      <c r="GC176">
        <v>-57.993705</v>
      </c>
      <c r="GD176">
        <v>-3.57470526315789</v>
      </c>
      <c r="GE176">
        <v>0.578489834374814</v>
      </c>
      <c r="GF176">
        <v>0</v>
      </c>
      <c r="GG176">
        <v>1232.17558823529</v>
      </c>
      <c r="GH176">
        <v>4.57494270888656</v>
      </c>
      <c r="GI176">
        <v>0.510283607282823</v>
      </c>
      <c r="GJ176">
        <v>-1</v>
      </c>
      <c r="GK176">
        <v>4.9685965</v>
      </c>
      <c r="GL176">
        <v>-0.649483759398506</v>
      </c>
      <c r="GM176">
        <v>0.0637045770157058</v>
      </c>
      <c r="GN176">
        <v>0</v>
      </c>
      <c r="GO176">
        <v>0</v>
      </c>
      <c r="GP176">
        <v>2</v>
      </c>
      <c r="GQ176" t="s">
        <v>457</v>
      </c>
      <c r="GR176">
        <v>3.12488</v>
      </c>
      <c r="GS176">
        <v>2.65544</v>
      </c>
      <c r="GT176">
        <v>0.163738</v>
      </c>
      <c r="GU176">
        <v>0.170216</v>
      </c>
      <c r="GV176">
        <v>0.101342</v>
      </c>
      <c r="GW176">
        <v>0.0866735</v>
      </c>
      <c r="GX176">
        <v>21524.5</v>
      </c>
      <c r="GY176">
        <v>20237.8</v>
      </c>
      <c r="GZ176">
        <v>23017.9</v>
      </c>
      <c r="HA176">
        <v>23748.1</v>
      </c>
      <c r="HB176">
        <v>35255</v>
      </c>
      <c r="HC176">
        <v>35908.2</v>
      </c>
      <c r="HD176">
        <v>41493.7</v>
      </c>
      <c r="HE176">
        <v>42349.2</v>
      </c>
      <c r="HF176">
        <v>1.90593</v>
      </c>
      <c r="HG176">
        <v>1.81393</v>
      </c>
      <c r="HH176">
        <v>0.150818</v>
      </c>
      <c r="HI176">
        <v>0</v>
      </c>
      <c r="HJ176">
        <v>27.5713</v>
      </c>
      <c r="HK176">
        <v>999.9</v>
      </c>
      <c r="HL176">
        <v>48.859</v>
      </c>
      <c r="HM176">
        <v>29.225</v>
      </c>
      <c r="HN176">
        <v>22.0143</v>
      </c>
      <c r="HO176">
        <v>54.1609</v>
      </c>
      <c r="HP176">
        <v>42.2796</v>
      </c>
      <c r="HQ176">
        <v>1</v>
      </c>
      <c r="HR176">
        <v>0.0548958</v>
      </c>
      <c r="HS176">
        <v>1.62632</v>
      </c>
      <c r="HT176">
        <v>20.2092</v>
      </c>
      <c r="HU176">
        <v>5.23032</v>
      </c>
      <c r="HV176">
        <v>11.992</v>
      </c>
      <c r="HW176">
        <v>4.95585</v>
      </c>
      <c r="HX176">
        <v>3.304</v>
      </c>
      <c r="HY176">
        <v>21.3</v>
      </c>
      <c r="HZ176">
        <v>9999</v>
      </c>
      <c r="IA176">
        <v>9999</v>
      </c>
      <c r="IB176">
        <v>9999</v>
      </c>
      <c r="IC176">
        <v>1.86853</v>
      </c>
      <c r="ID176">
        <v>1.86418</v>
      </c>
      <c r="IE176">
        <v>1.8718</v>
      </c>
      <c r="IF176">
        <v>1.86266</v>
      </c>
      <c r="IG176">
        <v>1.86205</v>
      </c>
      <c r="IH176">
        <v>1.86856</v>
      </c>
      <c r="II176">
        <v>1.85867</v>
      </c>
      <c r="IJ176">
        <v>1.86508</v>
      </c>
      <c r="IK176">
        <v>5</v>
      </c>
      <c r="IL176">
        <v>0</v>
      </c>
      <c r="IM176">
        <v>0</v>
      </c>
      <c r="IN176">
        <v>0</v>
      </c>
      <c r="IO176" t="s">
        <v>441</v>
      </c>
      <c r="IP176" t="s">
        <v>442</v>
      </c>
      <c r="IQ176" t="s">
        <v>443</v>
      </c>
      <c r="IR176" t="s">
        <v>443</v>
      </c>
      <c r="IS176" t="s">
        <v>443</v>
      </c>
      <c r="IT176" t="s">
        <v>443</v>
      </c>
      <c r="IU176">
        <v>0</v>
      </c>
      <c r="IV176">
        <v>100</v>
      </c>
      <c r="IW176">
        <v>100</v>
      </c>
      <c r="IX176">
        <v>7.211</v>
      </c>
      <c r="IY176">
        <v>0.3943</v>
      </c>
      <c r="IZ176">
        <v>4.29428474587108</v>
      </c>
      <c r="JA176">
        <v>0.0044018681294096</v>
      </c>
      <c r="JB176">
        <v>-1.90699597991277e-06</v>
      </c>
      <c r="JC176">
        <v>4.44501569190667e-10</v>
      </c>
      <c r="JD176">
        <v>0.0663976639725661</v>
      </c>
      <c r="JE176">
        <v>0.00774552653971819</v>
      </c>
      <c r="JF176">
        <v>0.000136201457998369</v>
      </c>
      <c r="JG176">
        <v>5.32982615085375e-06</v>
      </c>
      <c r="JH176">
        <v>-0</v>
      </c>
      <c r="JI176">
        <v>1991</v>
      </c>
      <c r="JJ176">
        <v>1</v>
      </c>
      <c r="JK176">
        <v>28</v>
      </c>
      <c r="JL176">
        <v>195676.6</v>
      </c>
      <c r="JM176">
        <v>195676.5</v>
      </c>
      <c r="JN176">
        <v>2.18506</v>
      </c>
      <c r="JO176">
        <v>2.35229</v>
      </c>
      <c r="JP176">
        <v>1.4978</v>
      </c>
      <c r="JQ176">
        <v>2.32788</v>
      </c>
      <c r="JR176">
        <v>1.54419</v>
      </c>
      <c r="JS176">
        <v>2.29858</v>
      </c>
      <c r="JT176">
        <v>34.9904</v>
      </c>
      <c r="JU176">
        <v>24.1488</v>
      </c>
      <c r="JV176">
        <v>18</v>
      </c>
      <c r="JW176">
        <v>547.031</v>
      </c>
      <c r="JX176">
        <v>431.002</v>
      </c>
      <c r="JY176">
        <v>25.3106</v>
      </c>
      <c r="JZ176">
        <v>28.2196</v>
      </c>
      <c r="KA176">
        <v>30.0004</v>
      </c>
      <c r="KB176">
        <v>27.9737</v>
      </c>
      <c r="KC176">
        <v>27.9838</v>
      </c>
      <c r="KD176">
        <v>43.7303</v>
      </c>
      <c r="KE176">
        <v>23.2976</v>
      </c>
      <c r="KF176">
        <v>55.8645</v>
      </c>
      <c r="KG176">
        <v>25.2896</v>
      </c>
      <c r="KH176">
        <v>1076.89</v>
      </c>
      <c r="KI176">
        <v>19.1921</v>
      </c>
      <c r="KJ176">
        <v>93.0013</v>
      </c>
      <c r="KK176">
        <v>98.6981</v>
      </c>
    </row>
    <row r="177" spans="1:297">
      <c r="A177">
        <v>161</v>
      </c>
      <c r="B177">
        <v>1758990306</v>
      </c>
      <c r="C177">
        <v>2959</v>
      </c>
      <c r="D177" t="s">
        <v>765</v>
      </c>
      <c r="E177" t="s">
        <v>766</v>
      </c>
      <c r="F177">
        <v>5</v>
      </c>
      <c r="G177" t="s">
        <v>638</v>
      </c>
      <c r="H177" t="s">
        <v>436</v>
      </c>
      <c r="I177">
        <v>1758990297.84615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(EA177+(U177+2*0.95*5.67E-8*(((EA177+$B$7)+273)^4-(EA177+273)^4)-44100*J177)/(1.84*29.3*R177+8*0.95*5.67E-8*(EA177+273)^3))</f>
        <v>0</v>
      </c>
      <c r="W177">
        <f>($C$7*EB177+$D$7*EC177+$E$7*V177)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2*0.95*5.67E-8*(((EA177+$B$7)+273)^4-(W177+273)^4)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1078.9960437381</v>
      </c>
      <c r="AK177">
        <v>1032.85424242424</v>
      </c>
      <c r="AL177">
        <v>3.35557727272736</v>
      </c>
      <c r="AM177">
        <v>63.08</v>
      </c>
      <c r="AN177">
        <f>(AP177 - AO177 + DY177*1E3/(8.314*(EA177+273.15)) * AR177/DX177 * AQ177) * DX177/(100*DL177) * 1000/(1000 - AP177)</f>
        <v>0</v>
      </c>
      <c r="AO177">
        <v>19.1169490238095</v>
      </c>
      <c r="AP177">
        <v>23.9418636363636</v>
      </c>
      <c r="AQ177">
        <v>-0.000466148051948286</v>
      </c>
      <c r="AR177">
        <v>99.94</v>
      </c>
      <c r="AS177">
        <v>0</v>
      </c>
      <c r="AT177">
        <v>0</v>
      </c>
      <c r="AU177">
        <f>IF(AS177*$H$13&gt;=AW177,1.0,(AW177/(AW177-AS177*$H$13)))</f>
        <v>0</v>
      </c>
      <c r="AV177">
        <f>(AU177-1)*100</f>
        <v>0</v>
      </c>
      <c r="AW177">
        <f>MAX(0,($B$13+$C$13*EF177)/(1+$D$13*EF177)*DY177/(EA177+273)*$E$13)</f>
        <v>0</v>
      </c>
      <c r="AX177" t="s">
        <v>437</v>
      </c>
      <c r="AY177" t="s">
        <v>437</v>
      </c>
      <c r="AZ177">
        <v>0</v>
      </c>
      <c r="BA177">
        <v>0</v>
      </c>
      <c r="BB177">
        <f>1-AZ177/BA177</f>
        <v>0</v>
      </c>
      <c r="BC177">
        <v>0</v>
      </c>
      <c r="BD177" t="s">
        <v>437</v>
      </c>
      <c r="BE177" t="s">
        <v>437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437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$B$11*EG177+$C$11*EH177+$F$11*ES177*(1-EV177)</f>
        <v>0</v>
      </c>
      <c r="DI177">
        <f>DH177*DJ177</f>
        <v>0</v>
      </c>
      <c r="DJ177">
        <f>($B$11*$D$9+$C$11*$D$9+$F$11*((FF177+EX177)/MAX(FF177+EX177+FG177, 0.1)*$I$9+FG177/MAX(FF177+EX177+FG177, 0.1)*$J$9))/($B$11+$C$11+$F$11)</f>
        <v>0</v>
      </c>
      <c r="DK177">
        <f>($B$11*$K$9+$C$11*$K$9+$F$11*((FF177+EX177)/MAX(FF177+EX177+FG177, 0.1)*$P$9+FG177/MAX(FF177+EX177+FG177, 0.1)*$Q$9))/($B$11+$C$11+$F$11)</f>
        <v>0</v>
      </c>
      <c r="DL177">
        <v>5.9</v>
      </c>
      <c r="DM177">
        <v>0.5</v>
      </c>
      <c r="DN177" t="s">
        <v>438</v>
      </c>
      <c r="DO177">
        <v>2</v>
      </c>
      <c r="DP177" t="b">
        <v>1</v>
      </c>
      <c r="DQ177">
        <v>1758990297.84615</v>
      </c>
      <c r="DR177">
        <v>984.363230769231</v>
      </c>
      <c r="DS177">
        <v>1042.49846153846</v>
      </c>
      <c r="DT177">
        <v>23.9712230769231</v>
      </c>
      <c r="DU177">
        <v>19.0799461538462</v>
      </c>
      <c r="DV177">
        <v>977.174307692308</v>
      </c>
      <c r="DW177">
        <v>23.5766538461538</v>
      </c>
      <c r="DX177">
        <v>499.997153846154</v>
      </c>
      <c r="DY177">
        <v>90.4277153846154</v>
      </c>
      <c r="DZ177">
        <v>0.0296751153846154</v>
      </c>
      <c r="EA177">
        <v>30.4000307692308</v>
      </c>
      <c r="EB177">
        <v>30.0389076923077</v>
      </c>
      <c r="EC177">
        <v>999.9</v>
      </c>
      <c r="ED177">
        <v>0</v>
      </c>
      <c r="EE177">
        <v>0</v>
      </c>
      <c r="EF177">
        <v>10016.2530769231</v>
      </c>
      <c r="EG177">
        <v>0</v>
      </c>
      <c r="EH177">
        <v>9.96384923076923</v>
      </c>
      <c r="EI177">
        <v>-58.1349</v>
      </c>
      <c r="EJ177">
        <v>1008.53869230769</v>
      </c>
      <c r="EK177">
        <v>1062.77615384615</v>
      </c>
      <c r="EL177">
        <v>4.89128538461538</v>
      </c>
      <c r="EM177">
        <v>1042.49846153846</v>
      </c>
      <c r="EN177">
        <v>19.0799461538462</v>
      </c>
      <c r="EO177">
        <v>2.16766384615385</v>
      </c>
      <c r="EP177">
        <v>1.72535461538462</v>
      </c>
      <c r="EQ177">
        <v>18.7253076923077</v>
      </c>
      <c r="ER177">
        <v>15.1264153846154</v>
      </c>
      <c r="ES177">
        <v>1999.99153846154</v>
      </c>
      <c r="ET177">
        <v>0.980004846153846</v>
      </c>
      <c r="EU177">
        <v>0.0199953692307692</v>
      </c>
      <c r="EV177">
        <v>0</v>
      </c>
      <c r="EW177">
        <v>1232.63307692308</v>
      </c>
      <c r="EX177">
        <v>5.00016</v>
      </c>
      <c r="EY177">
        <v>25003.2153846154</v>
      </c>
      <c r="EZ177">
        <v>18234.1538461538</v>
      </c>
      <c r="FA177">
        <v>49.25</v>
      </c>
      <c r="FB177">
        <v>49.625</v>
      </c>
      <c r="FC177">
        <v>49.5716923076923</v>
      </c>
      <c r="FD177">
        <v>49.4036153846154</v>
      </c>
      <c r="FE177">
        <v>51.062</v>
      </c>
      <c r="FF177">
        <v>1955.10153846154</v>
      </c>
      <c r="FG177">
        <v>39.89</v>
      </c>
      <c r="FH177">
        <v>0</v>
      </c>
      <c r="FI177">
        <v>1758990311.1</v>
      </c>
      <c r="FJ177">
        <v>0</v>
      </c>
      <c r="FK177">
        <v>1232.75769230769</v>
      </c>
      <c r="FL177">
        <v>3.19658119802019</v>
      </c>
      <c r="FM177">
        <v>90.1914529530205</v>
      </c>
      <c r="FN177">
        <v>25003.8192307692</v>
      </c>
      <c r="FO177">
        <v>15</v>
      </c>
      <c r="FP177">
        <v>0</v>
      </c>
      <c r="FQ177" t="s">
        <v>439</v>
      </c>
      <c r="FR177">
        <v>1747249705.1</v>
      </c>
      <c r="FS177">
        <v>1747249711.1</v>
      </c>
      <c r="FT177">
        <v>0</v>
      </c>
      <c r="FU177">
        <v>0.871</v>
      </c>
      <c r="FV177">
        <v>0.066</v>
      </c>
      <c r="FW177">
        <v>5.486</v>
      </c>
      <c r="FX177">
        <v>0.145</v>
      </c>
      <c r="FY177">
        <v>420</v>
      </c>
      <c r="FZ177">
        <v>16</v>
      </c>
      <c r="GA177">
        <v>0.27</v>
      </c>
      <c r="GB177">
        <v>0.16</v>
      </c>
      <c r="GC177">
        <v>-58.1701571428571</v>
      </c>
      <c r="GD177">
        <v>-0.768459740259868</v>
      </c>
      <c r="GE177">
        <v>0.440743421279729</v>
      </c>
      <c r="GF177">
        <v>0</v>
      </c>
      <c r="GG177">
        <v>1232.53941176471</v>
      </c>
      <c r="GH177">
        <v>4.23468295943641</v>
      </c>
      <c r="GI177">
        <v>0.503166100375881</v>
      </c>
      <c r="GJ177">
        <v>-1</v>
      </c>
      <c r="GK177">
        <v>4.91806904761905</v>
      </c>
      <c r="GL177">
        <v>-0.599962597402589</v>
      </c>
      <c r="GM177">
        <v>0.0611219825551653</v>
      </c>
      <c r="GN177">
        <v>0</v>
      </c>
      <c r="GO177">
        <v>0</v>
      </c>
      <c r="GP177">
        <v>2</v>
      </c>
      <c r="GQ177" t="s">
        <v>457</v>
      </c>
      <c r="GR177">
        <v>3.12494</v>
      </c>
      <c r="GS177">
        <v>2.65546</v>
      </c>
      <c r="GT177">
        <v>0.1655</v>
      </c>
      <c r="GU177">
        <v>0.171983</v>
      </c>
      <c r="GV177">
        <v>0.101273</v>
      </c>
      <c r="GW177">
        <v>0.0868625</v>
      </c>
      <c r="GX177">
        <v>21478.8</v>
      </c>
      <c r="GY177">
        <v>20194.7</v>
      </c>
      <c r="GZ177">
        <v>23017.5</v>
      </c>
      <c r="HA177">
        <v>23748</v>
      </c>
      <c r="HB177">
        <v>35257.6</v>
      </c>
      <c r="HC177">
        <v>35900.8</v>
      </c>
      <c r="HD177">
        <v>41493.4</v>
      </c>
      <c r="HE177">
        <v>42349.2</v>
      </c>
      <c r="HF177">
        <v>1.90615</v>
      </c>
      <c r="HG177">
        <v>1.8143</v>
      </c>
      <c r="HH177">
        <v>0.151101</v>
      </c>
      <c r="HI177">
        <v>0</v>
      </c>
      <c r="HJ177">
        <v>27.5642</v>
      </c>
      <c r="HK177">
        <v>999.9</v>
      </c>
      <c r="HL177">
        <v>48.932</v>
      </c>
      <c r="HM177">
        <v>29.225</v>
      </c>
      <c r="HN177">
        <v>22.047</v>
      </c>
      <c r="HO177">
        <v>53.9009</v>
      </c>
      <c r="HP177">
        <v>42.2796</v>
      </c>
      <c r="HQ177">
        <v>1</v>
      </c>
      <c r="HR177">
        <v>0.0553811</v>
      </c>
      <c r="HS177">
        <v>1.60596</v>
      </c>
      <c r="HT177">
        <v>20.2095</v>
      </c>
      <c r="HU177">
        <v>5.23092</v>
      </c>
      <c r="HV177">
        <v>11.992</v>
      </c>
      <c r="HW177">
        <v>4.95575</v>
      </c>
      <c r="HX177">
        <v>3.304</v>
      </c>
      <c r="HY177">
        <v>21.3</v>
      </c>
      <c r="HZ177">
        <v>9999</v>
      </c>
      <c r="IA177">
        <v>9999</v>
      </c>
      <c r="IB177">
        <v>9999</v>
      </c>
      <c r="IC177">
        <v>1.86854</v>
      </c>
      <c r="ID177">
        <v>1.86418</v>
      </c>
      <c r="IE177">
        <v>1.8718</v>
      </c>
      <c r="IF177">
        <v>1.86266</v>
      </c>
      <c r="IG177">
        <v>1.86206</v>
      </c>
      <c r="IH177">
        <v>1.86856</v>
      </c>
      <c r="II177">
        <v>1.85867</v>
      </c>
      <c r="IJ177">
        <v>1.86508</v>
      </c>
      <c r="IK177">
        <v>5</v>
      </c>
      <c r="IL177">
        <v>0</v>
      </c>
      <c r="IM177">
        <v>0</v>
      </c>
      <c r="IN177">
        <v>0</v>
      </c>
      <c r="IO177" t="s">
        <v>441</v>
      </c>
      <c r="IP177" t="s">
        <v>442</v>
      </c>
      <c r="IQ177" t="s">
        <v>443</v>
      </c>
      <c r="IR177" t="s">
        <v>443</v>
      </c>
      <c r="IS177" t="s">
        <v>443</v>
      </c>
      <c r="IT177" t="s">
        <v>443</v>
      </c>
      <c r="IU177">
        <v>0</v>
      </c>
      <c r="IV177">
        <v>100</v>
      </c>
      <c r="IW177">
        <v>100</v>
      </c>
      <c r="IX177">
        <v>7.24</v>
      </c>
      <c r="IY177">
        <v>0.3938</v>
      </c>
      <c r="IZ177">
        <v>4.29428474587108</v>
      </c>
      <c r="JA177">
        <v>0.0044018681294096</v>
      </c>
      <c r="JB177">
        <v>-1.90699597991277e-06</v>
      </c>
      <c r="JC177">
        <v>4.44501569190667e-10</v>
      </c>
      <c r="JD177">
        <v>0.0663976639725661</v>
      </c>
      <c r="JE177">
        <v>0.00774552653971819</v>
      </c>
      <c r="JF177">
        <v>0.000136201457998369</v>
      </c>
      <c r="JG177">
        <v>5.32982615085375e-06</v>
      </c>
      <c r="JH177">
        <v>-0</v>
      </c>
      <c r="JI177">
        <v>1991</v>
      </c>
      <c r="JJ177">
        <v>1</v>
      </c>
      <c r="JK177">
        <v>28</v>
      </c>
      <c r="JL177">
        <v>195676.7</v>
      </c>
      <c r="JM177">
        <v>195676.6</v>
      </c>
      <c r="JN177">
        <v>2.21191</v>
      </c>
      <c r="JO177">
        <v>2.3584</v>
      </c>
      <c r="JP177">
        <v>1.49902</v>
      </c>
      <c r="JQ177">
        <v>2.32788</v>
      </c>
      <c r="JR177">
        <v>1.54419</v>
      </c>
      <c r="JS177">
        <v>2.2583</v>
      </c>
      <c r="JT177">
        <v>34.9904</v>
      </c>
      <c r="JU177">
        <v>24.14</v>
      </c>
      <c r="JV177">
        <v>18</v>
      </c>
      <c r="JW177">
        <v>547.23</v>
      </c>
      <c r="JX177">
        <v>431.261</v>
      </c>
      <c r="JY177">
        <v>25.2709</v>
      </c>
      <c r="JZ177">
        <v>28.2259</v>
      </c>
      <c r="KA177">
        <v>30.0004</v>
      </c>
      <c r="KB177">
        <v>27.9798</v>
      </c>
      <c r="KC177">
        <v>27.9888</v>
      </c>
      <c r="KD177">
        <v>44.3304</v>
      </c>
      <c r="KE177">
        <v>22.9976</v>
      </c>
      <c r="KF177">
        <v>55.8645</v>
      </c>
      <c r="KG177">
        <v>25.2605</v>
      </c>
      <c r="KH177">
        <v>1090.43</v>
      </c>
      <c r="KI177">
        <v>19.2739</v>
      </c>
      <c r="KJ177">
        <v>93.0002</v>
      </c>
      <c r="KK177">
        <v>98.6979</v>
      </c>
    </row>
    <row r="178" spans="1:297">
      <c r="A178">
        <v>162</v>
      </c>
      <c r="B178">
        <v>1758990311</v>
      </c>
      <c r="C178">
        <v>2964</v>
      </c>
      <c r="D178" t="s">
        <v>767</v>
      </c>
      <c r="E178" t="s">
        <v>768</v>
      </c>
      <c r="F178">
        <v>5</v>
      </c>
      <c r="G178" t="s">
        <v>638</v>
      </c>
      <c r="H178" t="s">
        <v>436</v>
      </c>
      <c r="I178">
        <v>1758990302.84615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(EA178+(U178+2*0.95*5.67E-8*(((EA178+$B$7)+273)^4-(EA178+273)^4)-44100*J178)/(1.84*29.3*R178+8*0.95*5.67E-8*(EA178+273)^3))</f>
        <v>0</v>
      </c>
      <c r="W178">
        <f>($C$7*EB178+$D$7*EC178+$E$7*V178)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2*0.95*5.67E-8*(((EA178+$B$7)+273)^4-(W178+273)^4)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1096.48836384524</v>
      </c>
      <c r="AK178">
        <v>1050.03618181818</v>
      </c>
      <c r="AL178">
        <v>3.42706688311681</v>
      </c>
      <c r="AM178">
        <v>63.08</v>
      </c>
      <c r="AN178">
        <f>(AP178 - AO178 + DY178*1E3/(8.314*(EA178+273.15)) * AR178/DX178 * AQ178) * DX178/(100*DL178) * 1000/(1000 - AP178)</f>
        <v>0</v>
      </c>
      <c r="AO178">
        <v>19.1700000327381</v>
      </c>
      <c r="AP178">
        <v>23.9182406060606</v>
      </c>
      <c r="AQ178">
        <v>-0.000438417700817893</v>
      </c>
      <c r="AR178">
        <v>99.94</v>
      </c>
      <c r="AS178">
        <v>0</v>
      </c>
      <c r="AT178">
        <v>0</v>
      </c>
      <c r="AU178">
        <f>IF(AS178*$H$13&gt;=AW178,1.0,(AW178/(AW178-AS178*$H$13)))</f>
        <v>0</v>
      </c>
      <c r="AV178">
        <f>(AU178-1)*100</f>
        <v>0</v>
      </c>
      <c r="AW178">
        <f>MAX(0,($B$13+$C$13*EF178)/(1+$D$13*EF178)*DY178/(EA178+273)*$E$13)</f>
        <v>0</v>
      </c>
      <c r="AX178" t="s">
        <v>437</v>
      </c>
      <c r="AY178" t="s">
        <v>437</v>
      </c>
      <c r="AZ178">
        <v>0</v>
      </c>
      <c r="BA178">
        <v>0</v>
      </c>
      <c r="BB178">
        <f>1-AZ178/BA178</f>
        <v>0</v>
      </c>
      <c r="BC178">
        <v>0</v>
      </c>
      <c r="BD178" t="s">
        <v>437</v>
      </c>
      <c r="BE178" t="s">
        <v>437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437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$B$11*EG178+$C$11*EH178+$F$11*ES178*(1-EV178)</f>
        <v>0</v>
      </c>
      <c r="DI178">
        <f>DH178*DJ178</f>
        <v>0</v>
      </c>
      <c r="DJ178">
        <f>($B$11*$D$9+$C$11*$D$9+$F$11*((FF178+EX178)/MAX(FF178+EX178+FG178, 0.1)*$I$9+FG178/MAX(FF178+EX178+FG178, 0.1)*$J$9))/($B$11+$C$11+$F$11)</f>
        <v>0</v>
      </c>
      <c r="DK178">
        <f>($B$11*$K$9+$C$11*$K$9+$F$11*((FF178+EX178)/MAX(FF178+EX178+FG178, 0.1)*$P$9+FG178/MAX(FF178+EX178+FG178, 0.1)*$Q$9))/($B$11+$C$11+$F$11)</f>
        <v>0</v>
      </c>
      <c r="DL178">
        <v>5.9</v>
      </c>
      <c r="DM178">
        <v>0.5</v>
      </c>
      <c r="DN178" t="s">
        <v>438</v>
      </c>
      <c r="DO178">
        <v>2</v>
      </c>
      <c r="DP178" t="b">
        <v>1</v>
      </c>
      <c r="DQ178">
        <v>1758990302.84615</v>
      </c>
      <c r="DR178">
        <v>1001.01884615385</v>
      </c>
      <c r="DS178">
        <v>1059.43923076923</v>
      </c>
      <c r="DT178">
        <v>23.9515923076923</v>
      </c>
      <c r="DU178">
        <v>19.1219230769231</v>
      </c>
      <c r="DV178">
        <v>993.797923076923</v>
      </c>
      <c r="DW178">
        <v>23.5574692307692</v>
      </c>
      <c r="DX178">
        <v>500.000923076923</v>
      </c>
      <c r="DY178">
        <v>90.4278153846154</v>
      </c>
      <c r="DZ178">
        <v>0.0299203076923077</v>
      </c>
      <c r="EA178">
        <v>30.3844384615385</v>
      </c>
      <c r="EB178">
        <v>30.0310384615385</v>
      </c>
      <c r="EC178">
        <v>999.9</v>
      </c>
      <c r="ED178">
        <v>0</v>
      </c>
      <c r="EE178">
        <v>0</v>
      </c>
      <c r="EF178">
        <v>10002.7453846154</v>
      </c>
      <c r="EG178">
        <v>0</v>
      </c>
      <c r="EH178">
        <v>9.96063923076923</v>
      </c>
      <c r="EI178">
        <v>-58.4213923076923</v>
      </c>
      <c r="EJ178">
        <v>1025.58176923077</v>
      </c>
      <c r="EK178">
        <v>1080.09461538462</v>
      </c>
      <c r="EL178">
        <v>4.82967307692308</v>
      </c>
      <c r="EM178">
        <v>1059.43923076923</v>
      </c>
      <c r="EN178">
        <v>19.1219230769231</v>
      </c>
      <c r="EO178">
        <v>2.16589</v>
      </c>
      <c r="EP178">
        <v>1.72915307692308</v>
      </c>
      <c r="EQ178">
        <v>18.7122076923077</v>
      </c>
      <c r="ER178">
        <v>15.1606153846154</v>
      </c>
      <c r="ES178">
        <v>1999.95769230769</v>
      </c>
      <c r="ET178">
        <v>0.980004615384615</v>
      </c>
      <c r="EU178">
        <v>0.0199955846153846</v>
      </c>
      <c r="EV178">
        <v>0</v>
      </c>
      <c r="EW178">
        <v>1233.01461538462</v>
      </c>
      <c r="EX178">
        <v>5.00016</v>
      </c>
      <c r="EY178">
        <v>25009.9230769231</v>
      </c>
      <c r="EZ178">
        <v>18233.8384615385</v>
      </c>
      <c r="FA178">
        <v>49.25</v>
      </c>
      <c r="FB178">
        <v>49.6393076923077</v>
      </c>
      <c r="FC178">
        <v>49.5862307692308</v>
      </c>
      <c r="FD178">
        <v>49.4131538461539</v>
      </c>
      <c r="FE178">
        <v>51.062</v>
      </c>
      <c r="FF178">
        <v>1955.06769230769</v>
      </c>
      <c r="FG178">
        <v>39.89</v>
      </c>
      <c r="FH178">
        <v>0</v>
      </c>
      <c r="FI178">
        <v>1758990316.5</v>
      </c>
      <c r="FJ178">
        <v>0</v>
      </c>
      <c r="FK178">
        <v>1233.062</v>
      </c>
      <c r="FL178">
        <v>2.18230767896829</v>
      </c>
      <c r="FM178">
        <v>80.3615382811962</v>
      </c>
      <c r="FN178">
        <v>25011.796</v>
      </c>
      <c r="FO178">
        <v>15</v>
      </c>
      <c r="FP178">
        <v>0</v>
      </c>
      <c r="FQ178" t="s">
        <v>439</v>
      </c>
      <c r="FR178">
        <v>1747249705.1</v>
      </c>
      <c r="FS178">
        <v>1747249711.1</v>
      </c>
      <c r="FT178">
        <v>0</v>
      </c>
      <c r="FU178">
        <v>0.871</v>
      </c>
      <c r="FV178">
        <v>0.066</v>
      </c>
      <c r="FW178">
        <v>5.486</v>
      </c>
      <c r="FX178">
        <v>0.145</v>
      </c>
      <c r="FY178">
        <v>420</v>
      </c>
      <c r="FZ178">
        <v>16</v>
      </c>
      <c r="GA178">
        <v>0.27</v>
      </c>
      <c r="GB178">
        <v>0.16</v>
      </c>
      <c r="GC178">
        <v>-58.23433</v>
      </c>
      <c r="GD178">
        <v>-2.79210225563912</v>
      </c>
      <c r="GE178">
        <v>0.464135795969241</v>
      </c>
      <c r="GF178">
        <v>0</v>
      </c>
      <c r="GG178">
        <v>1232.85352941176</v>
      </c>
      <c r="GH178">
        <v>3.1709702036088</v>
      </c>
      <c r="GI178">
        <v>0.410257324936883</v>
      </c>
      <c r="GJ178">
        <v>-1</v>
      </c>
      <c r="GK178">
        <v>4.857793</v>
      </c>
      <c r="GL178">
        <v>-0.736368721804509</v>
      </c>
      <c r="GM178">
        <v>0.0711504306452182</v>
      </c>
      <c r="GN178">
        <v>0</v>
      </c>
      <c r="GO178">
        <v>0</v>
      </c>
      <c r="GP178">
        <v>2</v>
      </c>
      <c r="GQ178" t="s">
        <v>457</v>
      </c>
      <c r="GR178">
        <v>3.12494</v>
      </c>
      <c r="GS178">
        <v>2.65552</v>
      </c>
      <c r="GT178">
        <v>0.167264</v>
      </c>
      <c r="GU178">
        <v>0.173639</v>
      </c>
      <c r="GV178">
        <v>0.101192</v>
      </c>
      <c r="GW178">
        <v>0.0870726</v>
      </c>
      <c r="GX178">
        <v>21432.8</v>
      </c>
      <c r="GY178">
        <v>20154.2</v>
      </c>
      <c r="GZ178">
        <v>23016.9</v>
      </c>
      <c r="HA178">
        <v>23748</v>
      </c>
      <c r="HB178">
        <v>35260</v>
      </c>
      <c r="HC178">
        <v>35892.4</v>
      </c>
      <c r="HD178">
        <v>41492.3</v>
      </c>
      <c r="HE178">
        <v>42348.9</v>
      </c>
      <c r="HF178">
        <v>1.90595</v>
      </c>
      <c r="HG178">
        <v>1.8145</v>
      </c>
      <c r="HH178">
        <v>0.15064</v>
      </c>
      <c r="HI178">
        <v>0</v>
      </c>
      <c r="HJ178">
        <v>27.5596</v>
      </c>
      <c r="HK178">
        <v>999.9</v>
      </c>
      <c r="HL178">
        <v>48.981</v>
      </c>
      <c r="HM178">
        <v>29.225</v>
      </c>
      <c r="HN178">
        <v>22.0702</v>
      </c>
      <c r="HO178">
        <v>54.4209</v>
      </c>
      <c r="HP178">
        <v>42.3197</v>
      </c>
      <c r="HQ178">
        <v>1</v>
      </c>
      <c r="HR178">
        <v>0.0556657</v>
      </c>
      <c r="HS178">
        <v>1.57075</v>
      </c>
      <c r="HT178">
        <v>20.21</v>
      </c>
      <c r="HU178">
        <v>5.23182</v>
      </c>
      <c r="HV178">
        <v>11.992</v>
      </c>
      <c r="HW178">
        <v>4.95575</v>
      </c>
      <c r="HX178">
        <v>3.30393</v>
      </c>
      <c r="HY178">
        <v>21.3</v>
      </c>
      <c r="HZ178">
        <v>9999</v>
      </c>
      <c r="IA178">
        <v>9999</v>
      </c>
      <c r="IB178">
        <v>9999</v>
      </c>
      <c r="IC178">
        <v>1.86854</v>
      </c>
      <c r="ID178">
        <v>1.86418</v>
      </c>
      <c r="IE178">
        <v>1.87181</v>
      </c>
      <c r="IF178">
        <v>1.86267</v>
      </c>
      <c r="IG178">
        <v>1.86204</v>
      </c>
      <c r="IH178">
        <v>1.86856</v>
      </c>
      <c r="II178">
        <v>1.85867</v>
      </c>
      <c r="IJ178">
        <v>1.86508</v>
      </c>
      <c r="IK178">
        <v>5</v>
      </c>
      <c r="IL178">
        <v>0</v>
      </c>
      <c r="IM178">
        <v>0</v>
      </c>
      <c r="IN178">
        <v>0</v>
      </c>
      <c r="IO178" t="s">
        <v>441</v>
      </c>
      <c r="IP178" t="s">
        <v>442</v>
      </c>
      <c r="IQ178" t="s">
        <v>443</v>
      </c>
      <c r="IR178" t="s">
        <v>443</v>
      </c>
      <c r="IS178" t="s">
        <v>443</v>
      </c>
      <c r="IT178" t="s">
        <v>443</v>
      </c>
      <c r="IU178">
        <v>0</v>
      </c>
      <c r="IV178">
        <v>100</v>
      </c>
      <c r="IW178">
        <v>100</v>
      </c>
      <c r="IX178">
        <v>7.27</v>
      </c>
      <c r="IY178">
        <v>0.3932</v>
      </c>
      <c r="IZ178">
        <v>4.29428474587108</v>
      </c>
      <c r="JA178">
        <v>0.0044018681294096</v>
      </c>
      <c r="JB178">
        <v>-1.90699597991277e-06</v>
      </c>
      <c r="JC178">
        <v>4.44501569190667e-10</v>
      </c>
      <c r="JD178">
        <v>0.0663976639725661</v>
      </c>
      <c r="JE178">
        <v>0.00774552653971819</v>
      </c>
      <c r="JF178">
        <v>0.000136201457998369</v>
      </c>
      <c r="JG178">
        <v>5.32982615085375e-06</v>
      </c>
      <c r="JH178">
        <v>-0</v>
      </c>
      <c r="JI178">
        <v>1991</v>
      </c>
      <c r="JJ178">
        <v>1</v>
      </c>
      <c r="JK178">
        <v>28</v>
      </c>
      <c r="JL178">
        <v>195676.8</v>
      </c>
      <c r="JM178">
        <v>195676.7</v>
      </c>
      <c r="JN178">
        <v>2.23999</v>
      </c>
      <c r="JO178">
        <v>2.33276</v>
      </c>
      <c r="JP178">
        <v>1.4978</v>
      </c>
      <c r="JQ178">
        <v>2.32788</v>
      </c>
      <c r="JR178">
        <v>1.54419</v>
      </c>
      <c r="JS178">
        <v>2.39136</v>
      </c>
      <c r="JT178">
        <v>34.9904</v>
      </c>
      <c r="JU178">
        <v>24.1575</v>
      </c>
      <c r="JV178">
        <v>18</v>
      </c>
      <c r="JW178">
        <v>547.145</v>
      </c>
      <c r="JX178">
        <v>431.423</v>
      </c>
      <c r="JY178">
        <v>25.2431</v>
      </c>
      <c r="JZ178">
        <v>28.2319</v>
      </c>
      <c r="KA178">
        <v>30.0005</v>
      </c>
      <c r="KB178">
        <v>27.9852</v>
      </c>
      <c r="KC178">
        <v>27.9947</v>
      </c>
      <c r="KD178">
        <v>44.8585</v>
      </c>
      <c r="KE178">
        <v>22.7012</v>
      </c>
      <c r="KF178">
        <v>56.2436</v>
      </c>
      <c r="KG178">
        <v>25.2353</v>
      </c>
      <c r="KH178">
        <v>1110.64</v>
      </c>
      <c r="KI178">
        <v>19.372</v>
      </c>
      <c r="KJ178">
        <v>92.9978</v>
      </c>
      <c r="KK178">
        <v>98.6974</v>
      </c>
    </row>
    <row r="179" spans="1:297">
      <c r="A179">
        <v>163</v>
      </c>
      <c r="B179">
        <v>1758990316</v>
      </c>
      <c r="C179">
        <v>2969</v>
      </c>
      <c r="D179" t="s">
        <v>769</v>
      </c>
      <c r="E179" t="s">
        <v>770</v>
      </c>
      <c r="F179">
        <v>5</v>
      </c>
      <c r="G179" t="s">
        <v>638</v>
      </c>
      <c r="H179" t="s">
        <v>436</v>
      </c>
      <c r="I179">
        <v>1758990307.84615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(EA179+(U179+2*0.95*5.67E-8*(((EA179+$B$7)+273)^4-(EA179+273)^4)-44100*J179)/(1.84*29.3*R179+8*0.95*5.67E-8*(EA179+273)^3))</f>
        <v>0</v>
      </c>
      <c r="W179">
        <f>($C$7*EB179+$D$7*EC179+$E$7*V179)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2*0.95*5.67E-8*(((EA179+$B$7)+273)^4-(W179+273)^4)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1113.15438902381</v>
      </c>
      <c r="AK179">
        <v>1066.76151515151</v>
      </c>
      <c r="AL179">
        <v>3.34318831168821</v>
      </c>
      <c r="AM179">
        <v>63.08</v>
      </c>
      <c r="AN179">
        <f>(AP179 - AO179 + DY179*1E3/(8.314*(EA179+273.15)) * AR179/DX179 * AQ179) * DX179/(100*DL179) * 1000/(1000 - AP179)</f>
        <v>0</v>
      </c>
      <c r="AO179">
        <v>19.2763709047619</v>
      </c>
      <c r="AP179">
        <v>23.9151315151515</v>
      </c>
      <c r="AQ179">
        <v>8.01781076058153e-05</v>
      </c>
      <c r="AR179">
        <v>99.94</v>
      </c>
      <c r="AS179">
        <v>0</v>
      </c>
      <c r="AT179">
        <v>0</v>
      </c>
      <c r="AU179">
        <f>IF(AS179*$H$13&gt;=AW179,1.0,(AW179/(AW179-AS179*$H$13)))</f>
        <v>0</v>
      </c>
      <c r="AV179">
        <f>(AU179-1)*100</f>
        <v>0</v>
      </c>
      <c r="AW179">
        <f>MAX(0,($B$13+$C$13*EF179)/(1+$D$13*EF179)*DY179/(EA179+273)*$E$13)</f>
        <v>0</v>
      </c>
      <c r="AX179" t="s">
        <v>437</v>
      </c>
      <c r="AY179" t="s">
        <v>437</v>
      </c>
      <c r="AZ179">
        <v>0</v>
      </c>
      <c r="BA179">
        <v>0</v>
      </c>
      <c r="BB179">
        <f>1-AZ179/BA179</f>
        <v>0</v>
      </c>
      <c r="BC179">
        <v>0</v>
      </c>
      <c r="BD179" t="s">
        <v>437</v>
      </c>
      <c r="BE179" t="s">
        <v>437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437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$B$11*EG179+$C$11*EH179+$F$11*ES179*(1-EV179)</f>
        <v>0</v>
      </c>
      <c r="DI179">
        <f>DH179*DJ179</f>
        <v>0</v>
      </c>
      <c r="DJ179">
        <f>($B$11*$D$9+$C$11*$D$9+$F$11*((FF179+EX179)/MAX(FF179+EX179+FG179, 0.1)*$I$9+FG179/MAX(FF179+EX179+FG179, 0.1)*$J$9))/($B$11+$C$11+$F$11)</f>
        <v>0</v>
      </c>
      <c r="DK179">
        <f>($B$11*$K$9+$C$11*$K$9+$F$11*((FF179+EX179)/MAX(FF179+EX179+FG179, 0.1)*$P$9+FG179/MAX(FF179+EX179+FG179, 0.1)*$Q$9))/($B$11+$C$11+$F$11)</f>
        <v>0</v>
      </c>
      <c r="DL179">
        <v>5.9</v>
      </c>
      <c r="DM179">
        <v>0.5</v>
      </c>
      <c r="DN179" t="s">
        <v>438</v>
      </c>
      <c r="DO179">
        <v>2</v>
      </c>
      <c r="DP179" t="b">
        <v>1</v>
      </c>
      <c r="DQ179">
        <v>1758990307.84615</v>
      </c>
      <c r="DR179">
        <v>1017.66246153846</v>
      </c>
      <c r="DS179">
        <v>1076.03230769231</v>
      </c>
      <c r="DT179">
        <v>23.9317076923077</v>
      </c>
      <c r="DU179">
        <v>19.1870384615385</v>
      </c>
      <c r="DV179">
        <v>1010.40938461538</v>
      </c>
      <c r="DW179">
        <v>23.5380307692308</v>
      </c>
      <c r="DX179">
        <v>500.018923076923</v>
      </c>
      <c r="DY179">
        <v>90.4280076923077</v>
      </c>
      <c r="DZ179">
        <v>0.0297235769230769</v>
      </c>
      <c r="EA179">
        <v>30.3699538461538</v>
      </c>
      <c r="EB179">
        <v>30.0232230769231</v>
      </c>
      <c r="EC179">
        <v>999.9</v>
      </c>
      <c r="ED179">
        <v>0</v>
      </c>
      <c r="EE179">
        <v>0</v>
      </c>
      <c r="EF179">
        <v>10010.0946153846</v>
      </c>
      <c r="EG179">
        <v>0</v>
      </c>
      <c r="EH179">
        <v>9.95989</v>
      </c>
      <c r="EI179">
        <v>-58.3706153846154</v>
      </c>
      <c r="EJ179">
        <v>1042.61153846154</v>
      </c>
      <c r="EK179">
        <v>1097.08307692308</v>
      </c>
      <c r="EL179">
        <v>4.74467384615385</v>
      </c>
      <c r="EM179">
        <v>1076.03230769231</v>
      </c>
      <c r="EN179">
        <v>19.1870384615385</v>
      </c>
      <c r="EO179">
        <v>2.16409615384615</v>
      </c>
      <c r="EP179">
        <v>1.73504461538462</v>
      </c>
      <c r="EQ179">
        <v>18.6989615384615</v>
      </c>
      <c r="ER179">
        <v>15.2134538461538</v>
      </c>
      <c r="ES179">
        <v>2000.01076923077</v>
      </c>
      <c r="ET179">
        <v>0.980005307692308</v>
      </c>
      <c r="EU179">
        <v>0.0199949461538462</v>
      </c>
      <c r="EV179">
        <v>0</v>
      </c>
      <c r="EW179">
        <v>1233.29384615385</v>
      </c>
      <c r="EX179">
        <v>5.00016</v>
      </c>
      <c r="EY179">
        <v>25016.4692307692</v>
      </c>
      <c r="EZ179">
        <v>18234.3230769231</v>
      </c>
      <c r="FA179">
        <v>49.25</v>
      </c>
      <c r="FB179">
        <v>49.6536153846154</v>
      </c>
      <c r="FC179">
        <v>49.5862307692308</v>
      </c>
      <c r="FD179">
        <v>49.4274615384615</v>
      </c>
      <c r="FE179">
        <v>51.062</v>
      </c>
      <c r="FF179">
        <v>1955.12076923077</v>
      </c>
      <c r="FG179">
        <v>39.89</v>
      </c>
      <c r="FH179">
        <v>0</v>
      </c>
      <c r="FI179">
        <v>1758990321.3</v>
      </c>
      <c r="FJ179">
        <v>0</v>
      </c>
      <c r="FK179">
        <v>1233.2636</v>
      </c>
      <c r="FL179">
        <v>2.75999998709625</v>
      </c>
      <c r="FM179">
        <v>65.000000033651</v>
      </c>
      <c r="FN179">
        <v>25017.48</v>
      </c>
      <c r="FO179">
        <v>15</v>
      </c>
      <c r="FP179">
        <v>0</v>
      </c>
      <c r="FQ179" t="s">
        <v>439</v>
      </c>
      <c r="FR179">
        <v>1747249705.1</v>
      </c>
      <c r="FS179">
        <v>1747249711.1</v>
      </c>
      <c r="FT179">
        <v>0</v>
      </c>
      <c r="FU179">
        <v>0.871</v>
      </c>
      <c r="FV179">
        <v>0.066</v>
      </c>
      <c r="FW179">
        <v>5.486</v>
      </c>
      <c r="FX179">
        <v>0.145</v>
      </c>
      <c r="FY179">
        <v>420</v>
      </c>
      <c r="FZ179">
        <v>16</v>
      </c>
      <c r="GA179">
        <v>0.27</v>
      </c>
      <c r="GB179">
        <v>0.16</v>
      </c>
      <c r="GC179">
        <v>-58.38376</v>
      </c>
      <c r="GD179">
        <v>0.412628571428549</v>
      </c>
      <c r="GE179">
        <v>0.280422079016614</v>
      </c>
      <c r="GF179">
        <v>1</v>
      </c>
      <c r="GG179">
        <v>1233.04235294118</v>
      </c>
      <c r="GH179">
        <v>2.53659281094338</v>
      </c>
      <c r="GI179">
        <v>0.352370617252791</v>
      </c>
      <c r="GJ179">
        <v>-1</v>
      </c>
      <c r="GK179">
        <v>4.796128</v>
      </c>
      <c r="GL179">
        <v>-0.941677894736846</v>
      </c>
      <c r="GM179">
        <v>0.0928452852653273</v>
      </c>
      <c r="GN179">
        <v>0</v>
      </c>
      <c r="GO179">
        <v>1</v>
      </c>
      <c r="GP179">
        <v>2</v>
      </c>
      <c r="GQ179" t="s">
        <v>446</v>
      </c>
      <c r="GR179">
        <v>3.12509</v>
      </c>
      <c r="GS179">
        <v>2.65509</v>
      </c>
      <c r="GT179">
        <v>0.168984</v>
      </c>
      <c r="GU179">
        <v>0.175404</v>
      </c>
      <c r="GV179">
        <v>0.101215</v>
      </c>
      <c r="GW179">
        <v>0.0874687</v>
      </c>
      <c r="GX179">
        <v>21388.2</v>
      </c>
      <c r="GY179">
        <v>20110.7</v>
      </c>
      <c r="GZ179">
        <v>23016.6</v>
      </c>
      <c r="HA179">
        <v>23747.4</v>
      </c>
      <c r="HB179">
        <v>35259</v>
      </c>
      <c r="HC179">
        <v>35876.4</v>
      </c>
      <c r="HD179">
        <v>41492</v>
      </c>
      <c r="HE179">
        <v>42348.2</v>
      </c>
      <c r="HF179">
        <v>1.906</v>
      </c>
      <c r="HG179">
        <v>1.8141</v>
      </c>
      <c r="HH179">
        <v>0.150893</v>
      </c>
      <c r="HI179">
        <v>0</v>
      </c>
      <c r="HJ179">
        <v>27.5546</v>
      </c>
      <c r="HK179">
        <v>999.9</v>
      </c>
      <c r="HL179">
        <v>49.029</v>
      </c>
      <c r="HM179">
        <v>29.225</v>
      </c>
      <c r="HN179">
        <v>22.0912</v>
      </c>
      <c r="HO179">
        <v>54.2809</v>
      </c>
      <c r="HP179">
        <v>42.1474</v>
      </c>
      <c r="HQ179">
        <v>1</v>
      </c>
      <c r="HR179">
        <v>0.0560595</v>
      </c>
      <c r="HS179">
        <v>1.54725</v>
      </c>
      <c r="HT179">
        <v>20.2101</v>
      </c>
      <c r="HU179">
        <v>5.23197</v>
      </c>
      <c r="HV179">
        <v>11.992</v>
      </c>
      <c r="HW179">
        <v>4.95575</v>
      </c>
      <c r="HX179">
        <v>3.3039</v>
      </c>
      <c r="HY179">
        <v>21.3</v>
      </c>
      <c r="HZ179">
        <v>9999</v>
      </c>
      <c r="IA179">
        <v>9999</v>
      </c>
      <c r="IB179">
        <v>9999</v>
      </c>
      <c r="IC179">
        <v>1.86853</v>
      </c>
      <c r="ID179">
        <v>1.86418</v>
      </c>
      <c r="IE179">
        <v>1.87181</v>
      </c>
      <c r="IF179">
        <v>1.86266</v>
      </c>
      <c r="IG179">
        <v>1.86203</v>
      </c>
      <c r="IH179">
        <v>1.86856</v>
      </c>
      <c r="II179">
        <v>1.85867</v>
      </c>
      <c r="IJ179">
        <v>1.86509</v>
      </c>
      <c r="IK179">
        <v>5</v>
      </c>
      <c r="IL179">
        <v>0</v>
      </c>
      <c r="IM179">
        <v>0</v>
      </c>
      <c r="IN179">
        <v>0</v>
      </c>
      <c r="IO179" t="s">
        <v>441</v>
      </c>
      <c r="IP179" t="s">
        <v>442</v>
      </c>
      <c r="IQ179" t="s">
        <v>443</v>
      </c>
      <c r="IR179" t="s">
        <v>443</v>
      </c>
      <c r="IS179" t="s">
        <v>443</v>
      </c>
      <c r="IT179" t="s">
        <v>443</v>
      </c>
      <c r="IU179">
        <v>0</v>
      </c>
      <c r="IV179">
        <v>100</v>
      </c>
      <c r="IW179">
        <v>100</v>
      </c>
      <c r="IX179">
        <v>7.3</v>
      </c>
      <c r="IY179">
        <v>0.3934</v>
      </c>
      <c r="IZ179">
        <v>4.29428474587108</v>
      </c>
      <c r="JA179">
        <v>0.0044018681294096</v>
      </c>
      <c r="JB179">
        <v>-1.90699597991277e-06</v>
      </c>
      <c r="JC179">
        <v>4.44501569190667e-10</v>
      </c>
      <c r="JD179">
        <v>0.0663976639725661</v>
      </c>
      <c r="JE179">
        <v>0.00774552653971819</v>
      </c>
      <c r="JF179">
        <v>0.000136201457998369</v>
      </c>
      <c r="JG179">
        <v>5.32982615085375e-06</v>
      </c>
      <c r="JH179">
        <v>-0</v>
      </c>
      <c r="JI179">
        <v>1991</v>
      </c>
      <c r="JJ179">
        <v>1</v>
      </c>
      <c r="JK179">
        <v>28</v>
      </c>
      <c r="JL179">
        <v>195676.8</v>
      </c>
      <c r="JM179">
        <v>195676.7</v>
      </c>
      <c r="JN179">
        <v>2.26807</v>
      </c>
      <c r="JO179">
        <v>2.34497</v>
      </c>
      <c r="JP179">
        <v>1.49902</v>
      </c>
      <c r="JQ179">
        <v>2.32788</v>
      </c>
      <c r="JR179">
        <v>1.54419</v>
      </c>
      <c r="JS179">
        <v>2.28882</v>
      </c>
      <c r="JT179">
        <v>34.9904</v>
      </c>
      <c r="JU179">
        <v>24.1488</v>
      </c>
      <c r="JV179">
        <v>18</v>
      </c>
      <c r="JW179">
        <v>547.223</v>
      </c>
      <c r="JX179">
        <v>431.23</v>
      </c>
      <c r="JY179">
        <v>25.2203</v>
      </c>
      <c r="JZ179">
        <v>28.238</v>
      </c>
      <c r="KA179">
        <v>30.0004</v>
      </c>
      <c r="KB179">
        <v>27.9905</v>
      </c>
      <c r="KC179">
        <v>28.0006</v>
      </c>
      <c r="KD179">
        <v>45.4442</v>
      </c>
      <c r="KE179">
        <v>22.7012</v>
      </c>
      <c r="KF179">
        <v>56.2436</v>
      </c>
      <c r="KG179">
        <v>25.2171</v>
      </c>
      <c r="KH179">
        <v>1124.16</v>
      </c>
      <c r="KI179">
        <v>19.3187</v>
      </c>
      <c r="KJ179">
        <v>92.9969</v>
      </c>
      <c r="KK179">
        <v>98.6955</v>
      </c>
    </row>
    <row r="180" spans="1:297">
      <c r="A180">
        <v>164</v>
      </c>
      <c r="B180">
        <v>1758990321</v>
      </c>
      <c r="C180">
        <v>2974</v>
      </c>
      <c r="D180" t="s">
        <v>771</v>
      </c>
      <c r="E180" t="s">
        <v>772</v>
      </c>
      <c r="F180">
        <v>5</v>
      </c>
      <c r="G180" t="s">
        <v>638</v>
      </c>
      <c r="H180" t="s">
        <v>436</v>
      </c>
      <c r="I180">
        <v>1758990312.84615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(EA180+(U180+2*0.95*5.67E-8*(((EA180+$B$7)+273)^4-(EA180+273)^4)-44100*J180)/(1.84*29.3*R180+8*0.95*5.67E-8*(EA180+273)^3))</f>
        <v>0</v>
      </c>
      <c r="W180">
        <f>($C$7*EB180+$D$7*EC180+$E$7*V180)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2*0.95*5.67E-8*(((EA180+$B$7)+273)^4-(W180+273)^4)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1130.87514886905</v>
      </c>
      <c r="AK180">
        <v>1084.08309090909</v>
      </c>
      <c r="AL180">
        <v>3.46205367965359</v>
      </c>
      <c r="AM180">
        <v>63.08</v>
      </c>
      <c r="AN180">
        <f>(AP180 - AO180 + DY180*1E3/(8.314*(EA180+273.15)) * AR180/DX180 * AQ180) * DX180/(100*DL180) * 1000/(1000 - AP180)</f>
        <v>0</v>
      </c>
      <c r="AO180">
        <v>19.3542568065476</v>
      </c>
      <c r="AP180">
        <v>23.9233727272727</v>
      </c>
      <c r="AQ180">
        <v>0.000461050505048927</v>
      </c>
      <c r="AR180">
        <v>99.94</v>
      </c>
      <c r="AS180">
        <v>0</v>
      </c>
      <c r="AT180">
        <v>0</v>
      </c>
      <c r="AU180">
        <f>IF(AS180*$H$13&gt;=AW180,1.0,(AW180/(AW180-AS180*$H$13)))</f>
        <v>0</v>
      </c>
      <c r="AV180">
        <f>(AU180-1)*100</f>
        <v>0</v>
      </c>
      <c r="AW180">
        <f>MAX(0,($B$13+$C$13*EF180)/(1+$D$13*EF180)*DY180/(EA180+273)*$E$13)</f>
        <v>0</v>
      </c>
      <c r="AX180" t="s">
        <v>437</v>
      </c>
      <c r="AY180" t="s">
        <v>437</v>
      </c>
      <c r="AZ180">
        <v>0</v>
      </c>
      <c r="BA180">
        <v>0</v>
      </c>
      <c r="BB180">
        <f>1-AZ180/BA180</f>
        <v>0</v>
      </c>
      <c r="BC180">
        <v>0</v>
      </c>
      <c r="BD180" t="s">
        <v>437</v>
      </c>
      <c r="BE180" t="s">
        <v>437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437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$B$11*EG180+$C$11*EH180+$F$11*ES180*(1-EV180)</f>
        <v>0</v>
      </c>
      <c r="DI180">
        <f>DH180*DJ180</f>
        <v>0</v>
      </c>
      <c r="DJ180">
        <f>($B$11*$D$9+$C$11*$D$9+$F$11*((FF180+EX180)/MAX(FF180+EX180+FG180, 0.1)*$I$9+FG180/MAX(FF180+EX180+FG180, 0.1)*$J$9))/($B$11+$C$11+$F$11)</f>
        <v>0</v>
      </c>
      <c r="DK180">
        <f>($B$11*$K$9+$C$11*$K$9+$F$11*((FF180+EX180)/MAX(FF180+EX180+FG180, 0.1)*$P$9+FG180/MAX(FF180+EX180+FG180, 0.1)*$Q$9))/($B$11+$C$11+$F$11)</f>
        <v>0</v>
      </c>
      <c r="DL180">
        <v>5.9</v>
      </c>
      <c r="DM180">
        <v>0.5</v>
      </c>
      <c r="DN180" t="s">
        <v>438</v>
      </c>
      <c r="DO180">
        <v>2</v>
      </c>
      <c r="DP180" t="b">
        <v>1</v>
      </c>
      <c r="DQ180">
        <v>1758990312.84615</v>
      </c>
      <c r="DR180">
        <v>1034.27076923077</v>
      </c>
      <c r="DS180">
        <v>1092.86307692308</v>
      </c>
      <c r="DT180">
        <v>23.9216153846154</v>
      </c>
      <c r="DU180">
        <v>19.2614153846154</v>
      </c>
      <c r="DV180">
        <v>1026.98692307692</v>
      </c>
      <c r="DW180">
        <v>23.5281615384615</v>
      </c>
      <c r="DX180">
        <v>500.021076923077</v>
      </c>
      <c r="DY180">
        <v>90.4280923076923</v>
      </c>
      <c r="DZ180">
        <v>0.0296779846153846</v>
      </c>
      <c r="EA180">
        <v>30.3554846153846</v>
      </c>
      <c r="EB180">
        <v>30.0229153846154</v>
      </c>
      <c r="EC180">
        <v>999.9</v>
      </c>
      <c r="ED180">
        <v>0</v>
      </c>
      <c r="EE180">
        <v>0</v>
      </c>
      <c r="EF180">
        <v>10011.2407692308</v>
      </c>
      <c r="EG180">
        <v>0</v>
      </c>
      <c r="EH180">
        <v>9.95989</v>
      </c>
      <c r="EI180">
        <v>-58.5919230769231</v>
      </c>
      <c r="EJ180">
        <v>1059.61769230769</v>
      </c>
      <c r="EK180">
        <v>1114.32692307692</v>
      </c>
      <c r="EL180">
        <v>4.66020076923077</v>
      </c>
      <c r="EM180">
        <v>1092.86307692308</v>
      </c>
      <c r="EN180">
        <v>19.2614153846154</v>
      </c>
      <c r="EO180">
        <v>2.16318615384615</v>
      </c>
      <c r="EP180">
        <v>1.74177307692308</v>
      </c>
      <c r="EQ180">
        <v>18.6922307692308</v>
      </c>
      <c r="ER180">
        <v>15.2736923076923</v>
      </c>
      <c r="ES180">
        <v>2000.02076923077</v>
      </c>
      <c r="ET180">
        <v>0.980005538461538</v>
      </c>
      <c r="EU180">
        <v>0.0199947307692308</v>
      </c>
      <c r="EV180">
        <v>0</v>
      </c>
      <c r="EW180">
        <v>1233.45769230769</v>
      </c>
      <c r="EX180">
        <v>5.00016</v>
      </c>
      <c r="EY180">
        <v>25021.3</v>
      </c>
      <c r="EZ180">
        <v>18234.4230769231</v>
      </c>
      <c r="FA180">
        <v>49.25</v>
      </c>
      <c r="FB180">
        <v>49.6726923076923</v>
      </c>
      <c r="FC180">
        <v>49.5959230769231</v>
      </c>
      <c r="FD180">
        <v>49.437</v>
      </c>
      <c r="FE180">
        <v>51.062</v>
      </c>
      <c r="FF180">
        <v>1955.13076923077</v>
      </c>
      <c r="FG180">
        <v>39.89</v>
      </c>
      <c r="FH180">
        <v>0</v>
      </c>
      <c r="FI180">
        <v>1758990326.1</v>
      </c>
      <c r="FJ180">
        <v>0</v>
      </c>
      <c r="FK180">
        <v>1233.4532</v>
      </c>
      <c r="FL180">
        <v>1.66846153029374</v>
      </c>
      <c r="FM180">
        <v>39.5307692855463</v>
      </c>
      <c r="FN180">
        <v>25021.52</v>
      </c>
      <c r="FO180">
        <v>15</v>
      </c>
      <c r="FP180">
        <v>0</v>
      </c>
      <c r="FQ180" t="s">
        <v>439</v>
      </c>
      <c r="FR180">
        <v>1747249705.1</v>
      </c>
      <c r="FS180">
        <v>1747249711.1</v>
      </c>
      <c r="FT180">
        <v>0</v>
      </c>
      <c r="FU180">
        <v>0.871</v>
      </c>
      <c r="FV180">
        <v>0.066</v>
      </c>
      <c r="FW180">
        <v>5.486</v>
      </c>
      <c r="FX180">
        <v>0.145</v>
      </c>
      <c r="FY180">
        <v>420</v>
      </c>
      <c r="FZ180">
        <v>16</v>
      </c>
      <c r="GA180">
        <v>0.27</v>
      </c>
      <c r="GB180">
        <v>0.16</v>
      </c>
      <c r="GC180">
        <v>-58.49288</v>
      </c>
      <c r="GD180">
        <v>-2.52163308270683</v>
      </c>
      <c r="GE180">
        <v>0.376465170500539</v>
      </c>
      <c r="GF180">
        <v>0</v>
      </c>
      <c r="GG180">
        <v>1233.30911764706</v>
      </c>
      <c r="GH180">
        <v>2.05148967802173</v>
      </c>
      <c r="GI180">
        <v>0.313850541866276</v>
      </c>
      <c r="GJ180">
        <v>-1</v>
      </c>
      <c r="GK180">
        <v>4.700783</v>
      </c>
      <c r="GL180">
        <v>-1.08253172932331</v>
      </c>
      <c r="GM180">
        <v>0.105690356329232</v>
      </c>
      <c r="GN180">
        <v>0</v>
      </c>
      <c r="GO180">
        <v>0</v>
      </c>
      <c r="GP180">
        <v>2</v>
      </c>
      <c r="GQ180" t="s">
        <v>457</v>
      </c>
      <c r="GR180">
        <v>3.12489</v>
      </c>
      <c r="GS180">
        <v>2.655</v>
      </c>
      <c r="GT180">
        <v>0.170729</v>
      </c>
      <c r="GU180">
        <v>0.177025</v>
      </c>
      <c r="GV180">
        <v>0.101223</v>
      </c>
      <c r="GW180">
        <v>0.0875613</v>
      </c>
      <c r="GX180">
        <v>21343</v>
      </c>
      <c r="GY180">
        <v>20071.1</v>
      </c>
      <c r="GZ180">
        <v>23016.3</v>
      </c>
      <c r="HA180">
        <v>23747.4</v>
      </c>
      <c r="HB180">
        <v>35258.7</v>
      </c>
      <c r="HC180">
        <v>35872.8</v>
      </c>
      <c r="HD180">
        <v>41491.9</v>
      </c>
      <c r="HE180">
        <v>42348.1</v>
      </c>
      <c r="HF180">
        <v>1.90558</v>
      </c>
      <c r="HG180">
        <v>1.81428</v>
      </c>
      <c r="HH180">
        <v>0.152286</v>
      </c>
      <c r="HI180">
        <v>0</v>
      </c>
      <c r="HJ180">
        <v>27.549</v>
      </c>
      <c r="HK180">
        <v>999.9</v>
      </c>
      <c r="HL180">
        <v>49.078</v>
      </c>
      <c r="HM180">
        <v>29.225</v>
      </c>
      <c r="HN180">
        <v>22.1129</v>
      </c>
      <c r="HO180">
        <v>54.0209</v>
      </c>
      <c r="HP180">
        <v>42.4359</v>
      </c>
      <c r="HQ180">
        <v>1</v>
      </c>
      <c r="HR180">
        <v>0.0564253</v>
      </c>
      <c r="HS180">
        <v>1.54081</v>
      </c>
      <c r="HT180">
        <v>20.2101</v>
      </c>
      <c r="HU180">
        <v>5.23226</v>
      </c>
      <c r="HV180">
        <v>11.992</v>
      </c>
      <c r="HW180">
        <v>4.95535</v>
      </c>
      <c r="HX180">
        <v>3.30395</v>
      </c>
      <c r="HY180">
        <v>21.3</v>
      </c>
      <c r="HZ180">
        <v>9999</v>
      </c>
      <c r="IA180">
        <v>9999</v>
      </c>
      <c r="IB180">
        <v>9999</v>
      </c>
      <c r="IC180">
        <v>1.8685</v>
      </c>
      <c r="ID180">
        <v>1.86418</v>
      </c>
      <c r="IE180">
        <v>1.8718</v>
      </c>
      <c r="IF180">
        <v>1.86267</v>
      </c>
      <c r="IG180">
        <v>1.86204</v>
      </c>
      <c r="IH180">
        <v>1.86856</v>
      </c>
      <c r="II180">
        <v>1.85868</v>
      </c>
      <c r="IJ180">
        <v>1.86508</v>
      </c>
      <c r="IK180">
        <v>5</v>
      </c>
      <c r="IL180">
        <v>0</v>
      </c>
      <c r="IM180">
        <v>0</v>
      </c>
      <c r="IN180">
        <v>0</v>
      </c>
      <c r="IO180" t="s">
        <v>441</v>
      </c>
      <c r="IP180" t="s">
        <v>442</v>
      </c>
      <c r="IQ180" t="s">
        <v>443</v>
      </c>
      <c r="IR180" t="s">
        <v>443</v>
      </c>
      <c r="IS180" t="s">
        <v>443</v>
      </c>
      <c r="IT180" t="s">
        <v>443</v>
      </c>
      <c r="IU180">
        <v>0</v>
      </c>
      <c r="IV180">
        <v>100</v>
      </c>
      <c r="IW180">
        <v>100</v>
      </c>
      <c r="IX180">
        <v>7.33</v>
      </c>
      <c r="IY180">
        <v>0.3934</v>
      </c>
      <c r="IZ180">
        <v>4.29428474587108</v>
      </c>
      <c r="JA180">
        <v>0.0044018681294096</v>
      </c>
      <c r="JB180">
        <v>-1.90699597991277e-06</v>
      </c>
      <c r="JC180">
        <v>4.44501569190667e-10</v>
      </c>
      <c r="JD180">
        <v>0.0663976639725661</v>
      </c>
      <c r="JE180">
        <v>0.00774552653971819</v>
      </c>
      <c r="JF180">
        <v>0.000136201457998369</v>
      </c>
      <c r="JG180">
        <v>5.32982615085375e-06</v>
      </c>
      <c r="JH180">
        <v>-0</v>
      </c>
      <c r="JI180">
        <v>1991</v>
      </c>
      <c r="JJ180">
        <v>1</v>
      </c>
      <c r="JK180">
        <v>28</v>
      </c>
      <c r="JL180">
        <v>195676.9</v>
      </c>
      <c r="JM180">
        <v>195676.8</v>
      </c>
      <c r="JN180">
        <v>2.2937</v>
      </c>
      <c r="JO180">
        <v>2.35229</v>
      </c>
      <c r="JP180">
        <v>1.4978</v>
      </c>
      <c r="JQ180">
        <v>2.32788</v>
      </c>
      <c r="JR180">
        <v>1.54419</v>
      </c>
      <c r="JS180">
        <v>2.30957</v>
      </c>
      <c r="JT180">
        <v>34.9904</v>
      </c>
      <c r="JU180">
        <v>24.14</v>
      </c>
      <c r="JV180">
        <v>18</v>
      </c>
      <c r="JW180">
        <v>546.997</v>
      </c>
      <c r="JX180">
        <v>431.373</v>
      </c>
      <c r="JY180">
        <v>25.2039</v>
      </c>
      <c r="JZ180">
        <v>28.244</v>
      </c>
      <c r="KA180">
        <v>30.0004</v>
      </c>
      <c r="KB180">
        <v>27.9964</v>
      </c>
      <c r="KC180">
        <v>28.0059</v>
      </c>
      <c r="KD180">
        <v>45.9613</v>
      </c>
      <c r="KE180">
        <v>22.7012</v>
      </c>
      <c r="KF180">
        <v>56.6228</v>
      </c>
      <c r="KG180">
        <v>25.196</v>
      </c>
      <c r="KH180">
        <v>1137.8</v>
      </c>
      <c r="KI180">
        <v>19.3454</v>
      </c>
      <c r="KJ180">
        <v>92.9964</v>
      </c>
      <c r="KK180">
        <v>98.6954</v>
      </c>
    </row>
    <row r="181" spans="1:297">
      <c r="A181">
        <v>165</v>
      </c>
      <c r="B181">
        <v>1758990326</v>
      </c>
      <c r="C181">
        <v>2979</v>
      </c>
      <c r="D181" t="s">
        <v>773</v>
      </c>
      <c r="E181" t="s">
        <v>774</v>
      </c>
      <c r="F181">
        <v>5</v>
      </c>
      <c r="G181" t="s">
        <v>638</v>
      </c>
      <c r="H181" t="s">
        <v>436</v>
      </c>
      <c r="I181">
        <v>1758990317.84615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(EA181+(U181+2*0.95*5.67E-8*(((EA181+$B$7)+273)^4-(EA181+273)^4)-44100*J181)/(1.84*29.3*R181+8*0.95*5.67E-8*(EA181+273)^3))</f>
        <v>0</v>
      </c>
      <c r="W181">
        <f>($C$7*EB181+$D$7*EC181+$E$7*V181)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2*0.95*5.67E-8*(((EA181+$B$7)+273)^4-(W181+273)^4)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1147.1475032381</v>
      </c>
      <c r="AK181">
        <v>1100.79054545455</v>
      </c>
      <c r="AL181">
        <v>3.3364911255409</v>
      </c>
      <c r="AM181">
        <v>63.08</v>
      </c>
      <c r="AN181">
        <f>(AP181 - AO181 + DY181*1E3/(8.314*(EA181+273.15)) * AR181/DX181 * AQ181) * DX181/(100*DL181) * 1000/(1000 - AP181)</f>
        <v>0</v>
      </c>
      <c r="AO181">
        <v>19.3902649672619</v>
      </c>
      <c r="AP181">
        <v>23.9098175757576</v>
      </c>
      <c r="AQ181">
        <v>-0.000599297173415076</v>
      </c>
      <c r="AR181">
        <v>99.94</v>
      </c>
      <c r="AS181">
        <v>0</v>
      </c>
      <c r="AT181">
        <v>0</v>
      </c>
      <c r="AU181">
        <f>IF(AS181*$H$13&gt;=AW181,1.0,(AW181/(AW181-AS181*$H$13)))</f>
        <v>0</v>
      </c>
      <c r="AV181">
        <f>(AU181-1)*100</f>
        <v>0</v>
      </c>
      <c r="AW181">
        <f>MAX(0,($B$13+$C$13*EF181)/(1+$D$13*EF181)*DY181/(EA181+273)*$E$13)</f>
        <v>0</v>
      </c>
      <c r="AX181" t="s">
        <v>437</v>
      </c>
      <c r="AY181" t="s">
        <v>437</v>
      </c>
      <c r="AZ181">
        <v>0</v>
      </c>
      <c r="BA181">
        <v>0</v>
      </c>
      <c r="BB181">
        <f>1-AZ181/BA181</f>
        <v>0</v>
      </c>
      <c r="BC181">
        <v>0</v>
      </c>
      <c r="BD181" t="s">
        <v>437</v>
      </c>
      <c r="BE181" t="s">
        <v>437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437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$B$11*EG181+$C$11*EH181+$F$11*ES181*(1-EV181)</f>
        <v>0</v>
      </c>
      <c r="DI181">
        <f>DH181*DJ181</f>
        <v>0</v>
      </c>
      <c r="DJ181">
        <f>($B$11*$D$9+$C$11*$D$9+$F$11*((FF181+EX181)/MAX(FF181+EX181+FG181, 0.1)*$I$9+FG181/MAX(FF181+EX181+FG181, 0.1)*$J$9))/($B$11+$C$11+$F$11)</f>
        <v>0</v>
      </c>
      <c r="DK181">
        <f>($B$11*$K$9+$C$11*$K$9+$F$11*((FF181+EX181)/MAX(FF181+EX181+FG181, 0.1)*$P$9+FG181/MAX(FF181+EX181+FG181, 0.1)*$Q$9))/($B$11+$C$11+$F$11)</f>
        <v>0</v>
      </c>
      <c r="DL181">
        <v>5.9</v>
      </c>
      <c r="DM181">
        <v>0.5</v>
      </c>
      <c r="DN181" t="s">
        <v>438</v>
      </c>
      <c r="DO181">
        <v>2</v>
      </c>
      <c r="DP181" t="b">
        <v>1</v>
      </c>
      <c r="DQ181">
        <v>1758990317.84615</v>
      </c>
      <c r="DR181">
        <v>1050.84923076923</v>
      </c>
      <c r="DS181">
        <v>1109.30692307692</v>
      </c>
      <c r="DT181">
        <v>23.9160692307692</v>
      </c>
      <c r="DU181">
        <v>19.3343076923077</v>
      </c>
      <c r="DV181">
        <v>1043.53384615385</v>
      </c>
      <c r="DW181">
        <v>23.5227384615385</v>
      </c>
      <c r="DX181">
        <v>499.991692307692</v>
      </c>
      <c r="DY181">
        <v>90.4281307692308</v>
      </c>
      <c r="DZ181">
        <v>0.0295553461538462</v>
      </c>
      <c r="EA181">
        <v>30.3407</v>
      </c>
      <c r="EB181">
        <v>30.0234692307692</v>
      </c>
      <c r="EC181">
        <v>999.9</v>
      </c>
      <c r="ED181">
        <v>0</v>
      </c>
      <c r="EE181">
        <v>0</v>
      </c>
      <c r="EF181">
        <v>10009.7507692308</v>
      </c>
      <c r="EG181">
        <v>0</v>
      </c>
      <c r="EH181">
        <v>9.95989</v>
      </c>
      <c r="EI181">
        <v>-58.4553230769231</v>
      </c>
      <c r="EJ181">
        <v>1076.59769230769</v>
      </c>
      <c r="EK181">
        <v>1131.17538461538</v>
      </c>
      <c r="EL181">
        <v>4.58176</v>
      </c>
      <c r="EM181">
        <v>1109.30692307692</v>
      </c>
      <c r="EN181">
        <v>19.3343076923077</v>
      </c>
      <c r="EO181">
        <v>2.16268461538462</v>
      </c>
      <c r="EP181">
        <v>1.74836538461538</v>
      </c>
      <c r="EQ181">
        <v>18.6885307692308</v>
      </c>
      <c r="ER181">
        <v>15.3325769230769</v>
      </c>
      <c r="ES181">
        <v>2000.03307692308</v>
      </c>
      <c r="ET181">
        <v>0.980005769230769</v>
      </c>
      <c r="EU181">
        <v>0.0199945153846154</v>
      </c>
      <c r="EV181">
        <v>0</v>
      </c>
      <c r="EW181">
        <v>1233.54846153846</v>
      </c>
      <c r="EX181">
        <v>5.00016</v>
      </c>
      <c r="EY181">
        <v>25024.6076923077</v>
      </c>
      <c r="EZ181">
        <v>18234.5307692308</v>
      </c>
      <c r="FA181">
        <v>49.25</v>
      </c>
      <c r="FB181">
        <v>49.6774615384615</v>
      </c>
      <c r="FC181">
        <v>49.6056153846154</v>
      </c>
      <c r="FD181">
        <v>49.437</v>
      </c>
      <c r="FE181">
        <v>51.062</v>
      </c>
      <c r="FF181">
        <v>1955.14307692308</v>
      </c>
      <c r="FG181">
        <v>39.89</v>
      </c>
      <c r="FH181">
        <v>0</v>
      </c>
      <c r="FI181">
        <v>1758990330.9</v>
      </c>
      <c r="FJ181">
        <v>0</v>
      </c>
      <c r="FK181">
        <v>1233.542</v>
      </c>
      <c r="FL181">
        <v>0.833846148060049</v>
      </c>
      <c r="FM181">
        <v>29.4307691763338</v>
      </c>
      <c r="FN181">
        <v>25024.58</v>
      </c>
      <c r="FO181">
        <v>15</v>
      </c>
      <c r="FP181">
        <v>0</v>
      </c>
      <c r="FQ181" t="s">
        <v>439</v>
      </c>
      <c r="FR181">
        <v>1747249705.1</v>
      </c>
      <c r="FS181">
        <v>1747249711.1</v>
      </c>
      <c r="FT181">
        <v>0</v>
      </c>
      <c r="FU181">
        <v>0.871</v>
      </c>
      <c r="FV181">
        <v>0.066</v>
      </c>
      <c r="FW181">
        <v>5.486</v>
      </c>
      <c r="FX181">
        <v>0.145</v>
      </c>
      <c r="FY181">
        <v>420</v>
      </c>
      <c r="FZ181">
        <v>16</v>
      </c>
      <c r="GA181">
        <v>0.27</v>
      </c>
      <c r="GB181">
        <v>0.16</v>
      </c>
      <c r="GC181">
        <v>-58.5192619047619</v>
      </c>
      <c r="GD181">
        <v>0.756257142857067</v>
      </c>
      <c r="GE181">
        <v>0.340680570226283</v>
      </c>
      <c r="GF181">
        <v>0</v>
      </c>
      <c r="GG181">
        <v>1233.45382352941</v>
      </c>
      <c r="GH181">
        <v>1.61298701115894</v>
      </c>
      <c r="GI181">
        <v>0.246063295370754</v>
      </c>
      <c r="GJ181">
        <v>-1</v>
      </c>
      <c r="GK181">
        <v>4.63191476190476</v>
      </c>
      <c r="GL181">
        <v>-0.929065714285709</v>
      </c>
      <c r="GM181">
        <v>0.0966624220883738</v>
      </c>
      <c r="GN181">
        <v>0</v>
      </c>
      <c r="GO181">
        <v>0</v>
      </c>
      <c r="GP181">
        <v>2</v>
      </c>
      <c r="GQ181" t="s">
        <v>457</v>
      </c>
      <c r="GR181">
        <v>3.12496</v>
      </c>
      <c r="GS181">
        <v>2.65518</v>
      </c>
      <c r="GT181">
        <v>0.172404</v>
      </c>
      <c r="GU181">
        <v>0.178539</v>
      </c>
      <c r="GV181">
        <v>0.101182</v>
      </c>
      <c r="GW181">
        <v>0.0877116</v>
      </c>
      <c r="GX181">
        <v>21299.6</v>
      </c>
      <c r="GY181">
        <v>20033.8</v>
      </c>
      <c r="GZ181">
        <v>23015.9</v>
      </c>
      <c r="HA181">
        <v>23747</v>
      </c>
      <c r="HB181">
        <v>35260</v>
      </c>
      <c r="HC181">
        <v>35866.5</v>
      </c>
      <c r="HD181">
        <v>41491.3</v>
      </c>
      <c r="HE181">
        <v>42347.5</v>
      </c>
      <c r="HF181">
        <v>1.9057</v>
      </c>
      <c r="HG181">
        <v>1.81425</v>
      </c>
      <c r="HH181">
        <v>0.151653</v>
      </c>
      <c r="HI181">
        <v>0</v>
      </c>
      <c r="HJ181">
        <v>27.5423</v>
      </c>
      <c r="HK181">
        <v>999.9</v>
      </c>
      <c r="HL181">
        <v>49.127</v>
      </c>
      <c r="HM181">
        <v>29.235</v>
      </c>
      <c r="HN181">
        <v>22.1483</v>
      </c>
      <c r="HO181">
        <v>54.0009</v>
      </c>
      <c r="HP181">
        <v>42.1955</v>
      </c>
      <c r="HQ181">
        <v>1</v>
      </c>
      <c r="HR181">
        <v>0.0569665</v>
      </c>
      <c r="HS181">
        <v>1.56571</v>
      </c>
      <c r="HT181">
        <v>20.2099</v>
      </c>
      <c r="HU181">
        <v>5.23197</v>
      </c>
      <c r="HV181">
        <v>11.992</v>
      </c>
      <c r="HW181">
        <v>4.9557</v>
      </c>
      <c r="HX181">
        <v>3.3039</v>
      </c>
      <c r="HY181">
        <v>21.3</v>
      </c>
      <c r="HZ181">
        <v>9999</v>
      </c>
      <c r="IA181">
        <v>9999</v>
      </c>
      <c r="IB181">
        <v>9999</v>
      </c>
      <c r="IC181">
        <v>1.8685</v>
      </c>
      <c r="ID181">
        <v>1.86417</v>
      </c>
      <c r="IE181">
        <v>1.8718</v>
      </c>
      <c r="IF181">
        <v>1.86265</v>
      </c>
      <c r="IG181">
        <v>1.86203</v>
      </c>
      <c r="IH181">
        <v>1.86858</v>
      </c>
      <c r="II181">
        <v>1.85868</v>
      </c>
      <c r="IJ181">
        <v>1.86508</v>
      </c>
      <c r="IK181">
        <v>5</v>
      </c>
      <c r="IL181">
        <v>0</v>
      </c>
      <c r="IM181">
        <v>0</v>
      </c>
      <c r="IN181">
        <v>0</v>
      </c>
      <c r="IO181" t="s">
        <v>441</v>
      </c>
      <c r="IP181" t="s">
        <v>442</v>
      </c>
      <c r="IQ181" t="s">
        <v>443</v>
      </c>
      <c r="IR181" t="s">
        <v>443</v>
      </c>
      <c r="IS181" t="s">
        <v>443</v>
      </c>
      <c r="IT181" t="s">
        <v>443</v>
      </c>
      <c r="IU181">
        <v>0</v>
      </c>
      <c r="IV181">
        <v>100</v>
      </c>
      <c r="IW181">
        <v>100</v>
      </c>
      <c r="IX181">
        <v>7.37</v>
      </c>
      <c r="IY181">
        <v>0.3931</v>
      </c>
      <c r="IZ181">
        <v>4.29428474587108</v>
      </c>
      <c r="JA181">
        <v>0.0044018681294096</v>
      </c>
      <c r="JB181">
        <v>-1.90699597991277e-06</v>
      </c>
      <c r="JC181">
        <v>4.44501569190667e-10</v>
      </c>
      <c r="JD181">
        <v>0.0663976639725661</v>
      </c>
      <c r="JE181">
        <v>0.00774552653971819</v>
      </c>
      <c r="JF181">
        <v>0.000136201457998369</v>
      </c>
      <c r="JG181">
        <v>5.32982615085375e-06</v>
      </c>
      <c r="JH181">
        <v>-0</v>
      </c>
      <c r="JI181">
        <v>1991</v>
      </c>
      <c r="JJ181">
        <v>1</v>
      </c>
      <c r="JK181">
        <v>28</v>
      </c>
      <c r="JL181">
        <v>195677</v>
      </c>
      <c r="JM181">
        <v>195676.9</v>
      </c>
      <c r="JN181">
        <v>2.31812</v>
      </c>
      <c r="JO181">
        <v>2.33765</v>
      </c>
      <c r="JP181">
        <v>1.4978</v>
      </c>
      <c r="JQ181">
        <v>2.32788</v>
      </c>
      <c r="JR181">
        <v>1.54419</v>
      </c>
      <c r="JS181">
        <v>2.34497</v>
      </c>
      <c r="JT181">
        <v>34.9904</v>
      </c>
      <c r="JU181">
        <v>24.1488</v>
      </c>
      <c r="JV181">
        <v>18</v>
      </c>
      <c r="JW181">
        <v>547.127</v>
      </c>
      <c r="JX181">
        <v>431.398</v>
      </c>
      <c r="JY181">
        <v>25.1845</v>
      </c>
      <c r="JZ181">
        <v>28.25</v>
      </c>
      <c r="KA181">
        <v>30.0005</v>
      </c>
      <c r="KB181">
        <v>28.002</v>
      </c>
      <c r="KC181">
        <v>28.0112</v>
      </c>
      <c r="KD181">
        <v>46.5175</v>
      </c>
      <c r="KE181">
        <v>22.7012</v>
      </c>
      <c r="KF181">
        <v>56.6228</v>
      </c>
      <c r="KG181">
        <v>25.1654</v>
      </c>
      <c r="KH181">
        <v>1158.14</v>
      </c>
      <c r="KI181">
        <v>19.3901</v>
      </c>
      <c r="KJ181">
        <v>92.9949</v>
      </c>
      <c r="KK181">
        <v>98.6939</v>
      </c>
    </row>
    <row r="182" spans="1:297">
      <c r="A182">
        <v>166</v>
      </c>
      <c r="B182">
        <v>1758990331</v>
      </c>
      <c r="C182">
        <v>2984</v>
      </c>
      <c r="D182" t="s">
        <v>775</v>
      </c>
      <c r="E182" t="s">
        <v>776</v>
      </c>
      <c r="F182">
        <v>5</v>
      </c>
      <c r="G182" t="s">
        <v>638</v>
      </c>
      <c r="H182" t="s">
        <v>436</v>
      </c>
      <c r="I182">
        <v>1758990322.84615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(EA182+(U182+2*0.95*5.67E-8*(((EA182+$B$7)+273)^4-(EA182+273)^4)-44100*J182)/(1.84*29.3*R182+8*0.95*5.67E-8*(EA182+273)^3))</f>
        <v>0</v>
      </c>
      <c r="W182">
        <f>($C$7*EB182+$D$7*EC182+$E$7*V182)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2*0.95*5.67E-8*(((EA182+$B$7)+273)^4-(W182+273)^4)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1162.88946778571</v>
      </c>
      <c r="AK182">
        <v>1116.94218181818</v>
      </c>
      <c r="AL182">
        <v>3.21628354978361</v>
      </c>
      <c r="AM182">
        <v>63.08</v>
      </c>
      <c r="AN182">
        <f>(AP182 - AO182 + DY182*1E3/(8.314*(EA182+273.15)) * AR182/DX182 * AQ182) * DX182/(100*DL182) * 1000/(1000 - AP182)</f>
        <v>0</v>
      </c>
      <c r="AO182">
        <v>19.4234696517857</v>
      </c>
      <c r="AP182">
        <v>23.8842357575758</v>
      </c>
      <c r="AQ182">
        <v>-0.00541412987013073</v>
      </c>
      <c r="AR182">
        <v>99.94</v>
      </c>
      <c r="AS182">
        <v>0</v>
      </c>
      <c r="AT182">
        <v>0</v>
      </c>
      <c r="AU182">
        <f>IF(AS182*$H$13&gt;=AW182,1.0,(AW182/(AW182-AS182*$H$13)))</f>
        <v>0</v>
      </c>
      <c r="AV182">
        <f>(AU182-1)*100</f>
        <v>0</v>
      </c>
      <c r="AW182">
        <f>MAX(0,($B$13+$C$13*EF182)/(1+$D$13*EF182)*DY182/(EA182+273)*$E$13)</f>
        <v>0</v>
      </c>
      <c r="AX182" t="s">
        <v>437</v>
      </c>
      <c r="AY182" t="s">
        <v>437</v>
      </c>
      <c r="AZ182">
        <v>0</v>
      </c>
      <c r="BA182">
        <v>0</v>
      </c>
      <c r="BB182">
        <f>1-AZ182/BA182</f>
        <v>0</v>
      </c>
      <c r="BC182">
        <v>0</v>
      </c>
      <c r="BD182" t="s">
        <v>437</v>
      </c>
      <c r="BE182" t="s">
        <v>437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437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$B$11*EG182+$C$11*EH182+$F$11*ES182*(1-EV182)</f>
        <v>0</v>
      </c>
      <c r="DI182">
        <f>DH182*DJ182</f>
        <v>0</v>
      </c>
      <c r="DJ182">
        <f>($B$11*$D$9+$C$11*$D$9+$F$11*((FF182+EX182)/MAX(FF182+EX182+FG182, 0.1)*$I$9+FG182/MAX(FF182+EX182+FG182, 0.1)*$J$9))/($B$11+$C$11+$F$11)</f>
        <v>0</v>
      </c>
      <c r="DK182">
        <f>($B$11*$K$9+$C$11*$K$9+$F$11*((FF182+EX182)/MAX(FF182+EX182+FG182, 0.1)*$P$9+FG182/MAX(FF182+EX182+FG182, 0.1)*$Q$9))/($B$11+$C$11+$F$11)</f>
        <v>0</v>
      </c>
      <c r="DL182">
        <v>5.9</v>
      </c>
      <c r="DM182">
        <v>0.5</v>
      </c>
      <c r="DN182" t="s">
        <v>438</v>
      </c>
      <c r="DO182">
        <v>2</v>
      </c>
      <c r="DP182" t="b">
        <v>1</v>
      </c>
      <c r="DQ182">
        <v>1758990322.84615</v>
      </c>
      <c r="DR182">
        <v>1067.24769230769</v>
      </c>
      <c r="DS182">
        <v>1125.55230769231</v>
      </c>
      <c r="DT182">
        <v>23.9106</v>
      </c>
      <c r="DU182">
        <v>19.3852</v>
      </c>
      <c r="DV182">
        <v>1059.90230769231</v>
      </c>
      <c r="DW182">
        <v>23.5173923076923</v>
      </c>
      <c r="DX182">
        <v>500.007923076923</v>
      </c>
      <c r="DY182">
        <v>90.4276307692308</v>
      </c>
      <c r="DZ182">
        <v>0.0295216307692308</v>
      </c>
      <c r="EA182">
        <v>30.3251846153846</v>
      </c>
      <c r="EB182">
        <v>30.0223076923077</v>
      </c>
      <c r="EC182">
        <v>999.9</v>
      </c>
      <c r="ED182">
        <v>0</v>
      </c>
      <c r="EE182">
        <v>0</v>
      </c>
      <c r="EF182">
        <v>10002.2492307692</v>
      </c>
      <c r="EG182">
        <v>0</v>
      </c>
      <c r="EH182">
        <v>9.95989</v>
      </c>
      <c r="EI182">
        <v>-58.3020769230769</v>
      </c>
      <c r="EJ182">
        <v>1093.39307692308</v>
      </c>
      <c r="EK182">
        <v>1147.80076923077</v>
      </c>
      <c r="EL182">
        <v>4.52540230769231</v>
      </c>
      <c r="EM182">
        <v>1125.55230769231</v>
      </c>
      <c r="EN182">
        <v>19.3852</v>
      </c>
      <c r="EO182">
        <v>2.16217769230769</v>
      </c>
      <c r="EP182">
        <v>1.75295846153846</v>
      </c>
      <c r="EQ182">
        <v>18.6847923076923</v>
      </c>
      <c r="ER182">
        <v>15.3734923076923</v>
      </c>
      <c r="ES182">
        <v>2000.02692307692</v>
      </c>
      <c r="ET182">
        <v>0.980005769230769</v>
      </c>
      <c r="EU182">
        <v>0.0199945153846154</v>
      </c>
      <c r="EV182">
        <v>0</v>
      </c>
      <c r="EW182">
        <v>1233.64461538462</v>
      </c>
      <c r="EX182">
        <v>5.00016</v>
      </c>
      <c r="EY182">
        <v>25026.1692307692</v>
      </c>
      <c r="EZ182">
        <v>18234.4615384615</v>
      </c>
      <c r="FA182">
        <v>49.25</v>
      </c>
      <c r="FB182">
        <v>49.6822307692308</v>
      </c>
      <c r="FC182">
        <v>49.6201538461538</v>
      </c>
      <c r="FD182">
        <v>49.437</v>
      </c>
      <c r="FE182">
        <v>51.0668461538462</v>
      </c>
      <c r="FF182">
        <v>1955.13692307692</v>
      </c>
      <c r="FG182">
        <v>39.89</v>
      </c>
      <c r="FH182">
        <v>0</v>
      </c>
      <c r="FI182">
        <v>1758990336.3</v>
      </c>
      <c r="FJ182">
        <v>0</v>
      </c>
      <c r="FK182">
        <v>1233.56192307692</v>
      </c>
      <c r="FL182">
        <v>-0.279316237136577</v>
      </c>
      <c r="FM182">
        <v>13.3641025882604</v>
      </c>
      <c r="FN182">
        <v>25026.1192307692</v>
      </c>
      <c r="FO182">
        <v>15</v>
      </c>
      <c r="FP182">
        <v>0</v>
      </c>
      <c r="FQ182" t="s">
        <v>439</v>
      </c>
      <c r="FR182">
        <v>1747249705.1</v>
      </c>
      <c r="FS182">
        <v>1747249711.1</v>
      </c>
      <c r="FT182">
        <v>0</v>
      </c>
      <c r="FU182">
        <v>0.871</v>
      </c>
      <c r="FV182">
        <v>0.066</v>
      </c>
      <c r="FW182">
        <v>5.486</v>
      </c>
      <c r="FX182">
        <v>0.145</v>
      </c>
      <c r="FY182">
        <v>420</v>
      </c>
      <c r="FZ182">
        <v>16</v>
      </c>
      <c r="GA182">
        <v>0.27</v>
      </c>
      <c r="GB182">
        <v>0.16</v>
      </c>
      <c r="GC182">
        <v>-58.30855</v>
      </c>
      <c r="GD182">
        <v>2.82162406015046</v>
      </c>
      <c r="GE182">
        <v>0.550398194491951</v>
      </c>
      <c r="GF182">
        <v>0</v>
      </c>
      <c r="GG182">
        <v>1233.54088235294</v>
      </c>
      <c r="GH182">
        <v>0.703284948998957</v>
      </c>
      <c r="GI182">
        <v>0.211136527436618</v>
      </c>
      <c r="GJ182">
        <v>-1</v>
      </c>
      <c r="GK182">
        <v>4.5521605</v>
      </c>
      <c r="GL182">
        <v>-0.640357443609018</v>
      </c>
      <c r="GM182">
        <v>0.0629362909993113</v>
      </c>
      <c r="GN182">
        <v>0</v>
      </c>
      <c r="GO182">
        <v>0</v>
      </c>
      <c r="GP182">
        <v>2</v>
      </c>
      <c r="GQ182" t="s">
        <v>457</v>
      </c>
      <c r="GR182">
        <v>3.12481</v>
      </c>
      <c r="GS182">
        <v>2.65529</v>
      </c>
      <c r="GT182">
        <v>0.174031</v>
      </c>
      <c r="GU182">
        <v>0.180275</v>
      </c>
      <c r="GV182">
        <v>0.101097</v>
      </c>
      <c r="GW182">
        <v>0.0878203</v>
      </c>
      <c r="GX182">
        <v>21257.4</v>
      </c>
      <c r="GY182">
        <v>19991</v>
      </c>
      <c r="GZ182">
        <v>23015.6</v>
      </c>
      <c r="HA182">
        <v>23746.5</v>
      </c>
      <c r="HB182">
        <v>35262.4</v>
      </c>
      <c r="HC182">
        <v>35861.9</v>
      </c>
      <c r="HD182">
        <v>41490</v>
      </c>
      <c r="HE182">
        <v>42347</v>
      </c>
      <c r="HF182">
        <v>1.90513</v>
      </c>
      <c r="HG182">
        <v>1.81488</v>
      </c>
      <c r="HH182">
        <v>0.152089</v>
      </c>
      <c r="HI182">
        <v>0</v>
      </c>
      <c r="HJ182">
        <v>27.5352</v>
      </c>
      <c r="HK182">
        <v>999.9</v>
      </c>
      <c r="HL182">
        <v>49.176</v>
      </c>
      <c r="HM182">
        <v>29.225</v>
      </c>
      <c r="HN182">
        <v>22.1572</v>
      </c>
      <c r="HO182">
        <v>54.3109</v>
      </c>
      <c r="HP182">
        <v>42.2796</v>
      </c>
      <c r="HQ182">
        <v>1</v>
      </c>
      <c r="HR182">
        <v>0.0574212</v>
      </c>
      <c r="HS182">
        <v>1.56731</v>
      </c>
      <c r="HT182">
        <v>20.2099</v>
      </c>
      <c r="HU182">
        <v>5.23271</v>
      </c>
      <c r="HV182">
        <v>11.992</v>
      </c>
      <c r="HW182">
        <v>4.9557</v>
      </c>
      <c r="HX182">
        <v>3.30395</v>
      </c>
      <c r="HY182">
        <v>21.3</v>
      </c>
      <c r="HZ182">
        <v>9999</v>
      </c>
      <c r="IA182">
        <v>9999</v>
      </c>
      <c r="IB182">
        <v>9999</v>
      </c>
      <c r="IC182">
        <v>1.8685</v>
      </c>
      <c r="ID182">
        <v>1.86418</v>
      </c>
      <c r="IE182">
        <v>1.87181</v>
      </c>
      <c r="IF182">
        <v>1.86267</v>
      </c>
      <c r="IG182">
        <v>1.86204</v>
      </c>
      <c r="IH182">
        <v>1.86857</v>
      </c>
      <c r="II182">
        <v>1.85867</v>
      </c>
      <c r="IJ182">
        <v>1.86508</v>
      </c>
      <c r="IK182">
        <v>5</v>
      </c>
      <c r="IL182">
        <v>0</v>
      </c>
      <c r="IM182">
        <v>0</v>
      </c>
      <c r="IN182">
        <v>0</v>
      </c>
      <c r="IO182" t="s">
        <v>441</v>
      </c>
      <c r="IP182" t="s">
        <v>442</v>
      </c>
      <c r="IQ182" t="s">
        <v>443</v>
      </c>
      <c r="IR182" t="s">
        <v>443</v>
      </c>
      <c r="IS182" t="s">
        <v>443</v>
      </c>
      <c r="IT182" t="s">
        <v>443</v>
      </c>
      <c r="IU182">
        <v>0</v>
      </c>
      <c r="IV182">
        <v>100</v>
      </c>
      <c r="IW182">
        <v>100</v>
      </c>
      <c r="IX182">
        <v>7.39</v>
      </c>
      <c r="IY182">
        <v>0.3925</v>
      </c>
      <c r="IZ182">
        <v>4.29428474587108</v>
      </c>
      <c r="JA182">
        <v>0.0044018681294096</v>
      </c>
      <c r="JB182">
        <v>-1.90699597991277e-06</v>
      </c>
      <c r="JC182">
        <v>4.44501569190667e-10</v>
      </c>
      <c r="JD182">
        <v>0.0663976639725661</v>
      </c>
      <c r="JE182">
        <v>0.00774552653971819</v>
      </c>
      <c r="JF182">
        <v>0.000136201457998369</v>
      </c>
      <c r="JG182">
        <v>5.32982615085375e-06</v>
      </c>
      <c r="JH182">
        <v>-0</v>
      </c>
      <c r="JI182">
        <v>1991</v>
      </c>
      <c r="JJ182">
        <v>1</v>
      </c>
      <c r="JK182">
        <v>28</v>
      </c>
      <c r="JL182">
        <v>195677.1</v>
      </c>
      <c r="JM182">
        <v>195677</v>
      </c>
      <c r="JN182">
        <v>2.34985</v>
      </c>
      <c r="JO182">
        <v>2.35596</v>
      </c>
      <c r="JP182">
        <v>1.49902</v>
      </c>
      <c r="JQ182">
        <v>2.32788</v>
      </c>
      <c r="JR182">
        <v>1.54419</v>
      </c>
      <c r="JS182">
        <v>2.25708</v>
      </c>
      <c r="JT182">
        <v>34.9904</v>
      </c>
      <c r="JU182">
        <v>24.1313</v>
      </c>
      <c r="JV182">
        <v>18</v>
      </c>
      <c r="JW182">
        <v>546.795</v>
      </c>
      <c r="JX182">
        <v>431.811</v>
      </c>
      <c r="JY182">
        <v>25.1575</v>
      </c>
      <c r="JZ182">
        <v>28.256</v>
      </c>
      <c r="KA182">
        <v>30.0005</v>
      </c>
      <c r="KB182">
        <v>28.007</v>
      </c>
      <c r="KC182">
        <v>28.0169</v>
      </c>
      <c r="KD182">
        <v>47.0739</v>
      </c>
      <c r="KE182">
        <v>22.7012</v>
      </c>
      <c r="KF182">
        <v>56.9948</v>
      </c>
      <c r="KG182">
        <v>25.15</v>
      </c>
      <c r="KH182">
        <v>1171.7</v>
      </c>
      <c r="KI182">
        <v>19.4557</v>
      </c>
      <c r="KJ182">
        <v>92.9926</v>
      </c>
      <c r="KK182">
        <v>98.6923</v>
      </c>
    </row>
    <row r="183" spans="1:297">
      <c r="A183">
        <v>167</v>
      </c>
      <c r="B183">
        <v>1758990336</v>
      </c>
      <c r="C183">
        <v>2989</v>
      </c>
      <c r="D183" t="s">
        <v>777</v>
      </c>
      <c r="E183" t="s">
        <v>778</v>
      </c>
      <c r="F183">
        <v>5</v>
      </c>
      <c r="G183" t="s">
        <v>638</v>
      </c>
      <c r="H183" t="s">
        <v>436</v>
      </c>
      <c r="I183">
        <v>1758990327.84615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(EA183+(U183+2*0.95*5.67E-8*(((EA183+$B$7)+273)^4-(EA183+273)^4)-44100*J183)/(1.84*29.3*R183+8*0.95*5.67E-8*(EA183+273)^3))</f>
        <v>0</v>
      </c>
      <c r="W183">
        <f>($C$7*EB183+$D$7*EC183+$E$7*V183)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2*0.95*5.67E-8*(((EA183+$B$7)+273)^4-(W183+273)^4)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1181.18593267857</v>
      </c>
      <c r="AK183">
        <v>1134.32806060606</v>
      </c>
      <c r="AL183">
        <v>3.50028658008655</v>
      </c>
      <c r="AM183">
        <v>63.08</v>
      </c>
      <c r="AN183">
        <f>(AP183 - AO183 + DY183*1E3/(8.314*(EA183+273.15)) * AR183/DX183 * AQ183) * DX183/(100*DL183) * 1000/(1000 - AP183)</f>
        <v>0</v>
      </c>
      <c r="AO183">
        <v>19.4691983244048</v>
      </c>
      <c r="AP183">
        <v>23.8688545454546</v>
      </c>
      <c r="AQ183">
        <v>-0.00170881818181747</v>
      </c>
      <c r="AR183">
        <v>99.94</v>
      </c>
      <c r="AS183">
        <v>0</v>
      </c>
      <c r="AT183">
        <v>0</v>
      </c>
      <c r="AU183">
        <f>IF(AS183*$H$13&gt;=AW183,1.0,(AW183/(AW183-AS183*$H$13)))</f>
        <v>0</v>
      </c>
      <c r="AV183">
        <f>(AU183-1)*100</f>
        <v>0</v>
      </c>
      <c r="AW183">
        <f>MAX(0,($B$13+$C$13*EF183)/(1+$D$13*EF183)*DY183/(EA183+273)*$E$13)</f>
        <v>0</v>
      </c>
      <c r="AX183" t="s">
        <v>437</v>
      </c>
      <c r="AY183" t="s">
        <v>437</v>
      </c>
      <c r="AZ183">
        <v>0</v>
      </c>
      <c r="BA183">
        <v>0</v>
      </c>
      <c r="BB183">
        <f>1-AZ183/BA183</f>
        <v>0</v>
      </c>
      <c r="BC183">
        <v>0</v>
      </c>
      <c r="BD183" t="s">
        <v>437</v>
      </c>
      <c r="BE183" t="s">
        <v>437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437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$B$11*EG183+$C$11*EH183+$F$11*ES183*(1-EV183)</f>
        <v>0</v>
      </c>
      <c r="DI183">
        <f>DH183*DJ183</f>
        <v>0</v>
      </c>
      <c r="DJ183">
        <f>($B$11*$D$9+$C$11*$D$9+$F$11*((FF183+EX183)/MAX(FF183+EX183+FG183, 0.1)*$I$9+FG183/MAX(FF183+EX183+FG183, 0.1)*$J$9))/($B$11+$C$11+$F$11)</f>
        <v>0</v>
      </c>
      <c r="DK183">
        <f>($B$11*$K$9+$C$11*$K$9+$F$11*((FF183+EX183)/MAX(FF183+EX183+FG183, 0.1)*$P$9+FG183/MAX(FF183+EX183+FG183, 0.1)*$Q$9))/($B$11+$C$11+$F$11)</f>
        <v>0</v>
      </c>
      <c r="DL183">
        <v>5.9</v>
      </c>
      <c r="DM183">
        <v>0.5</v>
      </c>
      <c r="DN183" t="s">
        <v>438</v>
      </c>
      <c r="DO183">
        <v>2</v>
      </c>
      <c r="DP183" t="b">
        <v>1</v>
      </c>
      <c r="DQ183">
        <v>1758990327.84615</v>
      </c>
      <c r="DR183">
        <v>1083.62384615385</v>
      </c>
      <c r="DS183">
        <v>1142.01923076923</v>
      </c>
      <c r="DT183">
        <v>23.8960846153846</v>
      </c>
      <c r="DU183">
        <v>19.4255846153846</v>
      </c>
      <c r="DV183">
        <v>1076.24846153846</v>
      </c>
      <c r="DW183">
        <v>23.5032153846154</v>
      </c>
      <c r="DX183">
        <v>499.981615384615</v>
      </c>
      <c r="DY183">
        <v>90.4266307692308</v>
      </c>
      <c r="DZ183">
        <v>0.0295711230769231</v>
      </c>
      <c r="EA183">
        <v>30.3103</v>
      </c>
      <c r="EB183">
        <v>30.0191846153846</v>
      </c>
      <c r="EC183">
        <v>999.9</v>
      </c>
      <c r="ED183">
        <v>0</v>
      </c>
      <c r="EE183">
        <v>0</v>
      </c>
      <c r="EF183">
        <v>9996.04923076923</v>
      </c>
      <c r="EG183">
        <v>0</v>
      </c>
      <c r="EH183">
        <v>9.96363461538461</v>
      </c>
      <c r="EI183">
        <v>-58.3933692307692</v>
      </c>
      <c r="EJ183">
        <v>1110.15461538462</v>
      </c>
      <c r="EK183">
        <v>1164.64153846154</v>
      </c>
      <c r="EL183">
        <v>4.47051153846154</v>
      </c>
      <c r="EM183">
        <v>1142.01923076923</v>
      </c>
      <c r="EN183">
        <v>19.4255846153846</v>
      </c>
      <c r="EO183">
        <v>2.16084230769231</v>
      </c>
      <c r="EP183">
        <v>1.75659</v>
      </c>
      <c r="EQ183">
        <v>18.6749076923077</v>
      </c>
      <c r="ER183">
        <v>15.4057384615385</v>
      </c>
      <c r="ES183">
        <v>2000.01846153846</v>
      </c>
      <c r="ET183">
        <v>0.980005769230769</v>
      </c>
      <c r="EU183">
        <v>0.0199945153846154</v>
      </c>
      <c r="EV183">
        <v>0</v>
      </c>
      <c r="EW183">
        <v>1233.65153846154</v>
      </c>
      <c r="EX183">
        <v>5.00016</v>
      </c>
      <c r="EY183">
        <v>25026.4230769231</v>
      </c>
      <c r="EZ183">
        <v>18234.3846153846</v>
      </c>
      <c r="FA183">
        <v>49.25</v>
      </c>
      <c r="FB183">
        <v>49.6822307692308</v>
      </c>
      <c r="FC183">
        <v>49.625</v>
      </c>
      <c r="FD183">
        <v>49.437</v>
      </c>
      <c r="FE183">
        <v>51.0716923076923</v>
      </c>
      <c r="FF183">
        <v>1955.12846153846</v>
      </c>
      <c r="FG183">
        <v>39.89</v>
      </c>
      <c r="FH183">
        <v>0</v>
      </c>
      <c r="FI183">
        <v>1758990341.1</v>
      </c>
      <c r="FJ183">
        <v>0</v>
      </c>
      <c r="FK183">
        <v>1233.52076923077</v>
      </c>
      <c r="FL183">
        <v>-0.924444448784194</v>
      </c>
      <c r="FM183">
        <v>-8.33162391196193</v>
      </c>
      <c r="FN183">
        <v>25026.1115384615</v>
      </c>
      <c r="FO183">
        <v>15</v>
      </c>
      <c r="FP183">
        <v>0</v>
      </c>
      <c r="FQ183" t="s">
        <v>439</v>
      </c>
      <c r="FR183">
        <v>1747249705.1</v>
      </c>
      <c r="FS183">
        <v>1747249711.1</v>
      </c>
      <c r="FT183">
        <v>0</v>
      </c>
      <c r="FU183">
        <v>0.871</v>
      </c>
      <c r="FV183">
        <v>0.066</v>
      </c>
      <c r="FW183">
        <v>5.486</v>
      </c>
      <c r="FX183">
        <v>0.145</v>
      </c>
      <c r="FY183">
        <v>420</v>
      </c>
      <c r="FZ183">
        <v>16</v>
      </c>
      <c r="GA183">
        <v>0.27</v>
      </c>
      <c r="GB183">
        <v>0.16</v>
      </c>
      <c r="GC183">
        <v>-58.5339952380952</v>
      </c>
      <c r="GD183">
        <v>0.00629610389615506</v>
      </c>
      <c r="GE183">
        <v>0.652459700252448</v>
      </c>
      <c r="GF183">
        <v>1</v>
      </c>
      <c r="GG183">
        <v>1233.56176470588</v>
      </c>
      <c r="GH183">
        <v>-0.253934303910605</v>
      </c>
      <c r="GI183">
        <v>0.195876170190357</v>
      </c>
      <c r="GJ183">
        <v>-1</v>
      </c>
      <c r="GK183">
        <v>4.49958428571429</v>
      </c>
      <c r="GL183">
        <v>-0.642628051948043</v>
      </c>
      <c r="GM183">
        <v>0.0654908976279058</v>
      </c>
      <c r="GN183">
        <v>0</v>
      </c>
      <c r="GO183">
        <v>1</v>
      </c>
      <c r="GP183">
        <v>2</v>
      </c>
      <c r="GQ183" t="s">
        <v>446</v>
      </c>
      <c r="GR183">
        <v>3.12487</v>
      </c>
      <c r="GS183">
        <v>2.65521</v>
      </c>
      <c r="GT183">
        <v>0.175754</v>
      </c>
      <c r="GU183">
        <v>0.181886</v>
      </c>
      <c r="GV183">
        <v>0.10104</v>
      </c>
      <c r="GW183">
        <v>0.0879494</v>
      </c>
      <c r="GX183">
        <v>21212.6</v>
      </c>
      <c r="GY183">
        <v>19951.6</v>
      </c>
      <c r="GZ183">
        <v>23015.2</v>
      </c>
      <c r="HA183">
        <v>23746.3</v>
      </c>
      <c r="HB183">
        <v>35264.2</v>
      </c>
      <c r="HC183">
        <v>35856.6</v>
      </c>
      <c r="HD183">
        <v>41489.4</v>
      </c>
      <c r="HE183">
        <v>42346.6</v>
      </c>
      <c r="HF183">
        <v>1.90535</v>
      </c>
      <c r="HG183">
        <v>1.81413</v>
      </c>
      <c r="HH183">
        <v>0.151899</v>
      </c>
      <c r="HI183">
        <v>0</v>
      </c>
      <c r="HJ183">
        <v>27.5291</v>
      </c>
      <c r="HK183">
        <v>999.9</v>
      </c>
      <c r="HL183">
        <v>49.249</v>
      </c>
      <c r="HM183">
        <v>29.225</v>
      </c>
      <c r="HN183">
        <v>22.1896</v>
      </c>
      <c r="HO183">
        <v>53.2409</v>
      </c>
      <c r="HP183">
        <v>42.3798</v>
      </c>
      <c r="HQ183">
        <v>1</v>
      </c>
      <c r="HR183">
        <v>0.0577846</v>
      </c>
      <c r="HS183">
        <v>1.54438</v>
      </c>
      <c r="HT183">
        <v>20.2102</v>
      </c>
      <c r="HU183">
        <v>5.23301</v>
      </c>
      <c r="HV183">
        <v>11.992</v>
      </c>
      <c r="HW183">
        <v>4.9557</v>
      </c>
      <c r="HX183">
        <v>3.30393</v>
      </c>
      <c r="HY183">
        <v>21.3</v>
      </c>
      <c r="HZ183">
        <v>9999</v>
      </c>
      <c r="IA183">
        <v>9999</v>
      </c>
      <c r="IB183">
        <v>9999</v>
      </c>
      <c r="IC183">
        <v>1.86853</v>
      </c>
      <c r="ID183">
        <v>1.86417</v>
      </c>
      <c r="IE183">
        <v>1.87181</v>
      </c>
      <c r="IF183">
        <v>1.86266</v>
      </c>
      <c r="IG183">
        <v>1.86203</v>
      </c>
      <c r="IH183">
        <v>1.86856</v>
      </c>
      <c r="II183">
        <v>1.85867</v>
      </c>
      <c r="IJ183">
        <v>1.86508</v>
      </c>
      <c r="IK183">
        <v>5</v>
      </c>
      <c r="IL183">
        <v>0</v>
      </c>
      <c r="IM183">
        <v>0</v>
      </c>
      <c r="IN183">
        <v>0</v>
      </c>
      <c r="IO183" t="s">
        <v>441</v>
      </c>
      <c r="IP183" t="s">
        <v>442</v>
      </c>
      <c r="IQ183" t="s">
        <v>443</v>
      </c>
      <c r="IR183" t="s">
        <v>443</v>
      </c>
      <c r="IS183" t="s">
        <v>443</v>
      </c>
      <c r="IT183" t="s">
        <v>443</v>
      </c>
      <c r="IU183">
        <v>0</v>
      </c>
      <c r="IV183">
        <v>100</v>
      </c>
      <c r="IW183">
        <v>100</v>
      </c>
      <c r="IX183">
        <v>7.43</v>
      </c>
      <c r="IY183">
        <v>0.3921</v>
      </c>
      <c r="IZ183">
        <v>4.29428474587108</v>
      </c>
      <c r="JA183">
        <v>0.0044018681294096</v>
      </c>
      <c r="JB183">
        <v>-1.90699597991277e-06</v>
      </c>
      <c r="JC183">
        <v>4.44501569190667e-10</v>
      </c>
      <c r="JD183">
        <v>0.0663976639725661</v>
      </c>
      <c r="JE183">
        <v>0.00774552653971819</v>
      </c>
      <c r="JF183">
        <v>0.000136201457998369</v>
      </c>
      <c r="JG183">
        <v>5.32982615085375e-06</v>
      </c>
      <c r="JH183">
        <v>-0</v>
      </c>
      <c r="JI183">
        <v>1991</v>
      </c>
      <c r="JJ183">
        <v>1</v>
      </c>
      <c r="JK183">
        <v>28</v>
      </c>
      <c r="JL183">
        <v>195677.2</v>
      </c>
      <c r="JM183">
        <v>195677.1</v>
      </c>
      <c r="JN183">
        <v>2.37305</v>
      </c>
      <c r="JO183">
        <v>2.3291</v>
      </c>
      <c r="JP183">
        <v>1.4978</v>
      </c>
      <c r="JQ183">
        <v>2.32788</v>
      </c>
      <c r="JR183">
        <v>1.54419</v>
      </c>
      <c r="JS183">
        <v>2.37549</v>
      </c>
      <c r="JT183">
        <v>34.9904</v>
      </c>
      <c r="JU183">
        <v>24.1488</v>
      </c>
      <c r="JV183">
        <v>18</v>
      </c>
      <c r="JW183">
        <v>546.992</v>
      </c>
      <c r="JX183">
        <v>431.404</v>
      </c>
      <c r="JY183">
        <v>25.1396</v>
      </c>
      <c r="JZ183">
        <v>28.262</v>
      </c>
      <c r="KA183">
        <v>30.0004</v>
      </c>
      <c r="KB183">
        <v>28.0129</v>
      </c>
      <c r="KC183">
        <v>28.0219</v>
      </c>
      <c r="KD183">
        <v>47.6305</v>
      </c>
      <c r="KE183">
        <v>22.7012</v>
      </c>
      <c r="KF183">
        <v>57.3908</v>
      </c>
      <c r="KG183">
        <v>25.1348</v>
      </c>
      <c r="KH183">
        <v>1191.88</v>
      </c>
      <c r="KI183">
        <v>19.5149</v>
      </c>
      <c r="KJ183">
        <v>92.9911</v>
      </c>
      <c r="KK183">
        <v>98.6914</v>
      </c>
    </row>
    <row r="184" spans="1:297">
      <c r="A184">
        <v>168</v>
      </c>
      <c r="B184">
        <v>1758990341</v>
      </c>
      <c r="C184">
        <v>2994</v>
      </c>
      <c r="D184" t="s">
        <v>779</v>
      </c>
      <c r="E184" t="s">
        <v>780</v>
      </c>
      <c r="F184">
        <v>5</v>
      </c>
      <c r="G184" t="s">
        <v>638</v>
      </c>
      <c r="H184" t="s">
        <v>436</v>
      </c>
      <c r="I184">
        <v>1758990332.84615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(EA184+(U184+2*0.95*5.67E-8*(((EA184+$B$7)+273)^4-(EA184+273)^4)-44100*J184)/(1.84*29.3*R184+8*0.95*5.67E-8*(EA184+273)^3))</f>
        <v>0</v>
      </c>
      <c r="W184">
        <f>($C$7*EB184+$D$7*EC184+$E$7*V184)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2*0.95*5.67E-8*(((EA184+$B$7)+273)^4-(W184+273)^4)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1197.60496191667</v>
      </c>
      <c r="AK184">
        <v>1151.00527272727</v>
      </c>
      <c r="AL184">
        <v>3.32022056277043</v>
      </c>
      <c r="AM184">
        <v>63.08</v>
      </c>
      <c r="AN184">
        <f>(AP184 - AO184 + DY184*1E3/(8.314*(EA184+273.15)) * AR184/DX184 * AQ184) * DX184/(100*DL184) * 1000/(1000 - AP184)</f>
        <v>0</v>
      </c>
      <c r="AO184">
        <v>19.5067759285714</v>
      </c>
      <c r="AP184">
        <v>23.8407327272727</v>
      </c>
      <c r="AQ184">
        <v>-0.00544694372294574</v>
      </c>
      <c r="AR184">
        <v>99.94</v>
      </c>
      <c r="AS184">
        <v>0</v>
      </c>
      <c r="AT184">
        <v>0</v>
      </c>
      <c r="AU184">
        <f>IF(AS184*$H$13&gt;=AW184,1.0,(AW184/(AW184-AS184*$H$13)))</f>
        <v>0</v>
      </c>
      <c r="AV184">
        <f>(AU184-1)*100</f>
        <v>0</v>
      </c>
      <c r="AW184">
        <f>MAX(0,($B$13+$C$13*EF184)/(1+$D$13*EF184)*DY184/(EA184+273)*$E$13)</f>
        <v>0</v>
      </c>
      <c r="AX184" t="s">
        <v>437</v>
      </c>
      <c r="AY184" t="s">
        <v>437</v>
      </c>
      <c r="AZ184">
        <v>0</v>
      </c>
      <c r="BA184">
        <v>0</v>
      </c>
      <c r="BB184">
        <f>1-AZ184/BA184</f>
        <v>0</v>
      </c>
      <c r="BC184">
        <v>0</v>
      </c>
      <c r="BD184" t="s">
        <v>437</v>
      </c>
      <c r="BE184" t="s">
        <v>437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437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$B$11*EG184+$C$11*EH184+$F$11*ES184*(1-EV184)</f>
        <v>0</v>
      </c>
      <c r="DI184">
        <f>DH184*DJ184</f>
        <v>0</v>
      </c>
      <c r="DJ184">
        <f>($B$11*$D$9+$C$11*$D$9+$F$11*((FF184+EX184)/MAX(FF184+EX184+FG184, 0.1)*$I$9+FG184/MAX(FF184+EX184+FG184, 0.1)*$J$9))/($B$11+$C$11+$F$11)</f>
        <v>0</v>
      </c>
      <c r="DK184">
        <f>($B$11*$K$9+$C$11*$K$9+$F$11*((FF184+EX184)/MAX(FF184+EX184+FG184, 0.1)*$P$9+FG184/MAX(FF184+EX184+FG184, 0.1)*$Q$9))/($B$11+$C$11+$F$11)</f>
        <v>0</v>
      </c>
      <c r="DL184">
        <v>5.9</v>
      </c>
      <c r="DM184">
        <v>0.5</v>
      </c>
      <c r="DN184" t="s">
        <v>438</v>
      </c>
      <c r="DO184">
        <v>2</v>
      </c>
      <c r="DP184" t="b">
        <v>1</v>
      </c>
      <c r="DQ184">
        <v>1758990332.84615</v>
      </c>
      <c r="DR184">
        <v>1099.99923076923</v>
      </c>
      <c r="DS184">
        <v>1158.44692307692</v>
      </c>
      <c r="DT184">
        <v>23.8752076923077</v>
      </c>
      <c r="DU184">
        <v>19.4646230769231</v>
      </c>
      <c r="DV184">
        <v>1092.59384615385</v>
      </c>
      <c r="DW184">
        <v>23.4828153846154</v>
      </c>
      <c r="DX184">
        <v>500.025923076923</v>
      </c>
      <c r="DY184">
        <v>90.4271923076923</v>
      </c>
      <c r="DZ184">
        <v>0.0295099846153846</v>
      </c>
      <c r="EA184">
        <v>30.2973846153846</v>
      </c>
      <c r="EB184">
        <v>30.0127769230769</v>
      </c>
      <c r="EC184">
        <v>999.9</v>
      </c>
      <c r="ED184">
        <v>0</v>
      </c>
      <c r="EE184">
        <v>0</v>
      </c>
      <c r="EF184">
        <v>10000.38</v>
      </c>
      <c r="EG184">
        <v>0</v>
      </c>
      <c r="EH184">
        <v>9.97005384615385</v>
      </c>
      <c r="EI184">
        <v>-58.4462692307692</v>
      </c>
      <c r="EJ184">
        <v>1126.90615384615</v>
      </c>
      <c r="EK184">
        <v>1181.44307692308</v>
      </c>
      <c r="EL184">
        <v>4.41060769230769</v>
      </c>
      <c r="EM184">
        <v>1158.44692307692</v>
      </c>
      <c r="EN184">
        <v>19.4646230769231</v>
      </c>
      <c r="EO184">
        <v>2.15896846153846</v>
      </c>
      <c r="EP184">
        <v>1.76013</v>
      </c>
      <c r="EQ184">
        <v>18.6610384615385</v>
      </c>
      <c r="ER184">
        <v>15.4371230769231</v>
      </c>
      <c r="ES184">
        <v>2000.00615384615</v>
      </c>
      <c r="ET184">
        <v>0.980005769230769</v>
      </c>
      <c r="EU184">
        <v>0.0199945153846154</v>
      </c>
      <c r="EV184">
        <v>0</v>
      </c>
      <c r="EW184">
        <v>1233.51769230769</v>
      </c>
      <c r="EX184">
        <v>5.00016</v>
      </c>
      <c r="EY184">
        <v>25024.4076923077</v>
      </c>
      <c r="EZ184">
        <v>18234.2615384615</v>
      </c>
      <c r="FA184">
        <v>49.25</v>
      </c>
      <c r="FB184">
        <v>49.687</v>
      </c>
      <c r="FC184">
        <v>49.625</v>
      </c>
      <c r="FD184">
        <v>49.437</v>
      </c>
      <c r="FE184">
        <v>51.0862307692308</v>
      </c>
      <c r="FF184">
        <v>1955.11615384615</v>
      </c>
      <c r="FG184">
        <v>39.89</v>
      </c>
      <c r="FH184">
        <v>0</v>
      </c>
      <c r="FI184">
        <v>1758990345.9</v>
      </c>
      <c r="FJ184">
        <v>0</v>
      </c>
      <c r="FK184">
        <v>1233.37384615385</v>
      </c>
      <c r="FL184">
        <v>-2.17572650886141</v>
      </c>
      <c r="FM184">
        <v>-35.9726496277698</v>
      </c>
      <c r="FN184">
        <v>25024.2230769231</v>
      </c>
      <c r="FO184">
        <v>15</v>
      </c>
      <c r="FP184">
        <v>0</v>
      </c>
      <c r="FQ184" t="s">
        <v>439</v>
      </c>
      <c r="FR184">
        <v>1747249705.1</v>
      </c>
      <c r="FS184">
        <v>1747249711.1</v>
      </c>
      <c r="FT184">
        <v>0</v>
      </c>
      <c r="FU184">
        <v>0.871</v>
      </c>
      <c r="FV184">
        <v>0.066</v>
      </c>
      <c r="FW184">
        <v>5.486</v>
      </c>
      <c r="FX184">
        <v>0.145</v>
      </c>
      <c r="FY184">
        <v>420</v>
      </c>
      <c r="FZ184">
        <v>16</v>
      </c>
      <c r="GA184">
        <v>0.27</v>
      </c>
      <c r="GB184">
        <v>0.16</v>
      </c>
      <c r="GC184">
        <v>-58.3967571428571</v>
      </c>
      <c r="GD184">
        <v>-1.35761298701295</v>
      </c>
      <c r="GE184">
        <v>0.617173686729948</v>
      </c>
      <c r="GF184">
        <v>0</v>
      </c>
      <c r="GG184">
        <v>1233.48382352941</v>
      </c>
      <c r="GH184">
        <v>-1.22551566405428</v>
      </c>
      <c r="GI184">
        <v>0.247124816116236</v>
      </c>
      <c r="GJ184">
        <v>-1</v>
      </c>
      <c r="GK184">
        <v>4.45694380952381</v>
      </c>
      <c r="GL184">
        <v>-0.713889350649338</v>
      </c>
      <c r="GM184">
        <v>0.0722215881507138</v>
      </c>
      <c r="GN184">
        <v>0</v>
      </c>
      <c r="GO184">
        <v>0</v>
      </c>
      <c r="GP184">
        <v>2</v>
      </c>
      <c r="GQ184" t="s">
        <v>457</v>
      </c>
      <c r="GR184">
        <v>3.125</v>
      </c>
      <c r="GS184">
        <v>2.65509</v>
      </c>
      <c r="GT184">
        <v>0.177412</v>
      </c>
      <c r="GU184">
        <v>0.183577</v>
      </c>
      <c r="GV184">
        <v>0.10096</v>
      </c>
      <c r="GW184">
        <v>0.0881301</v>
      </c>
      <c r="GX184">
        <v>21169.4</v>
      </c>
      <c r="GY184">
        <v>19910</v>
      </c>
      <c r="GZ184">
        <v>23014.7</v>
      </c>
      <c r="HA184">
        <v>23745.9</v>
      </c>
      <c r="HB184">
        <v>35267.1</v>
      </c>
      <c r="HC184">
        <v>35849.1</v>
      </c>
      <c r="HD184">
        <v>41488.9</v>
      </c>
      <c r="HE184">
        <v>42345.9</v>
      </c>
      <c r="HF184">
        <v>1.9054</v>
      </c>
      <c r="HG184">
        <v>1.81455</v>
      </c>
      <c r="HH184">
        <v>0.15188</v>
      </c>
      <c r="HI184">
        <v>0</v>
      </c>
      <c r="HJ184">
        <v>27.5244</v>
      </c>
      <c r="HK184">
        <v>999.9</v>
      </c>
      <c r="HL184">
        <v>49.322</v>
      </c>
      <c r="HM184">
        <v>29.235</v>
      </c>
      <c r="HN184">
        <v>22.2355</v>
      </c>
      <c r="HO184">
        <v>53.8509</v>
      </c>
      <c r="HP184">
        <v>42.2035</v>
      </c>
      <c r="HQ184">
        <v>1</v>
      </c>
      <c r="HR184">
        <v>0.0582673</v>
      </c>
      <c r="HS184">
        <v>1.52612</v>
      </c>
      <c r="HT184">
        <v>20.2106</v>
      </c>
      <c r="HU184">
        <v>5.23331</v>
      </c>
      <c r="HV184">
        <v>11.992</v>
      </c>
      <c r="HW184">
        <v>4.9557</v>
      </c>
      <c r="HX184">
        <v>3.30393</v>
      </c>
      <c r="HY184">
        <v>21.3</v>
      </c>
      <c r="HZ184">
        <v>9999</v>
      </c>
      <c r="IA184">
        <v>9999</v>
      </c>
      <c r="IB184">
        <v>9999</v>
      </c>
      <c r="IC184">
        <v>1.86854</v>
      </c>
      <c r="ID184">
        <v>1.86417</v>
      </c>
      <c r="IE184">
        <v>1.8718</v>
      </c>
      <c r="IF184">
        <v>1.86265</v>
      </c>
      <c r="IG184">
        <v>1.86203</v>
      </c>
      <c r="IH184">
        <v>1.86855</v>
      </c>
      <c r="II184">
        <v>1.85867</v>
      </c>
      <c r="IJ184">
        <v>1.86508</v>
      </c>
      <c r="IK184">
        <v>5</v>
      </c>
      <c r="IL184">
        <v>0</v>
      </c>
      <c r="IM184">
        <v>0</v>
      </c>
      <c r="IN184">
        <v>0</v>
      </c>
      <c r="IO184" t="s">
        <v>441</v>
      </c>
      <c r="IP184" t="s">
        <v>442</v>
      </c>
      <c r="IQ184" t="s">
        <v>443</v>
      </c>
      <c r="IR184" t="s">
        <v>443</v>
      </c>
      <c r="IS184" t="s">
        <v>443</v>
      </c>
      <c r="IT184" t="s">
        <v>443</v>
      </c>
      <c r="IU184">
        <v>0</v>
      </c>
      <c r="IV184">
        <v>100</v>
      </c>
      <c r="IW184">
        <v>100</v>
      </c>
      <c r="IX184">
        <v>7.45</v>
      </c>
      <c r="IY184">
        <v>0.3915</v>
      </c>
      <c r="IZ184">
        <v>4.29428474587108</v>
      </c>
      <c r="JA184">
        <v>0.0044018681294096</v>
      </c>
      <c r="JB184">
        <v>-1.90699597991277e-06</v>
      </c>
      <c r="JC184">
        <v>4.44501569190667e-10</v>
      </c>
      <c r="JD184">
        <v>0.0663976639725661</v>
      </c>
      <c r="JE184">
        <v>0.00774552653971819</v>
      </c>
      <c r="JF184">
        <v>0.000136201457998369</v>
      </c>
      <c r="JG184">
        <v>5.32982615085375e-06</v>
      </c>
      <c r="JH184">
        <v>-0</v>
      </c>
      <c r="JI184">
        <v>1991</v>
      </c>
      <c r="JJ184">
        <v>1</v>
      </c>
      <c r="JK184">
        <v>28</v>
      </c>
      <c r="JL184">
        <v>195677.3</v>
      </c>
      <c r="JM184">
        <v>195677.2</v>
      </c>
      <c r="JN184">
        <v>2.40479</v>
      </c>
      <c r="JO184">
        <v>2.34863</v>
      </c>
      <c r="JP184">
        <v>1.49902</v>
      </c>
      <c r="JQ184">
        <v>2.32788</v>
      </c>
      <c r="JR184">
        <v>1.54419</v>
      </c>
      <c r="JS184">
        <v>2.27905</v>
      </c>
      <c r="JT184">
        <v>34.9904</v>
      </c>
      <c r="JU184">
        <v>24.14</v>
      </c>
      <c r="JV184">
        <v>18</v>
      </c>
      <c r="JW184">
        <v>547.064</v>
      </c>
      <c r="JX184">
        <v>431.699</v>
      </c>
      <c r="JY184">
        <v>25.1265</v>
      </c>
      <c r="JZ184">
        <v>28.2681</v>
      </c>
      <c r="KA184">
        <v>30.0005</v>
      </c>
      <c r="KB184">
        <v>28.0176</v>
      </c>
      <c r="KC184">
        <v>28.0278</v>
      </c>
      <c r="KD184">
        <v>48.1627</v>
      </c>
      <c r="KE184">
        <v>22.7012</v>
      </c>
      <c r="KF184">
        <v>57.3908</v>
      </c>
      <c r="KG184">
        <v>25.1259</v>
      </c>
      <c r="KH184">
        <v>1205.45</v>
      </c>
      <c r="KI184">
        <v>19.5907</v>
      </c>
      <c r="KJ184">
        <v>92.9896</v>
      </c>
      <c r="KK184">
        <v>98.6898</v>
      </c>
    </row>
    <row r="185" spans="1:297">
      <c r="A185">
        <v>169</v>
      </c>
      <c r="B185">
        <v>1758990346</v>
      </c>
      <c r="C185">
        <v>2999</v>
      </c>
      <c r="D185" t="s">
        <v>781</v>
      </c>
      <c r="E185" t="s">
        <v>782</v>
      </c>
      <c r="F185">
        <v>5</v>
      </c>
      <c r="G185" t="s">
        <v>638</v>
      </c>
      <c r="H185" t="s">
        <v>436</v>
      </c>
      <c r="I185">
        <v>1758990337.84615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(EA185+(U185+2*0.95*5.67E-8*(((EA185+$B$7)+273)^4-(EA185+273)^4)-44100*J185)/(1.84*29.3*R185+8*0.95*5.67E-8*(EA185+273)^3))</f>
        <v>0</v>
      </c>
      <c r="W185">
        <f>($C$7*EB185+$D$7*EC185+$E$7*V185)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2*0.95*5.67E-8*(((EA185+$B$7)+273)^4-(W185+273)^4)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1215.50575982143</v>
      </c>
      <c r="AK185">
        <v>1168.52442424242</v>
      </c>
      <c r="AL185">
        <v>3.50804177489171</v>
      </c>
      <c r="AM185">
        <v>63.08</v>
      </c>
      <c r="AN185">
        <f>(AP185 - AO185 + DY185*1E3/(8.314*(EA185+273.15)) * AR185/DX185 * AQ185) * DX185/(100*DL185) * 1000/(1000 - AP185)</f>
        <v>0</v>
      </c>
      <c r="AO185">
        <v>19.5547329910714</v>
      </c>
      <c r="AP185">
        <v>23.8163654545455</v>
      </c>
      <c r="AQ185">
        <v>-0.00330862337662298</v>
      </c>
      <c r="AR185">
        <v>99.94</v>
      </c>
      <c r="AS185">
        <v>0</v>
      </c>
      <c r="AT185">
        <v>0</v>
      </c>
      <c r="AU185">
        <f>IF(AS185*$H$13&gt;=AW185,1.0,(AW185/(AW185-AS185*$H$13)))</f>
        <v>0</v>
      </c>
      <c r="AV185">
        <f>(AU185-1)*100</f>
        <v>0</v>
      </c>
      <c r="AW185">
        <f>MAX(0,($B$13+$C$13*EF185)/(1+$D$13*EF185)*DY185/(EA185+273)*$E$13)</f>
        <v>0</v>
      </c>
      <c r="AX185" t="s">
        <v>437</v>
      </c>
      <c r="AY185" t="s">
        <v>437</v>
      </c>
      <c r="AZ185">
        <v>0</v>
      </c>
      <c r="BA185">
        <v>0</v>
      </c>
      <c r="BB185">
        <f>1-AZ185/BA185</f>
        <v>0</v>
      </c>
      <c r="BC185">
        <v>0</v>
      </c>
      <c r="BD185" t="s">
        <v>437</v>
      </c>
      <c r="BE185" t="s">
        <v>437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437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$B$11*EG185+$C$11*EH185+$F$11*ES185*(1-EV185)</f>
        <v>0</v>
      </c>
      <c r="DI185">
        <f>DH185*DJ185</f>
        <v>0</v>
      </c>
      <c r="DJ185">
        <f>($B$11*$D$9+$C$11*$D$9+$F$11*((FF185+EX185)/MAX(FF185+EX185+FG185, 0.1)*$I$9+FG185/MAX(FF185+EX185+FG185, 0.1)*$J$9))/($B$11+$C$11+$F$11)</f>
        <v>0</v>
      </c>
      <c r="DK185">
        <f>($B$11*$K$9+$C$11*$K$9+$F$11*((FF185+EX185)/MAX(FF185+EX185+FG185, 0.1)*$P$9+FG185/MAX(FF185+EX185+FG185, 0.1)*$Q$9))/($B$11+$C$11+$F$11)</f>
        <v>0</v>
      </c>
      <c r="DL185">
        <v>5.9</v>
      </c>
      <c r="DM185">
        <v>0.5</v>
      </c>
      <c r="DN185" t="s">
        <v>438</v>
      </c>
      <c r="DO185">
        <v>2</v>
      </c>
      <c r="DP185" t="b">
        <v>1</v>
      </c>
      <c r="DQ185">
        <v>1758990337.84615</v>
      </c>
      <c r="DR185">
        <v>1116.59615384615</v>
      </c>
      <c r="DS185">
        <v>1175.53615384615</v>
      </c>
      <c r="DT185">
        <v>23.8517769230769</v>
      </c>
      <c r="DU185">
        <v>19.5072153846154</v>
      </c>
      <c r="DV185">
        <v>1109.16076923077</v>
      </c>
      <c r="DW185">
        <v>23.4599</v>
      </c>
      <c r="DX185">
        <v>499.986076923077</v>
      </c>
      <c r="DY185">
        <v>90.428</v>
      </c>
      <c r="DZ185">
        <v>0.0296607846153846</v>
      </c>
      <c r="EA185">
        <v>30.2847846153846</v>
      </c>
      <c r="EB185">
        <v>30.0060307692308</v>
      </c>
      <c r="EC185">
        <v>999.9</v>
      </c>
      <c r="ED185">
        <v>0</v>
      </c>
      <c r="EE185">
        <v>0</v>
      </c>
      <c r="EF185">
        <v>9997.83384615385</v>
      </c>
      <c r="EG185">
        <v>0</v>
      </c>
      <c r="EH185">
        <v>9.97112307692308</v>
      </c>
      <c r="EI185">
        <v>-58.9389307692308</v>
      </c>
      <c r="EJ185">
        <v>1143.88153846154</v>
      </c>
      <c r="EK185">
        <v>1198.92538461538</v>
      </c>
      <c r="EL185">
        <v>4.34457230769231</v>
      </c>
      <c r="EM185">
        <v>1175.53615384615</v>
      </c>
      <c r="EN185">
        <v>19.5072153846154</v>
      </c>
      <c r="EO185">
        <v>2.15686846153846</v>
      </c>
      <c r="EP185">
        <v>1.76399692307692</v>
      </c>
      <c r="EQ185">
        <v>18.6454923076923</v>
      </c>
      <c r="ER185">
        <v>15.4713461538462</v>
      </c>
      <c r="ES185">
        <v>1999.98923076923</v>
      </c>
      <c r="ET185">
        <v>0.980005769230769</v>
      </c>
      <c r="EU185">
        <v>0.0199945153846154</v>
      </c>
      <c r="EV185">
        <v>0</v>
      </c>
      <c r="EW185">
        <v>1233.36307692308</v>
      </c>
      <c r="EX185">
        <v>5.00016</v>
      </c>
      <c r="EY185">
        <v>25020.7</v>
      </c>
      <c r="EZ185">
        <v>18234.1153846154</v>
      </c>
      <c r="FA185">
        <v>49.25</v>
      </c>
      <c r="FB185">
        <v>49.687</v>
      </c>
      <c r="FC185">
        <v>49.625</v>
      </c>
      <c r="FD185">
        <v>49.437</v>
      </c>
      <c r="FE185">
        <v>51.0959230769231</v>
      </c>
      <c r="FF185">
        <v>1955.09923076923</v>
      </c>
      <c r="FG185">
        <v>39.89</v>
      </c>
      <c r="FH185">
        <v>0</v>
      </c>
      <c r="FI185">
        <v>1758990351.3</v>
      </c>
      <c r="FJ185">
        <v>0</v>
      </c>
      <c r="FK185">
        <v>1233.1656</v>
      </c>
      <c r="FL185">
        <v>-3.0269231031704</v>
      </c>
      <c r="FM185">
        <v>-58.5769232064761</v>
      </c>
      <c r="FN185">
        <v>25019.848</v>
      </c>
      <c r="FO185">
        <v>15</v>
      </c>
      <c r="FP185">
        <v>0</v>
      </c>
      <c r="FQ185" t="s">
        <v>439</v>
      </c>
      <c r="FR185">
        <v>1747249705.1</v>
      </c>
      <c r="FS185">
        <v>1747249711.1</v>
      </c>
      <c r="FT185">
        <v>0</v>
      </c>
      <c r="FU185">
        <v>0.871</v>
      </c>
      <c r="FV185">
        <v>0.066</v>
      </c>
      <c r="FW185">
        <v>5.486</v>
      </c>
      <c r="FX185">
        <v>0.145</v>
      </c>
      <c r="FY185">
        <v>420</v>
      </c>
      <c r="FZ185">
        <v>16</v>
      </c>
      <c r="GA185">
        <v>0.27</v>
      </c>
      <c r="GB185">
        <v>0.16</v>
      </c>
      <c r="GC185">
        <v>-58.6269428571428</v>
      </c>
      <c r="GD185">
        <v>-4.59892987012995</v>
      </c>
      <c r="GE185">
        <v>0.722054071693373</v>
      </c>
      <c r="GF185">
        <v>0</v>
      </c>
      <c r="GG185">
        <v>1233.30176470588</v>
      </c>
      <c r="GH185">
        <v>-1.97524829169592</v>
      </c>
      <c r="GI185">
        <v>0.315216737651269</v>
      </c>
      <c r="GJ185">
        <v>-1</v>
      </c>
      <c r="GK185">
        <v>4.38138</v>
      </c>
      <c r="GL185">
        <v>-0.784240519480518</v>
      </c>
      <c r="GM185">
        <v>0.0793740761925994</v>
      </c>
      <c r="GN185">
        <v>0</v>
      </c>
      <c r="GO185">
        <v>0</v>
      </c>
      <c r="GP185">
        <v>2</v>
      </c>
      <c r="GQ185" t="s">
        <v>457</v>
      </c>
      <c r="GR185">
        <v>3.12489</v>
      </c>
      <c r="GS185">
        <v>2.65574</v>
      </c>
      <c r="GT185">
        <v>0.179106</v>
      </c>
      <c r="GU185">
        <v>0.185128</v>
      </c>
      <c r="GV185">
        <v>0.100883</v>
      </c>
      <c r="GW185">
        <v>0.088237</v>
      </c>
      <c r="GX185">
        <v>21125.4</v>
      </c>
      <c r="GY185">
        <v>19872.1</v>
      </c>
      <c r="GZ185">
        <v>23014.3</v>
      </c>
      <c r="HA185">
        <v>23745.9</v>
      </c>
      <c r="HB185">
        <v>35269.7</v>
      </c>
      <c r="HC185">
        <v>35844.8</v>
      </c>
      <c r="HD185">
        <v>41488.1</v>
      </c>
      <c r="HE185">
        <v>42345.8</v>
      </c>
      <c r="HF185">
        <v>1.90527</v>
      </c>
      <c r="HG185">
        <v>1.8148</v>
      </c>
      <c r="HH185">
        <v>0.151958</v>
      </c>
      <c r="HI185">
        <v>0</v>
      </c>
      <c r="HJ185">
        <v>27.5197</v>
      </c>
      <c r="HK185">
        <v>999.9</v>
      </c>
      <c r="HL185">
        <v>49.371</v>
      </c>
      <c r="HM185">
        <v>29.235</v>
      </c>
      <c r="HN185">
        <v>22.2552</v>
      </c>
      <c r="HO185">
        <v>54.1009</v>
      </c>
      <c r="HP185">
        <v>42.4359</v>
      </c>
      <c r="HQ185">
        <v>1</v>
      </c>
      <c r="HR185">
        <v>0.0589024</v>
      </c>
      <c r="HS185">
        <v>-1.11788</v>
      </c>
      <c r="HT185">
        <v>20.1877</v>
      </c>
      <c r="HU185">
        <v>5.23286</v>
      </c>
      <c r="HV185">
        <v>11.992</v>
      </c>
      <c r="HW185">
        <v>4.95555</v>
      </c>
      <c r="HX185">
        <v>3.30385</v>
      </c>
      <c r="HY185">
        <v>21.3</v>
      </c>
      <c r="HZ185">
        <v>9999</v>
      </c>
      <c r="IA185">
        <v>9999</v>
      </c>
      <c r="IB185">
        <v>9999</v>
      </c>
      <c r="IC185">
        <v>1.86854</v>
      </c>
      <c r="ID185">
        <v>1.86419</v>
      </c>
      <c r="IE185">
        <v>1.87181</v>
      </c>
      <c r="IF185">
        <v>1.86265</v>
      </c>
      <c r="IG185">
        <v>1.86203</v>
      </c>
      <c r="IH185">
        <v>1.86856</v>
      </c>
      <c r="II185">
        <v>1.85867</v>
      </c>
      <c r="IJ185">
        <v>1.86508</v>
      </c>
      <c r="IK185">
        <v>5</v>
      </c>
      <c r="IL185">
        <v>0</v>
      </c>
      <c r="IM185">
        <v>0</v>
      </c>
      <c r="IN185">
        <v>0</v>
      </c>
      <c r="IO185" t="s">
        <v>441</v>
      </c>
      <c r="IP185" t="s">
        <v>442</v>
      </c>
      <c r="IQ185" t="s">
        <v>443</v>
      </c>
      <c r="IR185" t="s">
        <v>443</v>
      </c>
      <c r="IS185" t="s">
        <v>443</v>
      </c>
      <c r="IT185" t="s">
        <v>443</v>
      </c>
      <c r="IU185">
        <v>0</v>
      </c>
      <c r="IV185">
        <v>100</v>
      </c>
      <c r="IW185">
        <v>100</v>
      </c>
      <c r="IX185">
        <v>7.49</v>
      </c>
      <c r="IY185">
        <v>0.3909</v>
      </c>
      <c r="IZ185">
        <v>4.29428474587108</v>
      </c>
      <c r="JA185">
        <v>0.0044018681294096</v>
      </c>
      <c r="JB185">
        <v>-1.90699597991277e-06</v>
      </c>
      <c r="JC185">
        <v>4.44501569190667e-10</v>
      </c>
      <c r="JD185">
        <v>0.0663976639725661</v>
      </c>
      <c r="JE185">
        <v>0.00774552653971819</v>
      </c>
      <c r="JF185">
        <v>0.000136201457998369</v>
      </c>
      <c r="JG185">
        <v>5.32982615085375e-06</v>
      </c>
      <c r="JH185">
        <v>-0</v>
      </c>
      <c r="JI185">
        <v>1991</v>
      </c>
      <c r="JJ185">
        <v>1</v>
      </c>
      <c r="JK185">
        <v>28</v>
      </c>
      <c r="JL185">
        <v>195677.3</v>
      </c>
      <c r="JM185">
        <v>195677.2</v>
      </c>
      <c r="JN185">
        <v>2.42798</v>
      </c>
      <c r="JO185">
        <v>2.34741</v>
      </c>
      <c r="JP185">
        <v>1.4978</v>
      </c>
      <c r="JQ185">
        <v>2.32788</v>
      </c>
      <c r="JR185">
        <v>1.54419</v>
      </c>
      <c r="JS185">
        <v>2.33765</v>
      </c>
      <c r="JT185">
        <v>35.0134</v>
      </c>
      <c r="JU185">
        <v>24.0963</v>
      </c>
      <c r="JV185">
        <v>18</v>
      </c>
      <c r="JW185">
        <v>547.034</v>
      </c>
      <c r="JX185">
        <v>431.883</v>
      </c>
      <c r="JY185">
        <v>25.1831</v>
      </c>
      <c r="JZ185">
        <v>28.2741</v>
      </c>
      <c r="KA185">
        <v>30.0007</v>
      </c>
      <c r="KB185">
        <v>28.0235</v>
      </c>
      <c r="KC185">
        <v>28.0325</v>
      </c>
      <c r="KD185">
        <v>48.7309</v>
      </c>
      <c r="KE185">
        <v>22.7012</v>
      </c>
      <c r="KF185">
        <v>57.7995</v>
      </c>
      <c r="KG185">
        <v>26.1903</v>
      </c>
      <c r="KH185">
        <v>1225.71</v>
      </c>
      <c r="KI185">
        <v>19.6717</v>
      </c>
      <c r="KJ185">
        <v>92.988</v>
      </c>
      <c r="KK185">
        <v>98.6896</v>
      </c>
    </row>
    <row r="186" spans="1:297">
      <c r="A186">
        <v>170</v>
      </c>
      <c r="B186">
        <v>1758990351</v>
      </c>
      <c r="C186">
        <v>3004</v>
      </c>
      <c r="D186" t="s">
        <v>783</v>
      </c>
      <c r="E186" t="s">
        <v>784</v>
      </c>
      <c r="F186">
        <v>5</v>
      </c>
      <c r="G186" t="s">
        <v>638</v>
      </c>
      <c r="H186" t="s">
        <v>436</v>
      </c>
      <c r="I186">
        <v>1758990342.84615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(EA186+(U186+2*0.95*5.67E-8*(((EA186+$B$7)+273)^4-(EA186+273)^4)-44100*J186)/(1.84*29.3*R186+8*0.95*5.67E-8*(EA186+273)^3))</f>
        <v>0</v>
      </c>
      <c r="W186">
        <f>($C$7*EB186+$D$7*EC186+$E$7*V186)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2*0.95*5.67E-8*(((EA186+$B$7)+273)^4-(W186+273)^4)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1231.78827040476</v>
      </c>
      <c r="AK186">
        <v>1185.02515151515</v>
      </c>
      <c r="AL186">
        <v>3.29653549783529</v>
      </c>
      <c r="AM186">
        <v>63.08</v>
      </c>
      <c r="AN186">
        <f>(AP186 - AO186 + DY186*1E3/(8.314*(EA186+273.15)) * AR186/DX186 * AQ186) * DX186/(100*DL186) * 1000/(1000 - AP186)</f>
        <v>0</v>
      </c>
      <c r="AO186">
        <v>19.5996433005952</v>
      </c>
      <c r="AP186">
        <v>23.8178987878788</v>
      </c>
      <c r="AQ186">
        <v>0.0005114372294369</v>
      </c>
      <c r="AR186">
        <v>99.94</v>
      </c>
      <c r="AS186">
        <v>0</v>
      </c>
      <c r="AT186">
        <v>0</v>
      </c>
      <c r="AU186">
        <f>IF(AS186*$H$13&gt;=AW186,1.0,(AW186/(AW186-AS186*$H$13)))</f>
        <v>0</v>
      </c>
      <c r="AV186">
        <f>(AU186-1)*100</f>
        <v>0</v>
      </c>
      <c r="AW186">
        <f>MAX(0,($B$13+$C$13*EF186)/(1+$D$13*EF186)*DY186/(EA186+273)*$E$13)</f>
        <v>0</v>
      </c>
      <c r="AX186" t="s">
        <v>437</v>
      </c>
      <c r="AY186" t="s">
        <v>437</v>
      </c>
      <c r="AZ186">
        <v>0</v>
      </c>
      <c r="BA186">
        <v>0</v>
      </c>
      <c r="BB186">
        <f>1-AZ186/BA186</f>
        <v>0</v>
      </c>
      <c r="BC186">
        <v>0</v>
      </c>
      <c r="BD186" t="s">
        <v>437</v>
      </c>
      <c r="BE186" t="s">
        <v>437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437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$B$11*EG186+$C$11*EH186+$F$11*ES186*(1-EV186)</f>
        <v>0</v>
      </c>
      <c r="DI186">
        <f>DH186*DJ186</f>
        <v>0</v>
      </c>
      <c r="DJ186">
        <f>($B$11*$D$9+$C$11*$D$9+$F$11*((FF186+EX186)/MAX(FF186+EX186+FG186, 0.1)*$I$9+FG186/MAX(FF186+EX186+FG186, 0.1)*$J$9))/($B$11+$C$11+$F$11)</f>
        <v>0</v>
      </c>
      <c r="DK186">
        <f>($B$11*$K$9+$C$11*$K$9+$F$11*((FF186+EX186)/MAX(FF186+EX186+FG186, 0.1)*$P$9+FG186/MAX(FF186+EX186+FG186, 0.1)*$Q$9))/($B$11+$C$11+$F$11)</f>
        <v>0</v>
      </c>
      <c r="DL186">
        <v>5.9</v>
      </c>
      <c r="DM186">
        <v>0.5</v>
      </c>
      <c r="DN186" t="s">
        <v>438</v>
      </c>
      <c r="DO186">
        <v>2</v>
      </c>
      <c r="DP186" t="b">
        <v>1</v>
      </c>
      <c r="DQ186">
        <v>1758990342.84615</v>
      </c>
      <c r="DR186">
        <v>1133.25384615385</v>
      </c>
      <c r="DS186">
        <v>1192.05846153846</v>
      </c>
      <c r="DT186">
        <v>23.8316923076923</v>
      </c>
      <c r="DU186">
        <v>19.5514384615385</v>
      </c>
      <c r="DV186">
        <v>1125.78846153846</v>
      </c>
      <c r="DW186">
        <v>23.4402461538462</v>
      </c>
      <c r="DX186">
        <v>500.009307692308</v>
      </c>
      <c r="DY186">
        <v>90.4293615384615</v>
      </c>
      <c r="DZ186">
        <v>0.0298082538461538</v>
      </c>
      <c r="EA186">
        <v>30.2742153846154</v>
      </c>
      <c r="EB186">
        <v>30.0037923076923</v>
      </c>
      <c r="EC186">
        <v>999.9</v>
      </c>
      <c r="ED186">
        <v>0</v>
      </c>
      <c r="EE186">
        <v>0</v>
      </c>
      <c r="EF186">
        <v>9995.86769230769</v>
      </c>
      <c r="EG186">
        <v>0</v>
      </c>
      <c r="EH186">
        <v>9.97679384615385</v>
      </c>
      <c r="EI186">
        <v>-58.8031</v>
      </c>
      <c r="EJ186">
        <v>1160.92230769231</v>
      </c>
      <c r="EK186">
        <v>1215.83076923077</v>
      </c>
      <c r="EL186">
        <v>4.28025153846154</v>
      </c>
      <c r="EM186">
        <v>1192.05846153846</v>
      </c>
      <c r="EN186">
        <v>19.5514384615385</v>
      </c>
      <c r="EO186">
        <v>2.15508384615385</v>
      </c>
      <c r="EP186">
        <v>1.76802230769231</v>
      </c>
      <c r="EQ186">
        <v>18.6322769230769</v>
      </c>
      <c r="ER186">
        <v>15.5068846153846</v>
      </c>
      <c r="ES186">
        <v>1999.99461538462</v>
      </c>
      <c r="ET186">
        <v>0.980006</v>
      </c>
      <c r="EU186">
        <v>0.0199943</v>
      </c>
      <c r="EV186">
        <v>0</v>
      </c>
      <c r="EW186">
        <v>1232.98538461538</v>
      </c>
      <c r="EX186">
        <v>5.00016</v>
      </c>
      <c r="EY186">
        <v>25014.7153846154</v>
      </c>
      <c r="EZ186">
        <v>18234.1769230769</v>
      </c>
      <c r="FA186">
        <v>49.2547692307692</v>
      </c>
      <c r="FB186">
        <v>49.687</v>
      </c>
      <c r="FC186">
        <v>49.625</v>
      </c>
      <c r="FD186">
        <v>49.437</v>
      </c>
      <c r="FE186">
        <v>51.1056153846154</v>
      </c>
      <c r="FF186">
        <v>1955.10461538462</v>
      </c>
      <c r="FG186">
        <v>39.89</v>
      </c>
      <c r="FH186">
        <v>0</v>
      </c>
      <c r="FI186">
        <v>1758990356.1</v>
      </c>
      <c r="FJ186">
        <v>0</v>
      </c>
      <c r="FK186">
        <v>1232.8336</v>
      </c>
      <c r="FL186">
        <v>-4.14153849125365</v>
      </c>
      <c r="FM186">
        <v>-90.4923078148339</v>
      </c>
      <c r="FN186">
        <v>25013.608</v>
      </c>
      <c r="FO186">
        <v>15</v>
      </c>
      <c r="FP186">
        <v>0</v>
      </c>
      <c r="FQ186" t="s">
        <v>439</v>
      </c>
      <c r="FR186">
        <v>1747249705.1</v>
      </c>
      <c r="FS186">
        <v>1747249711.1</v>
      </c>
      <c r="FT186">
        <v>0</v>
      </c>
      <c r="FU186">
        <v>0.871</v>
      </c>
      <c r="FV186">
        <v>0.066</v>
      </c>
      <c r="FW186">
        <v>5.486</v>
      </c>
      <c r="FX186">
        <v>0.145</v>
      </c>
      <c r="FY186">
        <v>420</v>
      </c>
      <c r="FZ186">
        <v>16</v>
      </c>
      <c r="GA186">
        <v>0.27</v>
      </c>
      <c r="GB186">
        <v>0.16</v>
      </c>
      <c r="GC186">
        <v>-58.90016</v>
      </c>
      <c r="GD186">
        <v>0.670213533834553</v>
      </c>
      <c r="GE186">
        <v>0.484899526087621</v>
      </c>
      <c r="GF186">
        <v>0</v>
      </c>
      <c r="GG186">
        <v>1233.07764705882</v>
      </c>
      <c r="GH186">
        <v>-3.56302522053865</v>
      </c>
      <c r="GI186">
        <v>0.422673972699098</v>
      </c>
      <c r="GJ186">
        <v>-1</v>
      </c>
      <c r="GK186">
        <v>4.3096205</v>
      </c>
      <c r="GL186">
        <v>-0.78173819548873</v>
      </c>
      <c r="GM186">
        <v>0.0754146782446893</v>
      </c>
      <c r="GN186">
        <v>0</v>
      </c>
      <c r="GO186">
        <v>0</v>
      </c>
      <c r="GP186">
        <v>2</v>
      </c>
      <c r="GQ186" t="s">
        <v>457</v>
      </c>
      <c r="GR186">
        <v>3.12488</v>
      </c>
      <c r="GS186">
        <v>2.65557</v>
      </c>
      <c r="GT186">
        <v>0.180719</v>
      </c>
      <c r="GU186">
        <v>0.186844</v>
      </c>
      <c r="GV186">
        <v>0.100933</v>
      </c>
      <c r="GW186">
        <v>0.088387</v>
      </c>
      <c r="GX186">
        <v>21083.6</v>
      </c>
      <c r="GY186">
        <v>19829.8</v>
      </c>
      <c r="GZ186">
        <v>23013.9</v>
      </c>
      <c r="HA186">
        <v>23745.4</v>
      </c>
      <c r="HB186">
        <v>35267.4</v>
      </c>
      <c r="HC186">
        <v>35838.5</v>
      </c>
      <c r="HD186">
        <v>41487.6</v>
      </c>
      <c r="HE186">
        <v>42345.1</v>
      </c>
      <c r="HF186">
        <v>1.90532</v>
      </c>
      <c r="HG186">
        <v>1.81488</v>
      </c>
      <c r="HH186">
        <v>0.152513</v>
      </c>
      <c r="HI186">
        <v>0</v>
      </c>
      <c r="HJ186">
        <v>27.515</v>
      </c>
      <c r="HK186">
        <v>999.9</v>
      </c>
      <c r="HL186">
        <v>49.445</v>
      </c>
      <c r="HM186">
        <v>29.225</v>
      </c>
      <c r="HN186">
        <v>22.2798</v>
      </c>
      <c r="HO186">
        <v>53.8709</v>
      </c>
      <c r="HP186">
        <v>42.2155</v>
      </c>
      <c r="HQ186">
        <v>1</v>
      </c>
      <c r="HR186">
        <v>0.0597663</v>
      </c>
      <c r="HS186">
        <v>-0.599431</v>
      </c>
      <c r="HT186">
        <v>20.212</v>
      </c>
      <c r="HU186">
        <v>5.23271</v>
      </c>
      <c r="HV186">
        <v>11.992</v>
      </c>
      <c r="HW186">
        <v>4.9557</v>
      </c>
      <c r="HX186">
        <v>3.30395</v>
      </c>
      <c r="HY186">
        <v>21.3</v>
      </c>
      <c r="HZ186">
        <v>9999</v>
      </c>
      <c r="IA186">
        <v>9999</v>
      </c>
      <c r="IB186">
        <v>9999</v>
      </c>
      <c r="IC186">
        <v>1.86856</v>
      </c>
      <c r="ID186">
        <v>1.86418</v>
      </c>
      <c r="IE186">
        <v>1.8718</v>
      </c>
      <c r="IF186">
        <v>1.86267</v>
      </c>
      <c r="IG186">
        <v>1.86203</v>
      </c>
      <c r="IH186">
        <v>1.86856</v>
      </c>
      <c r="II186">
        <v>1.85867</v>
      </c>
      <c r="IJ186">
        <v>1.86508</v>
      </c>
      <c r="IK186">
        <v>5</v>
      </c>
      <c r="IL186">
        <v>0</v>
      </c>
      <c r="IM186">
        <v>0</v>
      </c>
      <c r="IN186">
        <v>0</v>
      </c>
      <c r="IO186" t="s">
        <v>441</v>
      </c>
      <c r="IP186" t="s">
        <v>442</v>
      </c>
      <c r="IQ186" t="s">
        <v>443</v>
      </c>
      <c r="IR186" t="s">
        <v>443</v>
      </c>
      <c r="IS186" t="s">
        <v>443</v>
      </c>
      <c r="IT186" t="s">
        <v>443</v>
      </c>
      <c r="IU186">
        <v>0</v>
      </c>
      <c r="IV186">
        <v>100</v>
      </c>
      <c r="IW186">
        <v>100</v>
      </c>
      <c r="IX186">
        <v>7.52</v>
      </c>
      <c r="IY186">
        <v>0.3913</v>
      </c>
      <c r="IZ186">
        <v>4.29428474587108</v>
      </c>
      <c r="JA186">
        <v>0.0044018681294096</v>
      </c>
      <c r="JB186">
        <v>-1.90699597991277e-06</v>
      </c>
      <c r="JC186">
        <v>4.44501569190667e-10</v>
      </c>
      <c r="JD186">
        <v>0.0663976639725661</v>
      </c>
      <c r="JE186">
        <v>0.00774552653971819</v>
      </c>
      <c r="JF186">
        <v>0.000136201457998369</v>
      </c>
      <c r="JG186">
        <v>5.32982615085375e-06</v>
      </c>
      <c r="JH186">
        <v>-0</v>
      </c>
      <c r="JI186">
        <v>1991</v>
      </c>
      <c r="JJ186">
        <v>1</v>
      </c>
      <c r="JK186">
        <v>28</v>
      </c>
      <c r="JL186">
        <v>195677.4</v>
      </c>
      <c r="JM186">
        <v>195677.3</v>
      </c>
      <c r="JN186">
        <v>2.45972</v>
      </c>
      <c r="JO186">
        <v>2.33398</v>
      </c>
      <c r="JP186">
        <v>1.4978</v>
      </c>
      <c r="JQ186">
        <v>2.32788</v>
      </c>
      <c r="JR186">
        <v>1.54419</v>
      </c>
      <c r="JS186">
        <v>2.3291</v>
      </c>
      <c r="JT186">
        <v>35.0134</v>
      </c>
      <c r="JU186">
        <v>24.1663</v>
      </c>
      <c r="JV186">
        <v>18</v>
      </c>
      <c r="JW186">
        <v>547.116</v>
      </c>
      <c r="JX186">
        <v>431.971</v>
      </c>
      <c r="JY186">
        <v>26.128</v>
      </c>
      <c r="JZ186">
        <v>28.2801</v>
      </c>
      <c r="KA186">
        <v>30.0002</v>
      </c>
      <c r="KB186">
        <v>28.0294</v>
      </c>
      <c r="KC186">
        <v>28.0384</v>
      </c>
      <c r="KD186">
        <v>49.2845</v>
      </c>
      <c r="KE186">
        <v>22.7012</v>
      </c>
      <c r="KF186">
        <v>57.7995</v>
      </c>
      <c r="KG186">
        <v>25.9933</v>
      </c>
      <c r="KH186">
        <v>1239.22</v>
      </c>
      <c r="KI186">
        <v>19.5953</v>
      </c>
      <c r="KJ186">
        <v>92.9867</v>
      </c>
      <c r="KK186">
        <v>98.6878</v>
      </c>
    </row>
    <row r="187" spans="1:297">
      <c r="A187">
        <v>171</v>
      </c>
      <c r="B187">
        <v>1758990356</v>
      </c>
      <c r="C187">
        <v>3009</v>
      </c>
      <c r="D187" t="s">
        <v>785</v>
      </c>
      <c r="E187" t="s">
        <v>786</v>
      </c>
      <c r="F187">
        <v>5</v>
      </c>
      <c r="G187" t="s">
        <v>638</v>
      </c>
      <c r="H187" t="s">
        <v>436</v>
      </c>
      <c r="I187">
        <v>1758990347.84615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(EA187+(U187+2*0.95*5.67E-8*(((EA187+$B$7)+273)^4-(EA187+273)^4)-44100*J187)/(1.84*29.3*R187+8*0.95*5.67E-8*(EA187+273)^3))</f>
        <v>0</v>
      </c>
      <c r="W187">
        <f>($C$7*EB187+$D$7*EC187+$E$7*V187)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2*0.95*5.67E-8*(((EA187+$B$7)+273)^4-(W187+273)^4)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1250.43348501191</v>
      </c>
      <c r="AK187">
        <v>1202.61181818182</v>
      </c>
      <c r="AL187">
        <v>3.53402121212105</v>
      </c>
      <c r="AM187">
        <v>63.08</v>
      </c>
      <c r="AN187">
        <f>(AP187 - AO187 + DY187*1E3/(8.314*(EA187+273.15)) * AR187/DX187 * AQ187) * DX187/(100*DL187) * 1000/(1000 - AP187)</f>
        <v>0</v>
      </c>
      <c r="AO187">
        <v>19.6287792797619</v>
      </c>
      <c r="AP187">
        <v>23.8327896969697</v>
      </c>
      <c r="AQ187">
        <v>0.00124206637806612</v>
      </c>
      <c r="AR187">
        <v>99.94</v>
      </c>
      <c r="AS187">
        <v>0</v>
      </c>
      <c r="AT187">
        <v>0</v>
      </c>
      <c r="AU187">
        <f>IF(AS187*$H$13&gt;=AW187,1.0,(AW187/(AW187-AS187*$H$13)))</f>
        <v>0</v>
      </c>
      <c r="AV187">
        <f>(AU187-1)*100</f>
        <v>0</v>
      </c>
      <c r="AW187">
        <f>MAX(0,($B$13+$C$13*EF187)/(1+$D$13*EF187)*DY187/(EA187+273)*$E$13)</f>
        <v>0</v>
      </c>
      <c r="AX187" t="s">
        <v>437</v>
      </c>
      <c r="AY187" t="s">
        <v>437</v>
      </c>
      <c r="AZ187">
        <v>0</v>
      </c>
      <c r="BA187">
        <v>0</v>
      </c>
      <c r="BB187">
        <f>1-AZ187/BA187</f>
        <v>0</v>
      </c>
      <c r="BC187">
        <v>0</v>
      </c>
      <c r="BD187" t="s">
        <v>437</v>
      </c>
      <c r="BE187" t="s">
        <v>437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437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$B$11*EG187+$C$11*EH187+$F$11*ES187*(1-EV187)</f>
        <v>0</v>
      </c>
      <c r="DI187">
        <f>DH187*DJ187</f>
        <v>0</v>
      </c>
      <c r="DJ187">
        <f>($B$11*$D$9+$C$11*$D$9+$F$11*((FF187+EX187)/MAX(FF187+EX187+FG187, 0.1)*$I$9+FG187/MAX(FF187+EX187+FG187, 0.1)*$J$9))/($B$11+$C$11+$F$11)</f>
        <v>0</v>
      </c>
      <c r="DK187">
        <f>($B$11*$K$9+$C$11*$K$9+$F$11*((FF187+EX187)/MAX(FF187+EX187+FG187, 0.1)*$P$9+FG187/MAX(FF187+EX187+FG187, 0.1)*$Q$9))/($B$11+$C$11+$F$11)</f>
        <v>0</v>
      </c>
      <c r="DL187">
        <v>5.9</v>
      </c>
      <c r="DM187">
        <v>0.5</v>
      </c>
      <c r="DN187" t="s">
        <v>438</v>
      </c>
      <c r="DO187">
        <v>2</v>
      </c>
      <c r="DP187" t="b">
        <v>1</v>
      </c>
      <c r="DQ187">
        <v>1758990347.84615</v>
      </c>
      <c r="DR187">
        <v>1149.89923076923</v>
      </c>
      <c r="DS187">
        <v>1209.29692307692</v>
      </c>
      <c r="DT187">
        <v>23.8244461538462</v>
      </c>
      <c r="DU187">
        <v>19.5911923076923</v>
      </c>
      <c r="DV187">
        <v>1142.40307692308</v>
      </c>
      <c r="DW187">
        <v>23.4331538461538</v>
      </c>
      <c r="DX187">
        <v>500.003615384615</v>
      </c>
      <c r="DY187">
        <v>90.4299230769231</v>
      </c>
      <c r="DZ187">
        <v>0.0298895538461538</v>
      </c>
      <c r="EA187">
        <v>30.2732769230769</v>
      </c>
      <c r="EB187">
        <v>30.0029615384615</v>
      </c>
      <c r="EC187">
        <v>999.9</v>
      </c>
      <c r="ED187">
        <v>0</v>
      </c>
      <c r="EE187">
        <v>0</v>
      </c>
      <c r="EF187">
        <v>9994.94461538462</v>
      </c>
      <c r="EG187">
        <v>0</v>
      </c>
      <c r="EH187">
        <v>9.97572384615384</v>
      </c>
      <c r="EI187">
        <v>-59.3972692307692</v>
      </c>
      <c r="EJ187">
        <v>1177.96461538462</v>
      </c>
      <c r="EK187">
        <v>1233.46230769231</v>
      </c>
      <c r="EL187">
        <v>4.23325</v>
      </c>
      <c r="EM187">
        <v>1209.29692307692</v>
      </c>
      <c r="EN187">
        <v>19.5911923076923</v>
      </c>
      <c r="EO187">
        <v>2.15444153846154</v>
      </c>
      <c r="EP187">
        <v>1.77162846153846</v>
      </c>
      <c r="EQ187">
        <v>18.6275230769231</v>
      </c>
      <c r="ER187">
        <v>15.5386692307692</v>
      </c>
      <c r="ES187">
        <v>1999.98153846154</v>
      </c>
      <c r="ET187">
        <v>0.980006</v>
      </c>
      <c r="EU187">
        <v>0.0199943</v>
      </c>
      <c r="EV187">
        <v>0</v>
      </c>
      <c r="EW187">
        <v>1232.56692307692</v>
      </c>
      <c r="EX187">
        <v>5.00016</v>
      </c>
      <c r="EY187">
        <v>25005.8</v>
      </c>
      <c r="EZ187">
        <v>18234.0692307692</v>
      </c>
      <c r="FA187">
        <v>49.2547692307692</v>
      </c>
      <c r="FB187">
        <v>49.687</v>
      </c>
      <c r="FC187">
        <v>49.625</v>
      </c>
      <c r="FD187">
        <v>49.437</v>
      </c>
      <c r="FE187">
        <v>51.1104615384615</v>
      </c>
      <c r="FF187">
        <v>1955.09153846154</v>
      </c>
      <c r="FG187">
        <v>39.89</v>
      </c>
      <c r="FH187">
        <v>0</v>
      </c>
      <c r="FI187">
        <v>1758990360.9</v>
      </c>
      <c r="FJ187">
        <v>0</v>
      </c>
      <c r="FK187">
        <v>1232.4372</v>
      </c>
      <c r="FL187">
        <v>-6.10692308692403</v>
      </c>
      <c r="FM187">
        <v>-133.807692108928</v>
      </c>
      <c r="FN187">
        <v>25004.724</v>
      </c>
      <c r="FO187">
        <v>15</v>
      </c>
      <c r="FP187">
        <v>0</v>
      </c>
      <c r="FQ187" t="s">
        <v>439</v>
      </c>
      <c r="FR187">
        <v>1747249705.1</v>
      </c>
      <c r="FS187">
        <v>1747249711.1</v>
      </c>
      <c r="FT187">
        <v>0</v>
      </c>
      <c r="FU187">
        <v>0.871</v>
      </c>
      <c r="FV187">
        <v>0.066</v>
      </c>
      <c r="FW187">
        <v>5.486</v>
      </c>
      <c r="FX187">
        <v>0.145</v>
      </c>
      <c r="FY187">
        <v>420</v>
      </c>
      <c r="FZ187">
        <v>16</v>
      </c>
      <c r="GA187">
        <v>0.27</v>
      </c>
      <c r="GB187">
        <v>0.16</v>
      </c>
      <c r="GC187">
        <v>-59.1620142857143</v>
      </c>
      <c r="GD187">
        <v>-5.12628311688318</v>
      </c>
      <c r="GE187">
        <v>0.774096029040887</v>
      </c>
      <c r="GF187">
        <v>0</v>
      </c>
      <c r="GG187">
        <v>1232.66176470588</v>
      </c>
      <c r="GH187">
        <v>-4.69213140706493</v>
      </c>
      <c r="GI187">
        <v>0.51883053216563</v>
      </c>
      <c r="GJ187">
        <v>-1</v>
      </c>
      <c r="GK187">
        <v>4.26544380952381</v>
      </c>
      <c r="GL187">
        <v>-0.599062597402586</v>
      </c>
      <c r="GM187">
        <v>0.063468091156197</v>
      </c>
      <c r="GN187">
        <v>0</v>
      </c>
      <c r="GO187">
        <v>0</v>
      </c>
      <c r="GP187">
        <v>2</v>
      </c>
      <c r="GQ187" t="s">
        <v>457</v>
      </c>
      <c r="GR187">
        <v>3.12506</v>
      </c>
      <c r="GS187">
        <v>2.65474</v>
      </c>
      <c r="GT187">
        <v>0.182425</v>
      </c>
      <c r="GU187">
        <v>0.188428</v>
      </c>
      <c r="GV187">
        <v>0.100919</v>
      </c>
      <c r="GW187">
        <v>0.0884685</v>
      </c>
      <c r="GX187">
        <v>21039.3</v>
      </c>
      <c r="GY187">
        <v>19790.8</v>
      </c>
      <c r="GZ187">
        <v>23013.6</v>
      </c>
      <c r="HA187">
        <v>23745</v>
      </c>
      <c r="HB187">
        <v>35267.7</v>
      </c>
      <c r="HC187">
        <v>35834.9</v>
      </c>
      <c r="HD187">
        <v>41487.2</v>
      </c>
      <c r="HE187">
        <v>42344.5</v>
      </c>
      <c r="HF187">
        <v>1.9054</v>
      </c>
      <c r="HG187">
        <v>1.8144</v>
      </c>
      <c r="HH187">
        <v>0.153922</v>
      </c>
      <c r="HI187">
        <v>0</v>
      </c>
      <c r="HJ187">
        <v>27.5114</v>
      </c>
      <c r="HK187">
        <v>999.9</v>
      </c>
      <c r="HL187">
        <v>49.493</v>
      </c>
      <c r="HM187">
        <v>29.225</v>
      </c>
      <c r="HN187">
        <v>22.2983</v>
      </c>
      <c r="HO187">
        <v>54.3609</v>
      </c>
      <c r="HP187">
        <v>42.2957</v>
      </c>
      <c r="HQ187">
        <v>1</v>
      </c>
      <c r="HR187">
        <v>0.0583562</v>
      </c>
      <c r="HS187">
        <v>0.485776</v>
      </c>
      <c r="HT187">
        <v>20.2165</v>
      </c>
      <c r="HU187">
        <v>5.23286</v>
      </c>
      <c r="HV187">
        <v>11.992</v>
      </c>
      <c r="HW187">
        <v>4.9553</v>
      </c>
      <c r="HX187">
        <v>3.30395</v>
      </c>
      <c r="HY187">
        <v>21.3</v>
      </c>
      <c r="HZ187">
        <v>9999</v>
      </c>
      <c r="IA187">
        <v>9999</v>
      </c>
      <c r="IB187">
        <v>9999</v>
      </c>
      <c r="IC187">
        <v>1.86856</v>
      </c>
      <c r="ID187">
        <v>1.86419</v>
      </c>
      <c r="IE187">
        <v>1.87181</v>
      </c>
      <c r="IF187">
        <v>1.86268</v>
      </c>
      <c r="IG187">
        <v>1.86204</v>
      </c>
      <c r="IH187">
        <v>1.86856</v>
      </c>
      <c r="II187">
        <v>1.85868</v>
      </c>
      <c r="IJ187">
        <v>1.86509</v>
      </c>
      <c r="IK187">
        <v>5</v>
      </c>
      <c r="IL187">
        <v>0</v>
      </c>
      <c r="IM187">
        <v>0</v>
      </c>
      <c r="IN187">
        <v>0</v>
      </c>
      <c r="IO187" t="s">
        <v>441</v>
      </c>
      <c r="IP187" t="s">
        <v>442</v>
      </c>
      <c r="IQ187" t="s">
        <v>443</v>
      </c>
      <c r="IR187" t="s">
        <v>443</v>
      </c>
      <c r="IS187" t="s">
        <v>443</v>
      </c>
      <c r="IT187" t="s">
        <v>443</v>
      </c>
      <c r="IU187">
        <v>0</v>
      </c>
      <c r="IV187">
        <v>100</v>
      </c>
      <c r="IW187">
        <v>100</v>
      </c>
      <c r="IX187">
        <v>7.54</v>
      </c>
      <c r="IY187">
        <v>0.3912</v>
      </c>
      <c r="IZ187">
        <v>4.29428474587108</v>
      </c>
      <c r="JA187">
        <v>0.0044018681294096</v>
      </c>
      <c r="JB187">
        <v>-1.90699597991277e-06</v>
      </c>
      <c r="JC187">
        <v>4.44501569190667e-10</v>
      </c>
      <c r="JD187">
        <v>0.0663976639725661</v>
      </c>
      <c r="JE187">
        <v>0.00774552653971819</v>
      </c>
      <c r="JF187">
        <v>0.000136201457998369</v>
      </c>
      <c r="JG187">
        <v>5.32982615085375e-06</v>
      </c>
      <c r="JH187">
        <v>-0</v>
      </c>
      <c r="JI187">
        <v>1991</v>
      </c>
      <c r="JJ187">
        <v>1</v>
      </c>
      <c r="JK187">
        <v>28</v>
      </c>
      <c r="JL187">
        <v>195677.5</v>
      </c>
      <c r="JM187">
        <v>195677.4</v>
      </c>
      <c r="JN187">
        <v>2.48413</v>
      </c>
      <c r="JO187">
        <v>2.35229</v>
      </c>
      <c r="JP187">
        <v>1.49902</v>
      </c>
      <c r="JQ187">
        <v>2.32788</v>
      </c>
      <c r="JR187">
        <v>1.54419</v>
      </c>
      <c r="JS187">
        <v>2.24365</v>
      </c>
      <c r="JT187">
        <v>35.0134</v>
      </c>
      <c r="JU187">
        <v>24.14</v>
      </c>
      <c r="JV187">
        <v>18</v>
      </c>
      <c r="JW187">
        <v>547.202</v>
      </c>
      <c r="JX187">
        <v>431.731</v>
      </c>
      <c r="JY187">
        <v>26.1269</v>
      </c>
      <c r="JZ187">
        <v>28.2852</v>
      </c>
      <c r="KA187">
        <v>29.9997</v>
      </c>
      <c r="KB187">
        <v>28.0338</v>
      </c>
      <c r="KC187">
        <v>28.044</v>
      </c>
      <c r="KD187">
        <v>49.7482</v>
      </c>
      <c r="KE187">
        <v>22.7012</v>
      </c>
      <c r="KF187">
        <v>58.1889</v>
      </c>
      <c r="KG187">
        <v>25.9895</v>
      </c>
      <c r="KH187">
        <v>1259.53</v>
      </c>
      <c r="KI187">
        <v>19.63</v>
      </c>
      <c r="KJ187">
        <v>92.9856</v>
      </c>
      <c r="KK187">
        <v>98.6863</v>
      </c>
    </row>
    <row r="188" spans="1:297">
      <c r="A188">
        <v>172</v>
      </c>
      <c r="B188">
        <v>1758990361</v>
      </c>
      <c r="C188">
        <v>3014</v>
      </c>
      <c r="D188" t="s">
        <v>787</v>
      </c>
      <c r="E188" t="s">
        <v>788</v>
      </c>
      <c r="F188">
        <v>5</v>
      </c>
      <c r="G188" t="s">
        <v>638</v>
      </c>
      <c r="H188" t="s">
        <v>436</v>
      </c>
      <c r="I188">
        <v>1758990352.84615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(EA188+(U188+2*0.95*5.67E-8*(((EA188+$B$7)+273)^4-(EA188+273)^4)-44100*J188)/(1.84*29.3*R188+8*0.95*5.67E-8*(EA188+273)^3))</f>
        <v>0</v>
      </c>
      <c r="W188">
        <f>($C$7*EB188+$D$7*EC188+$E$7*V188)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2*0.95*5.67E-8*(((EA188+$B$7)+273)^4-(W188+273)^4)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1266.77847805952</v>
      </c>
      <c r="AK188">
        <v>1219.78357575758</v>
      </c>
      <c r="AL188">
        <v>3.38878203463201</v>
      </c>
      <c r="AM188">
        <v>63.08</v>
      </c>
      <c r="AN188">
        <f>(AP188 - AO188 + DY188*1E3/(8.314*(EA188+273.15)) * AR188/DX188 * AQ188) * DX188/(100*DL188) * 1000/(1000 - AP188)</f>
        <v>0</v>
      </c>
      <c r="AO188">
        <v>19.6808902440476</v>
      </c>
      <c r="AP188">
        <v>23.7941587878788</v>
      </c>
      <c r="AQ188">
        <v>-0.00676912554112514</v>
      </c>
      <c r="AR188">
        <v>99.94</v>
      </c>
      <c r="AS188">
        <v>0</v>
      </c>
      <c r="AT188">
        <v>0</v>
      </c>
      <c r="AU188">
        <f>IF(AS188*$H$13&gt;=AW188,1.0,(AW188/(AW188-AS188*$H$13)))</f>
        <v>0</v>
      </c>
      <c r="AV188">
        <f>(AU188-1)*100</f>
        <v>0</v>
      </c>
      <c r="AW188">
        <f>MAX(0,($B$13+$C$13*EF188)/(1+$D$13*EF188)*DY188/(EA188+273)*$E$13)</f>
        <v>0</v>
      </c>
      <c r="AX188" t="s">
        <v>437</v>
      </c>
      <c r="AY188" t="s">
        <v>437</v>
      </c>
      <c r="AZ188">
        <v>0</v>
      </c>
      <c r="BA188">
        <v>0</v>
      </c>
      <c r="BB188">
        <f>1-AZ188/BA188</f>
        <v>0</v>
      </c>
      <c r="BC188">
        <v>0</v>
      </c>
      <c r="BD188" t="s">
        <v>437</v>
      </c>
      <c r="BE188" t="s">
        <v>437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437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$B$11*EG188+$C$11*EH188+$F$11*ES188*(1-EV188)</f>
        <v>0</v>
      </c>
      <c r="DI188">
        <f>DH188*DJ188</f>
        <v>0</v>
      </c>
      <c r="DJ188">
        <f>($B$11*$D$9+$C$11*$D$9+$F$11*((FF188+EX188)/MAX(FF188+EX188+FG188, 0.1)*$I$9+FG188/MAX(FF188+EX188+FG188, 0.1)*$J$9))/($B$11+$C$11+$F$11)</f>
        <v>0</v>
      </c>
      <c r="DK188">
        <f>($B$11*$K$9+$C$11*$K$9+$F$11*((FF188+EX188)/MAX(FF188+EX188+FG188, 0.1)*$P$9+FG188/MAX(FF188+EX188+FG188, 0.1)*$Q$9))/($B$11+$C$11+$F$11)</f>
        <v>0</v>
      </c>
      <c r="DL188">
        <v>5.9</v>
      </c>
      <c r="DM188">
        <v>0.5</v>
      </c>
      <c r="DN188" t="s">
        <v>438</v>
      </c>
      <c r="DO188">
        <v>2</v>
      </c>
      <c r="DP188" t="b">
        <v>1</v>
      </c>
      <c r="DQ188">
        <v>1758990352.84615</v>
      </c>
      <c r="DR188">
        <v>1166.68307692308</v>
      </c>
      <c r="DS188">
        <v>1225.93692307692</v>
      </c>
      <c r="DT188">
        <v>23.8168846153846</v>
      </c>
      <c r="DU188">
        <v>19.6354</v>
      </c>
      <c r="DV188">
        <v>1159.15846153846</v>
      </c>
      <c r="DW188">
        <v>23.4257692307692</v>
      </c>
      <c r="DX188">
        <v>499.994307692308</v>
      </c>
      <c r="DY188">
        <v>90.4307384615385</v>
      </c>
      <c r="DZ188">
        <v>0.0298104307692308</v>
      </c>
      <c r="EA188">
        <v>30.2841</v>
      </c>
      <c r="EB188">
        <v>30.0184076923077</v>
      </c>
      <c r="EC188">
        <v>999.9</v>
      </c>
      <c r="ED188">
        <v>0</v>
      </c>
      <c r="EE188">
        <v>0</v>
      </c>
      <c r="EF188">
        <v>9999.41615384615</v>
      </c>
      <c r="EG188">
        <v>0</v>
      </c>
      <c r="EH188">
        <v>9.97732923076923</v>
      </c>
      <c r="EI188">
        <v>-59.2521615384615</v>
      </c>
      <c r="EJ188">
        <v>1195.15</v>
      </c>
      <c r="EK188">
        <v>1250.48923076923</v>
      </c>
      <c r="EL188">
        <v>4.18149769230769</v>
      </c>
      <c r="EM188">
        <v>1225.93692307692</v>
      </c>
      <c r="EN188">
        <v>19.6354</v>
      </c>
      <c r="EO188">
        <v>2.15377769230769</v>
      </c>
      <c r="EP188">
        <v>1.77564</v>
      </c>
      <c r="EQ188">
        <v>18.6225923076923</v>
      </c>
      <c r="ER188">
        <v>15.5739538461538</v>
      </c>
      <c r="ES188">
        <v>1999.98923076923</v>
      </c>
      <c r="ET188">
        <v>0.980006230769231</v>
      </c>
      <c r="EU188">
        <v>0.0199940692307692</v>
      </c>
      <c r="EV188">
        <v>0</v>
      </c>
      <c r="EW188">
        <v>1232.00153846154</v>
      </c>
      <c r="EX188">
        <v>5.00016</v>
      </c>
      <c r="EY188">
        <v>24994.8384615385</v>
      </c>
      <c r="EZ188">
        <v>18234.1461538462</v>
      </c>
      <c r="FA188">
        <v>49.2690769230769</v>
      </c>
      <c r="FB188">
        <v>49.687</v>
      </c>
      <c r="FC188">
        <v>49.625</v>
      </c>
      <c r="FD188">
        <v>49.4418461538462</v>
      </c>
      <c r="FE188">
        <v>51.1201538461538</v>
      </c>
      <c r="FF188">
        <v>1955.09923076923</v>
      </c>
      <c r="FG188">
        <v>39.89</v>
      </c>
      <c r="FH188">
        <v>0</v>
      </c>
      <c r="FI188">
        <v>1758990366.3</v>
      </c>
      <c r="FJ188">
        <v>0</v>
      </c>
      <c r="FK188">
        <v>1231.78923076923</v>
      </c>
      <c r="FL188">
        <v>-8.08068377694126</v>
      </c>
      <c r="FM188">
        <v>-158.078632615943</v>
      </c>
      <c r="FN188">
        <v>24992.6615384615</v>
      </c>
      <c r="FO188">
        <v>15</v>
      </c>
      <c r="FP188">
        <v>0</v>
      </c>
      <c r="FQ188" t="s">
        <v>439</v>
      </c>
      <c r="FR188">
        <v>1747249705.1</v>
      </c>
      <c r="FS188">
        <v>1747249711.1</v>
      </c>
      <c r="FT188">
        <v>0</v>
      </c>
      <c r="FU188">
        <v>0.871</v>
      </c>
      <c r="FV188">
        <v>0.066</v>
      </c>
      <c r="FW188">
        <v>5.486</v>
      </c>
      <c r="FX188">
        <v>0.145</v>
      </c>
      <c r="FY188">
        <v>420</v>
      </c>
      <c r="FZ188">
        <v>16</v>
      </c>
      <c r="GA188">
        <v>0.27</v>
      </c>
      <c r="GB188">
        <v>0.16</v>
      </c>
      <c r="GC188">
        <v>-59.277755</v>
      </c>
      <c r="GD188">
        <v>-0.814407518796951</v>
      </c>
      <c r="GE188">
        <v>0.70220863457736</v>
      </c>
      <c r="GF188">
        <v>0</v>
      </c>
      <c r="GG188">
        <v>1232.21941176471</v>
      </c>
      <c r="GH188">
        <v>-6.47669978426502</v>
      </c>
      <c r="GI188">
        <v>0.683937308687364</v>
      </c>
      <c r="GJ188">
        <v>-1</v>
      </c>
      <c r="GK188">
        <v>4.2044775</v>
      </c>
      <c r="GL188">
        <v>-0.541881654135336</v>
      </c>
      <c r="GM188">
        <v>0.0554033591829051</v>
      </c>
      <c r="GN188">
        <v>0</v>
      </c>
      <c r="GO188">
        <v>0</v>
      </c>
      <c r="GP188">
        <v>2</v>
      </c>
      <c r="GQ188" t="s">
        <v>457</v>
      </c>
      <c r="GR188">
        <v>3.1251</v>
      </c>
      <c r="GS188">
        <v>2.65541</v>
      </c>
      <c r="GT188">
        <v>0.18403</v>
      </c>
      <c r="GU188">
        <v>0.189985</v>
      </c>
      <c r="GV188">
        <v>0.10082</v>
      </c>
      <c r="GW188">
        <v>0.0886934</v>
      </c>
      <c r="GX188">
        <v>20998.1</v>
      </c>
      <c r="GY188">
        <v>19753.2</v>
      </c>
      <c r="GZ188">
        <v>23013.7</v>
      </c>
      <c r="HA188">
        <v>23745.3</v>
      </c>
      <c r="HB188">
        <v>35271.8</v>
      </c>
      <c r="HC188">
        <v>35826.5</v>
      </c>
      <c r="HD188">
        <v>41487.3</v>
      </c>
      <c r="HE188">
        <v>42344.9</v>
      </c>
      <c r="HF188">
        <v>1.9048</v>
      </c>
      <c r="HG188">
        <v>1.81467</v>
      </c>
      <c r="HH188">
        <v>0.157557</v>
      </c>
      <c r="HI188">
        <v>0</v>
      </c>
      <c r="HJ188">
        <v>27.5089</v>
      </c>
      <c r="HK188">
        <v>999.9</v>
      </c>
      <c r="HL188">
        <v>49.567</v>
      </c>
      <c r="HM188">
        <v>29.225</v>
      </c>
      <c r="HN188">
        <v>22.3322</v>
      </c>
      <c r="HO188">
        <v>54.1009</v>
      </c>
      <c r="HP188">
        <v>42.2236</v>
      </c>
      <c r="HQ188">
        <v>1</v>
      </c>
      <c r="HR188">
        <v>0.0587093</v>
      </c>
      <c r="HS188">
        <v>0.952358</v>
      </c>
      <c r="HT188">
        <v>20.2147</v>
      </c>
      <c r="HU188">
        <v>5.23406</v>
      </c>
      <c r="HV188">
        <v>11.992</v>
      </c>
      <c r="HW188">
        <v>4.95575</v>
      </c>
      <c r="HX188">
        <v>3.30398</v>
      </c>
      <c r="HY188">
        <v>21.3</v>
      </c>
      <c r="HZ188">
        <v>9999</v>
      </c>
      <c r="IA188">
        <v>9999</v>
      </c>
      <c r="IB188">
        <v>9999</v>
      </c>
      <c r="IC188">
        <v>1.86856</v>
      </c>
      <c r="ID188">
        <v>1.86417</v>
      </c>
      <c r="IE188">
        <v>1.87181</v>
      </c>
      <c r="IF188">
        <v>1.86264</v>
      </c>
      <c r="IG188">
        <v>1.86203</v>
      </c>
      <c r="IH188">
        <v>1.86853</v>
      </c>
      <c r="II188">
        <v>1.85867</v>
      </c>
      <c r="IJ188">
        <v>1.86508</v>
      </c>
      <c r="IK188">
        <v>5</v>
      </c>
      <c r="IL188">
        <v>0</v>
      </c>
      <c r="IM188">
        <v>0</v>
      </c>
      <c r="IN188">
        <v>0</v>
      </c>
      <c r="IO188" t="s">
        <v>441</v>
      </c>
      <c r="IP188" t="s">
        <v>442</v>
      </c>
      <c r="IQ188" t="s">
        <v>443</v>
      </c>
      <c r="IR188" t="s">
        <v>443</v>
      </c>
      <c r="IS188" t="s">
        <v>443</v>
      </c>
      <c r="IT188" t="s">
        <v>443</v>
      </c>
      <c r="IU188">
        <v>0</v>
      </c>
      <c r="IV188">
        <v>100</v>
      </c>
      <c r="IW188">
        <v>100</v>
      </c>
      <c r="IX188">
        <v>7.58</v>
      </c>
      <c r="IY188">
        <v>0.3905</v>
      </c>
      <c r="IZ188">
        <v>4.29428474587108</v>
      </c>
      <c r="JA188">
        <v>0.0044018681294096</v>
      </c>
      <c r="JB188">
        <v>-1.90699597991277e-06</v>
      </c>
      <c r="JC188">
        <v>4.44501569190667e-10</v>
      </c>
      <c r="JD188">
        <v>0.0663976639725661</v>
      </c>
      <c r="JE188">
        <v>0.00774552653971819</v>
      </c>
      <c r="JF188">
        <v>0.000136201457998369</v>
      </c>
      <c r="JG188">
        <v>5.32982615085375e-06</v>
      </c>
      <c r="JH188">
        <v>-0</v>
      </c>
      <c r="JI188">
        <v>1991</v>
      </c>
      <c r="JJ188">
        <v>1</v>
      </c>
      <c r="JK188">
        <v>28</v>
      </c>
      <c r="JL188">
        <v>195677.6</v>
      </c>
      <c r="JM188">
        <v>195677.5</v>
      </c>
      <c r="JN188">
        <v>2.51587</v>
      </c>
      <c r="JO188">
        <v>2.34497</v>
      </c>
      <c r="JP188">
        <v>1.49902</v>
      </c>
      <c r="JQ188">
        <v>2.32788</v>
      </c>
      <c r="JR188">
        <v>1.54419</v>
      </c>
      <c r="JS188">
        <v>2.30347</v>
      </c>
      <c r="JT188">
        <v>35.0134</v>
      </c>
      <c r="JU188">
        <v>24.1488</v>
      </c>
      <c r="JV188">
        <v>18</v>
      </c>
      <c r="JW188">
        <v>546.866</v>
      </c>
      <c r="JX188">
        <v>431.932</v>
      </c>
      <c r="JY188">
        <v>26.082</v>
      </c>
      <c r="JZ188">
        <v>28.291</v>
      </c>
      <c r="KA188">
        <v>30.0001</v>
      </c>
      <c r="KB188">
        <v>28.04</v>
      </c>
      <c r="KC188">
        <v>28.0491</v>
      </c>
      <c r="KD188">
        <v>50.3624</v>
      </c>
      <c r="KE188">
        <v>22.7012</v>
      </c>
      <c r="KF188">
        <v>58.5765</v>
      </c>
      <c r="KG188">
        <v>25.9577</v>
      </c>
      <c r="KH188">
        <v>1273.12</v>
      </c>
      <c r="KI188">
        <v>19.6767</v>
      </c>
      <c r="KJ188">
        <v>92.9858</v>
      </c>
      <c r="KK188">
        <v>98.6876</v>
      </c>
    </row>
    <row r="189" spans="1:297">
      <c r="A189">
        <v>173</v>
      </c>
      <c r="B189">
        <v>1758990366</v>
      </c>
      <c r="C189">
        <v>3019</v>
      </c>
      <c r="D189" t="s">
        <v>789</v>
      </c>
      <c r="E189" t="s">
        <v>790</v>
      </c>
      <c r="F189">
        <v>5</v>
      </c>
      <c r="G189" t="s">
        <v>638</v>
      </c>
      <c r="H189" t="s">
        <v>436</v>
      </c>
      <c r="I189">
        <v>1758990357.84615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(EA189+(U189+2*0.95*5.67E-8*(((EA189+$B$7)+273)^4-(EA189+273)^4)-44100*J189)/(1.84*29.3*R189+8*0.95*5.67E-8*(EA189+273)^3))</f>
        <v>0</v>
      </c>
      <c r="W189">
        <f>($C$7*EB189+$D$7*EC189+$E$7*V189)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2*0.95*5.67E-8*(((EA189+$B$7)+273)^4-(W189+273)^4)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1284.29865775</v>
      </c>
      <c r="AK189">
        <v>1237.01660606061</v>
      </c>
      <c r="AL189">
        <v>3.49379913419904</v>
      </c>
      <c r="AM189">
        <v>63.08</v>
      </c>
      <c r="AN189">
        <f>(AP189 - AO189 + DY189*1E3/(8.314*(EA189+273.15)) * AR189/DX189 * AQ189) * DX189/(100*DL189) * 1000/(1000 - AP189)</f>
        <v>0</v>
      </c>
      <c r="AO189">
        <v>19.7330672619048</v>
      </c>
      <c r="AP189">
        <v>23.7669763636364</v>
      </c>
      <c r="AQ189">
        <v>-0.00588680519480635</v>
      </c>
      <c r="AR189">
        <v>99.94</v>
      </c>
      <c r="AS189">
        <v>0</v>
      </c>
      <c r="AT189">
        <v>0</v>
      </c>
      <c r="AU189">
        <f>IF(AS189*$H$13&gt;=AW189,1.0,(AW189/(AW189-AS189*$H$13)))</f>
        <v>0</v>
      </c>
      <c r="AV189">
        <f>(AU189-1)*100</f>
        <v>0</v>
      </c>
      <c r="AW189">
        <f>MAX(0,($B$13+$C$13*EF189)/(1+$D$13*EF189)*DY189/(EA189+273)*$E$13)</f>
        <v>0</v>
      </c>
      <c r="AX189" t="s">
        <v>437</v>
      </c>
      <c r="AY189" t="s">
        <v>437</v>
      </c>
      <c r="AZ189">
        <v>0</v>
      </c>
      <c r="BA189">
        <v>0</v>
      </c>
      <c r="BB189">
        <f>1-AZ189/BA189</f>
        <v>0</v>
      </c>
      <c r="BC189">
        <v>0</v>
      </c>
      <c r="BD189" t="s">
        <v>437</v>
      </c>
      <c r="BE189" t="s">
        <v>437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437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$B$11*EG189+$C$11*EH189+$F$11*ES189*(1-EV189)</f>
        <v>0</v>
      </c>
      <c r="DI189">
        <f>DH189*DJ189</f>
        <v>0</v>
      </c>
      <c r="DJ189">
        <f>($B$11*$D$9+$C$11*$D$9+$F$11*((FF189+EX189)/MAX(FF189+EX189+FG189, 0.1)*$I$9+FG189/MAX(FF189+EX189+FG189, 0.1)*$J$9))/($B$11+$C$11+$F$11)</f>
        <v>0</v>
      </c>
      <c r="DK189">
        <f>($B$11*$K$9+$C$11*$K$9+$F$11*((FF189+EX189)/MAX(FF189+EX189+FG189, 0.1)*$P$9+FG189/MAX(FF189+EX189+FG189, 0.1)*$Q$9))/($B$11+$C$11+$F$11)</f>
        <v>0</v>
      </c>
      <c r="DL189">
        <v>5.9</v>
      </c>
      <c r="DM189">
        <v>0.5</v>
      </c>
      <c r="DN189" t="s">
        <v>438</v>
      </c>
      <c r="DO189">
        <v>2</v>
      </c>
      <c r="DP189" t="b">
        <v>1</v>
      </c>
      <c r="DQ189">
        <v>1758990357.84615</v>
      </c>
      <c r="DR189">
        <v>1183.45076923077</v>
      </c>
      <c r="DS189">
        <v>1243.08461538462</v>
      </c>
      <c r="DT189">
        <v>23.8060153846154</v>
      </c>
      <c r="DU189">
        <v>19.6786153846154</v>
      </c>
      <c r="DV189">
        <v>1175.89692307692</v>
      </c>
      <c r="DW189">
        <v>23.4151538461538</v>
      </c>
      <c r="DX189">
        <v>500.006538461538</v>
      </c>
      <c r="DY189">
        <v>90.4308923076923</v>
      </c>
      <c r="DZ189">
        <v>0.0296755</v>
      </c>
      <c r="EA189">
        <v>30.3020153846154</v>
      </c>
      <c r="EB189">
        <v>30.0434</v>
      </c>
      <c r="EC189">
        <v>999.9</v>
      </c>
      <c r="ED189">
        <v>0</v>
      </c>
      <c r="EE189">
        <v>0</v>
      </c>
      <c r="EF189">
        <v>9996.38461538461</v>
      </c>
      <c r="EG189">
        <v>0</v>
      </c>
      <c r="EH189">
        <v>9.96951846153846</v>
      </c>
      <c r="EI189">
        <v>-59.6312384615385</v>
      </c>
      <c r="EJ189">
        <v>1212.31153846154</v>
      </c>
      <c r="EK189">
        <v>1268.03615384615</v>
      </c>
      <c r="EL189">
        <v>4.12741153846154</v>
      </c>
      <c r="EM189">
        <v>1243.08461538462</v>
      </c>
      <c r="EN189">
        <v>19.6786153846154</v>
      </c>
      <c r="EO189">
        <v>2.15279846153846</v>
      </c>
      <c r="EP189">
        <v>1.77955230769231</v>
      </c>
      <c r="EQ189">
        <v>18.6153153846154</v>
      </c>
      <c r="ER189">
        <v>15.6082923076923</v>
      </c>
      <c r="ES189">
        <v>1999.97307692308</v>
      </c>
      <c r="ET189">
        <v>0.980006230769231</v>
      </c>
      <c r="EU189">
        <v>0.0199940692307692</v>
      </c>
      <c r="EV189">
        <v>0</v>
      </c>
      <c r="EW189">
        <v>1231.24076923077</v>
      </c>
      <c r="EX189">
        <v>5.00016</v>
      </c>
      <c r="EY189">
        <v>24980.7307692308</v>
      </c>
      <c r="EZ189">
        <v>18233.9923076923</v>
      </c>
      <c r="FA189">
        <v>49.2786153846154</v>
      </c>
      <c r="FB189">
        <v>49.687</v>
      </c>
      <c r="FC189">
        <v>49.625</v>
      </c>
      <c r="FD189">
        <v>49.4466923076923</v>
      </c>
      <c r="FE189">
        <v>51.1201538461538</v>
      </c>
      <c r="FF189">
        <v>1955.08307692308</v>
      </c>
      <c r="FG189">
        <v>39.89</v>
      </c>
      <c r="FH189">
        <v>0</v>
      </c>
      <c r="FI189">
        <v>1758990371.1</v>
      </c>
      <c r="FJ189">
        <v>0</v>
      </c>
      <c r="FK189">
        <v>1231.08923076923</v>
      </c>
      <c r="FL189">
        <v>-10.0123076904149</v>
      </c>
      <c r="FM189">
        <v>-175.165811965131</v>
      </c>
      <c r="FN189">
        <v>24979.0692307692</v>
      </c>
      <c r="FO189">
        <v>15</v>
      </c>
      <c r="FP189">
        <v>0</v>
      </c>
      <c r="FQ189" t="s">
        <v>439</v>
      </c>
      <c r="FR189">
        <v>1747249705.1</v>
      </c>
      <c r="FS189">
        <v>1747249711.1</v>
      </c>
      <c r="FT189">
        <v>0</v>
      </c>
      <c r="FU189">
        <v>0.871</v>
      </c>
      <c r="FV189">
        <v>0.066</v>
      </c>
      <c r="FW189">
        <v>5.486</v>
      </c>
      <c r="FX189">
        <v>0.145</v>
      </c>
      <c r="FY189">
        <v>420</v>
      </c>
      <c r="FZ189">
        <v>16</v>
      </c>
      <c r="GA189">
        <v>0.27</v>
      </c>
      <c r="GB189">
        <v>0.16</v>
      </c>
      <c r="GC189">
        <v>-59.3741571428571</v>
      </c>
      <c r="GD189">
        <v>-2.21634545454552</v>
      </c>
      <c r="GE189">
        <v>0.713838159977075</v>
      </c>
      <c r="GF189">
        <v>0</v>
      </c>
      <c r="GG189">
        <v>1231.60058823529</v>
      </c>
      <c r="GH189">
        <v>-8.77372039389093</v>
      </c>
      <c r="GI189">
        <v>0.892521020271407</v>
      </c>
      <c r="GJ189">
        <v>-1</v>
      </c>
      <c r="GK189">
        <v>4.15341142857143</v>
      </c>
      <c r="GL189">
        <v>-0.670418181818174</v>
      </c>
      <c r="GM189">
        <v>0.0712934098527723</v>
      </c>
      <c r="GN189">
        <v>0</v>
      </c>
      <c r="GO189">
        <v>0</v>
      </c>
      <c r="GP189">
        <v>2</v>
      </c>
      <c r="GQ189" t="s">
        <v>457</v>
      </c>
      <c r="GR189">
        <v>3.12496</v>
      </c>
      <c r="GS189">
        <v>2.65529</v>
      </c>
      <c r="GT189">
        <v>0.185687</v>
      </c>
      <c r="GU189">
        <v>0.191551</v>
      </c>
      <c r="GV189">
        <v>0.100725</v>
      </c>
      <c r="GW189">
        <v>0.0888493</v>
      </c>
      <c r="GX189">
        <v>20955.1</v>
      </c>
      <c r="GY189">
        <v>19714.2</v>
      </c>
      <c r="GZ189">
        <v>23013.3</v>
      </c>
      <c r="HA189">
        <v>23744.4</v>
      </c>
      <c r="HB189">
        <v>35275.4</v>
      </c>
      <c r="HC189">
        <v>35819.2</v>
      </c>
      <c r="HD189">
        <v>41486.9</v>
      </c>
      <c r="HE189">
        <v>42343.4</v>
      </c>
      <c r="HF189">
        <v>1.90462</v>
      </c>
      <c r="HG189">
        <v>1.81492</v>
      </c>
      <c r="HH189">
        <v>0.158697</v>
      </c>
      <c r="HI189">
        <v>0</v>
      </c>
      <c r="HJ189">
        <v>27.5079</v>
      </c>
      <c r="HK189">
        <v>999.9</v>
      </c>
      <c r="HL189">
        <v>49.664</v>
      </c>
      <c r="HM189">
        <v>29.225</v>
      </c>
      <c r="HN189">
        <v>22.3781</v>
      </c>
      <c r="HO189">
        <v>54.2309</v>
      </c>
      <c r="HP189">
        <v>42.1795</v>
      </c>
      <c r="HQ189">
        <v>1</v>
      </c>
      <c r="HR189">
        <v>0.0594309</v>
      </c>
      <c r="HS189">
        <v>1.24324</v>
      </c>
      <c r="HT189">
        <v>20.2127</v>
      </c>
      <c r="HU189">
        <v>5.23346</v>
      </c>
      <c r="HV189">
        <v>11.992</v>
      </c>
      <c r="HW189">
        <v>4.95565</v>
      </c>
      <c r="HX189">
        <v>3.30395</v>
      </c>
      <c r="HY189">
        <v>21.3</v>
      </c>
      <c r="HZ189">
        <v>9999</v>
      </c>
      <c r="IA189">
        <v>9999</v>
      </c>
      <c r="IB189">
        <v>9999</v>
      </c>
      <c r="IC189">
        <v>1.86854</v>
      </c>
      <c r="ID189">
        <v>1.86417</v>
      </c>
      <c r="IE189">
        <v>1.87181</v>
      </c>
      <c r="IF189">
        <v>1.86268</v>
      </c>
      <c r="IG189">
        <v>1.86203</v>
      </c>
      <c r="IH189">
        <v>1.86853</v>
      </c>
      <c r="II189">
        <v>1.85867</v>
      </c>
      <c r="IJ189">
        <v>1.86508</v>
      </c>
      <c r="IK189">
        <v>5</v>
      </c>
      <c r="IL189">
        <v>0</v>
      </c>
      <c r="IM189">
        <v>0</v>
      </c>
      <c r="IN189">
        <v>0</v>
      </c>
      <c r="IO189" t="s">
        <v>441</v>
      </c>
      <c r="IP189" t="s">
        <v>442</v>
      </c>
      <c r="IQ189" t="s">
        <v>443</v>
      </c>
      <c r="IR189" t="s">
        <v>443</v>
      </c>
      <c r="IS189" t="s">
        <v>443</v>
      </c>
      <c r="IT189" t="s">
        <v>443</v>
      </c>
      <c r="IU189">
        <v>0</v>
      </c>
      <c r="IV189">
        <v>100</v>
      </c>
      <c r="IW189">
        <v>100</v>
      </c>
      <c r="IX189">
        <v>7.6</v>
      </c>
      <c r="IY189">
        <v>0.3898</v>
      </c>
      <c r="IZ189">
        <v>4.29428474587108</v>
      </c>
      <c r="JA189">
        <v>0.0044018681294096</v>
      </c>
      <c r="JB189">
        <v>-1.90699597991277e-06</v>
      </c>
      <c r="JC189">
        <v>4.44501569190667e-10</v>
      </c>
      <c r="JD189">
        <v>0.0663976639725661</v>
      </c>
      <c r="JE189">
        <v>0.00774552653971819</v>
      </c>
      <c r="JF189">
        <v>0.000136201457998369</v>
      </c>
      <c r="JG189">
        <v>5.32982615085375e-06</v>
      </c>
      <c r="JH189">
        <v>-0</v>
      </c>
      <c r="JI189">
        <v>1991</v>
      </c>
      <c r="JJ189">
        <v>1</v>
      </c>
      <c r="JK189">
        <v>28</v>
      </c>
      <c r="JL189">
        <v>195677.7</v>
      </c>
      <c r="JM189">
        <v>195677.6</v>
      </c>
      <c r="JN189">
        <v>2.54028</v>
      </c>
      <c r="JO189">
        <v>2.34375</v>
      </c>
      <c r="JP189">
        <v>1.4978</v>
      </c>
      <c r="JQ189">
        <v>2.32788</v>
      </c>
      <c r="JR189">
        <v>1.54419</v>
      </c>
      <c r="JS189">
        <v>2.35962</v>
      </c>
      <c r="JT189">
        <v>35.0134</v>
      </c>
      <c r="JU189">
        <v>24.14</v>
      </c>
      <c r="JV189">
        <v>18</v>
      </c>
      <c r="JW189">
        <v>546.79</v>
      </c>
      <c r="JX189">
        <v>432.123</v>
      </c>
      <c r="JY189">
        <v>26.0082</v>
      </c>
      <c r="JZ189">
        <v>28.2967</v>
      </c>
      <c r="KA189">
        <v>30.0006</v>
      </c>
      <c r="KB189">
        <v>28.0445</v>
      </c>
      <c r="KC189">
        <v>28.0547</v>
      </c>
      <c r="KD189">
        <v>50.8525</v>
      </c>
      <c r="KE189">
        <v>22.7012</v>
      </c>
      <c r="KF189">
        <v>58.5765</v>
      </c>
      <c r="KG189">
        <v>25.8786</v>
      </c>
      <c r="KH189">
        <v>1293.5</v>
      </c>
      <c r="KI189">
        <v>19.7385</v>
      </c>
      <c r="KJ189">
        <v>92.9848</v>
      </c>
      <c r="KK189">
        <v>98.6839</v>
      </c>
    </row>
    <row r="190" spans="1:297">
      <c r="A190">
        <v>174</v>
      </c>
      <c r="B190">
        <v>1758990371</v>
      </c>
      <c r="C190">
        <v>3024</v>
      </c>
      <c r="D190" t="s">
        <v>791</v>
      </c>
      <c r="E190" t="s">
        <v>792</v>
      </c>
      <c r="F190">
        <v>5</v>
      </c>
      <c r="G190" t="s">
        <v>638</v>
      </c>
      <c r="H190" t="s">
        <v>436</v>
      </c>
      <c r="I190">
        <v>1758990362.84615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(EA190+(U190+2*0.95*5.67E-8*(((EA190+$B$7)+273)^4-(EA190+273)^4)-44100*J190)/(1.84*29.3*R190+8*0.95*5.67E-8*(EA190+273)^3))</f>
        <v>0</v>
      </c>
      <c r="W190">
        <f>($C$7*EB190+$D$7*EC190+$E$7*V190)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2*0.95*5.67E-8*(((EA190+$B$7)+273)^4-(W190+273)^4)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1301.14589488095</v>
      </c>
      <c r="AK190">
        <v>1253.93381818182</v>
      </c>
      <c r="AL190">
        <v>3.34025216450199</v>
      </c>
      <c r="AM190">
        <v>63.08</v>
      </c>
      <c r="AN190">
        <f>(AP190 - AO190 + DY190*1E3/(8.314*(EA190+273.15)) * AR190/DX190 * AQ190) * DX190/(100*DL190) * 1000/(1000 - AP190)</f>
        <v>0</v>
      </c>
      <c r="AO190">
        <v>19.7820716458333</v>
      </c>
      <c r="AP190">
        <v>23.7287206060606</v>
      </c>
      <c r="AQ190">
        <v>-0.00752296103896338</v>
      </c>
      <c r="AR190">
        <v>99.94</v>
      </c>
      <c r="AS190">
        <v>0</v>
      </c>
      <c r="AT190">
        <v>0</v>
      </c>
      <c r="AU190">
        <f>IF(AS190*$H$13&gt;=AW190,1.0,(AW190/(AW190-AS190*$H$13)))</f>
        <v>0</v>
      </c>
      <c r="AV190">
        <f>(AU190-1)*100</f>
        <v>0</v>
      </c>
      <c r="AW190">
        <f>MAX(0,($B$13+$C$13*EF190)/(1+$D$13*EF190)*DY190/(EA190+273)*$E$13)</f>
        <v>0</v>
      </c>
      <c r="AX190" t="s">
        <v>437</v>
      </c>
      <c r="AY190" t="s">
        <v>437</v>
      </c>
      <c r="AZ190">
        <v>0</v>
      </c>
      <c r="BA190">
        <v>0</v>
      </c>
      <c r="BB190">
        <f>1-AZ190/BA190</f>
        <v>0</v>
      </c>
      <c r="BC190">
        <v>0</v>
      </c>
      <c r="BD190" t="s">
        <v>437</v>
      </c>
      <c r="BE190" t="s">
        <v>437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437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$B$11*EG190+$C$11*EH190+$F$11*ES190*(1-EV190)</f>
        <v>0</v>
      </c>
      <c r="DI190">
        <f>DH190*DJ190</f>
        <v>0</v>
      </c>
      <c r="DJ190">
        <f>($B$11*$D$9+$C$11*$D$9+$F$11*((FF190+EX190)/MAX(FF190+EX190+FG190, 0.1)*$I$9+FG190/MAX(FF190+EX190+FG190, 0.1)*$J$9))/($B$11+$C$11+$F$11)</f>
        <v>0</v>
      </c>
      <c r="DK190">
        <f>($B$11*$K$9+$C$11*$K$9+$F$11*((FF190+EX190)/MAX(FF190+EX190+FG190, 0.1)*$P$9+FG190/MAX(FF190+EX190+FG190, 0.1)*$Q$9))/($B$11+$C$11+$F$11)</f>
        <v>0</v>
      </c>
      <c r="DL190">
        <v>5.9</v>
      </c>
      <c r="DM190">
        <v>0.5</v>
      </c>
      <c r="DN190" t="s">
        <v>438</v>
      </c>
      <c r="DO190">
        <v>2</v>
      </c>
      <c r="DP190" t="b">
        <v>1</v>
      </c>
      <c r="DQ190">
        <v>1758990362.84615</v>
      </c>
      <c r="DR190">
        <v>1200.33076923077</v>
      </c>
      <c r="DS190">
        <v>1259.61076923077</v>
      </c>
      <c r="DT190">
        <v>23.7781692307692</v>
      </c>
      <c r="DU190">
        <v>19.7281307692308</v>
      </c>
      <c r="DV190">
        <v>1192.74692307692</v>
      </c>
      <c r="DW190">
        <v>23.3879384615385</v>
      </c>
      <c r="DX190">
        <v>499.994538461538</v>
      </c>
      <c r="DY190">
        <v>90.4309846153846</v>
      </c>
      <c r="DZ190">
        <v>0.0297525769230769</v>
      </c>
      <c r="EA190">
        <v>30.3167692307692</v>
      </c>
      <c r="EB190">
        <v>30.0725769230769</v>
      </c>
      <c r="EC190">
        <v>999.9</v>
      </c>
      <c r="ED190">
        <v>0</v>
      </c>
      <c r="EE190">
        <v>0</v>
      </c>
      <c r="EF190">
        <v>9984.81538461538</v>
      </c>
      <c r="EG190">
        <v>0</v>
      </c>
      <c r="EH190">
        <v>9.97069615384615</v>
      </c>
      <c r="EI190">
        <v>-59.2772</v>
      </c>
      <c r="EJ190">
        <v>1229.56846153846</v>
      </c>
      <c r="EK190">
        <v>1284.95923076923</v>
      </c>
      <c r="EL190">
        <v>4.05004692307692</v>
      </c>
      <c r="EM190">
        <v>1259.61076923077</v>
      </c>
      <c r="EN190">
        <v>19.7281307692308</v>
      </c>
      <c r="EO190">
        <v>2.15028230769231</v>
      </c>
      <c r="EP190">
        <v>1.78403307692308</v>
      </c>
      <c r="EQ190">
        <v>18.5966384615385</v>
      </c>
      <c r="ER190">
        <v>15.6475538461538</v>
      </c>
      <c r="ES190">
        <v>1999.98</v>
      </c>
      <c r="ET190">
        <v>0.980006461538461</v>
      </c>
      <c r="EU190">
        <v>0.0199938461538462</v>
      </c>
      <c r="EV190">
        <v>0</v>
      </c>
      <c r="EW190">
        <v>1230.42384615385</v>
      </c>
      <c r="EX190">
        <v>5.00016</v>
      </c>
      <c r="EY190">
        <v>24965.6769230769</v>
      </c>
      <c r="EZ190">
        <v>18234.0538461538</v>
      </c>
      <c r="FA190">
        <v>49.2976923076923</v>
      </c>
      <c r="FB190">
        <v>49.6918461538462</v>
      </c>
      <c r="FC190">
        <v>49.6297692307692</v>
      </c>
      <c r="FD190">
        <v>49.4660769230769</v>
      </c>
      <c r="FE190">
        <v>51.125</v>
      </c>
      <c r="FF190">
        <v>1955.09</v>
      </c>
      <c r="FG190">
        <v>39.89</v>
      </c>
      <c r="FH190">
        <v>0</v>
      </c>
      <c r="FI190">
        <v>1758990375.9</v>
      </c>
      <c r="FJ190">
        <v>0</v>
      </c>
      <c r="FK190">
        <v>1230.31269230769</v>
      </c>
      <c r="FL190">
        <v>-10.4495726415054</v>
      </c>
      <c r="FM190">
        <v>-193.011965900245</v>
      </c>
      <c r="FN190">
        <v>24964.5230769231</v>
      </c>
      <c r="FO190">
        <v>15</v>
      </c>
      <c r="FP190">
        <v>0</v>
      </c>
      <c r="FQ190" t="s">
        <v>439</v>
      </c>
      <c r="FR190">
        <v>1747249705.1</v>
      </c>
      <c r="FS190">
        <v>1747249711.1</v>
      </c>
      <c r="FT190">
        <v>0</v>
      </c>
      <c r="FU190">
        <v>0.871</v>
      </c>
      <c r="FV190">
        <v>0.066</v>
      </c>
      <c r="FW190">
        <v>5.486</v>
      </c>
      <c r="FX190">
        <v>0.145</v>
      </c>
      <c r="FY190">
        <v>420</v>
      </c>
      <c r="FZ190">
        <v>16</v>
      </c>
      <c r="GA190">
        <v>0.27</v>
      </c>
      <c r="GB190">
        <v>0.16</v>
      </c>
      <c r="GC190">
        <v>-59.49581</v>
      </c>
      <c r="GD190">
        <v>3.09486315789475</v>
      </c>
      <c r="GE190">
        <v>0.622126510365858</v>
      </c>
      <c r="GF190">
        <v>0</v>
      </c>
      <c r="GG190">
        <v>1230.78911764706</v>
      </c>
      <c r="GH190">
        <v>-9.80977845419624</v>
      </c>
      <c r="GI190">
        <v>0.987984780923096</v>
      </c>
      <c r="GJ190">
        <v>-1</v>
      </c>
      <c r="GK190">
        <v>4.086248</v>
      </c>
      <c r="GL190">
        <v>-0.955374135338339</v>
      </c>
      <c r="GM190">
        <v>0.0925930294676657</v>
      </c>
      <c r="GN190">
        <v>0</v>
      </c>
      <c r="GO190">
        <v>0</v>
      </c>
      <c r="GP190">
        <v>2</v>
      </c>
      <c r="GQ190" t="s">
        <v>457</v>
      </c>
      <c r="GR190">
        <v>3.12482</v>
      </c>
      <c r="GS190">
        <v>2.65575</v>
      </c>
      <c r="GT190">
        <v>0.18727</v>
      </c>
      <c r="GU190">
        <v>0.193185</v>
      </c>
      <c r="GV190">
        <v>0.10061</v>
      </c>
      <c r="GW190">
        <v>0.0889417</v>
      </c>
      <c r="GX190">
        <v>20913.6</v>
      </c>
      <c r="GY190">
        <v>19674.8</v>
      </c>
      <c r="GZ190">
        <v>23012.4</v>
      </c>
      <c r="HA190">
        <v>23744.9</v>
      </c>
      <c r="HB190">
        <v>35279.2</v>
      </c>
      <c r="HC190">
        <v>35816.1</v>
      </c>
      <c r="HD190">
        <v>41485.9</v>
      </c>
      <c r="HE190">
        <v>42343.8</v>
      </c>
      <c r="HF190">
        <v>1.9046</v>
      </c>
      <c r="HG190">
        <v>1.81498</v>
      </c>
      <c r="HH190">
        <v>0.158593</v>
      </c>
      <c r="HI190">
        <v>0</v>
      </c>
      <c r="HJ190">
        <v>27.5063</v>
      </c>
      <c r="HK190">
        <v>999.9</v>
      </c>
      <c r="HL190">
        <v>49.738</v>
      </c>
      <c r="HM190">
        <v>29.225</v>
      </c>
      <c r="HN190">
        <v>22.4094</v>
      </c>
      <c r="HO190">
        <v>54.1809</v>
      </c>
      <c r="HP190">
        <v>42.4079</v>
      </c>
      <c r="HQ190">
        <v>1</v>
      </c>
      <c r="HR190">
        <v>0.0606885</v>
      </c>
      <c r="HS190">
        <v>1.50276</v>
      </c>
      <c r="HT190">
        <v>20.21</v>
      </c>
      <c r="HU190">
        <v>5.23361</v>
      </c>
      <c r="HV190">
        <v>11.992</v>
      </c>
      <c r="HW190">
        <v>4.9551</v>
      </c>
      <c r="HX190">
        <v>3.30387</v>
      </c>
      <c r="HY190">
        <v>21.3</v>
      </c>
      <c r="HZ190">
        <v>9999</v>
      </c>
      <c r="IA190">
        <v>9999</v>
      </c>
      <c r="IB190">
        <v>9999</v>
      </c>
      <c r="IC190">
        <v>1.86852</v>
      </c>
      <c r="ID190">
        <v>1.8642</v>
      </c>
      <c r="IE190">
        <v>1.8718</v>
      </c>
      <c r="IF190">
        <v>1.86267</v>
      </c>
      <c r="IG190">
        <v>1.86203</v>
      </c>
      <c r="IH190">
        <v>1.86852</v>
      </c>
      <c r="II190">
        <v>1.85867</v>
      </c>
      <c r="IJ190">
        <v>1.86508</v>
      </c>
      <c r="IK190">
        <v>5</v>
      </c>
      <c r="IL190">
        <v>0</v>
      </c>
      <c r="IM190">
        <v>0</v>
      </c>
      <c r="IN190">
        <v>0</v>
      </c>
      <c r="IO190" t="s">
        <v>441</v>
      </c>
      <c r="IP190" t="s">
        <v>442</v>
      </c>
      <c r="IQ190" t="s">
        <v>443</v>
      </c>
      <c r="IR190" t="s">
        <v>443</v>
      </c>
      <c r="IS190" t="s">
        <v>443</v>
      </c>
      <c r="IT190" t="s">
        <v>443</v>
      </c>
      <c r="IU190">
        <v>0</v>
      </c>
      <c r="IV190">
        <v>100</v>
      </c>
      <c r="IW190">
        <v>100</v>
      </c>
      <c r="IX190">
        <v>7.63</v>
      </c>
      <c r="IY190">
        <v>0.389</v>
      </c>
      <c r="IZ190">
        <v>4.29428474587108</v>
      </c>
      <c r="JA190">
        <v>0.0044018681294096</v>
      </c>
      <c r="JB190">
        <v>-1.90699597991277e-06</v>
      </c>
      <c r="JC190">
        <v>4.44501569190667e-10</v>
      </c>
      <c r="JD190">
        <v>0.0663976639725661</v>
      </c>
      <c r="JE190">
        <v>0.00774552653971819</v>
      </c>
      <c r="JF190">
        <v>0.000136201457998369</v>
      </c>
      <c r="JG190">
        <v>5.32982615085375e-06</v>
      </c>
      <c r="JH190">
        <v>-0</v>
      </c>
      <c r="JI190">
        <v>1991</v>
      </c>
      <c r="JJ190">
        <v>1</v>
      </c>
      <c r="JK190">
        <v>28</v>
      </c>
      <c r="JL190">
        <v>195677.8</v>
      </c>
      <c r="JM190">
        <v>195677.7</v>
      </c>
      <c r="JN190">
        <v>2.5708</v>
      </c>
      <c r="JO190">
        <v>2.33032</v>
      </c>
      <c r="JP190">
        <v>1.4978</v>
      </c>
      <c r="JQ190">
        <v>2.32788</v>
      </c>
      <c r="JR190">
        <v>1.54419</v>
      </c>
      <c r="JS190">
        <v>2.34863</v>
      </c>
      <c r="JT190">
        <v>35.0364</v>
      </c>
      <c r="JU190">
        <v>24.1488</v>
      </c>
      <c r="JV190">
        <v>18</v>
      </c>
      <c r="JW190">
        <v>546.826</v>
      </c>
      <c r="JX190">
        <v>432.189</v>
      </c>
      <c r="JY190">
        <v>25.8935</v>
      </c>
      <c r="JZ190">
        <v>28.3026</v>
      </c>
      <c r="KA190">
        <v>30.0009</v>
      </c>
      <c r="KB190">
        <v>28.0506</v>
      </c>
      <c r="KC190">
        <v>28.0597</v>
      </c>
      <c r="KD190">
        <v>51.4519</v>
      </c>
      <c r="KE190">
        <v>22.7012</v>
      </c>
      <c r="KF190">
        <v>58.9845</v>
      </c>
      <c r="KG190">
        <v>25.7811</v>
      </c>
      <c r="KH190">
        <v>1307</v>
      </c>
      <c r="KI190">
        <v>19.815</v>
      </c>
      <c r="KJ190">
        <v>92.9821</v>
      </c>
      <c r="KK190">
        <v>98.6853</v>
      </c>
    </row>
    <row r="191" spans="1:297">
      <c r="A191">
        <v>175</v>
      </c>
      <c r="B191">
        <v>1758990376</v>
      </c>
      <c r="C191">
        <v>3029</v>
      </c>
      <c r="D191" t="s">
        <v>793</v>
      </c>
      <c r="E191" t="s">
        <v>794</v>
      </c>
      <c r="F191">
        <v>5</v>
      </c>
      <c r="G191" t="s">
        <v>638</v>
      </c>
      <c r="H191" t="s">
        <v>436</v>
      </c>
      <c r="I191">
        <v>1758990367.84615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(EA191+(U191+2*0.95*5.67E-8*(((EA191+$B$7)+273)^4-(EA191+273)^4)-44100*J191)/(1.84*29.3*R191+8*0.95*5.67E-8*(EA191+273)^3))</f>
        <v>0</v>
      </c>
      <c r="W191">
        <f>($C$7*EB191+$D$7*EC191+$E$7*V191)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2*0.95*5.67E-8*(((EA191+$B$7)+273)^4-(W191+273)^4)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1319.18286119048</v>
      </c>
      <c r="AK191">
        <v>1271.6583030303</v>
      </c>
      <c r="AL191">
        <v>3.57190432900435</v>
      </c>
      <c r="AM191">
        <v>63.08</v>
      </c>
      <c r="AN191">
        <f>(AP191 - AO191 + DY191*1E3/(8.314*(EA191+273.15)) * AR191/DX191 * AQ191) * DX191/(100*DL191) * 1000/(1000 - AP191)</f>
        <v>0</v>
      </c>
      <c r="AO191">
        <v>19.8166129345238</v>
      </c>
      <c r="AP191">
        <v>23.6912151515151</v>
      </c>
      <c r="AQ191">
        <v>-0.00749059740259984</v>
      </c>
      <c r="AR191">
        <v>99.94</v>
      </c>
      <c r="AS191">
        <v>0</v>
      </c>
      <c r="AT191">
        <v>0</v>
      </c>
      <c r="AU191">
        <f>IF(AS191*$H$13&gt;=AW191,1.0,(AW191/(AW191-AS191*$H$13)))</f>
        <v>0</v>
      </c>
      <c r="AV191">
        <f>(AU191-1)*100</f>
        <v>0</v>
      </c>
      <c r="AW191">
        <f>MAX(0,($B$13+$C$13*EF191)/(1+$D$13*EF191)*DY191/(EA191+273)*$E$13)</f>
        <v>0</v>
      </c>
      <c r="AX191" t="s">
        <v>437</v>
      </c>
      <c r="AY191" t="s">
        <v>437</v>
      </c>
      <c r="AZ191">
        <v>0</v>
      </c>
      <c r="BA191">
        <v>0</v>
      </c>
      <c r="BB191">
        <f>1-AZ191/BA191</f>
        <v>0</v>
      </c>
      <c r="BC191">
        <v>0</v>
      </c>
      <c r="BD191" t="s">
        <v>437</v>
      </c>
      <c r="BE191" t="s">
        <v>437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437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$B$11*EG191+$C$11*EH191+$F$11*ES191*(1-EV191)</f>
        <v>0</v>
      </c>
      <c r="DI191">
        <f>DH191*DJ191</f>
        <v>0</v>
      </c>
      <c r="DJ191">
        <f>($B$11*$D$9+$C$11*$D$9+$F$11*((FF191+EX191)/MAX(FF191+EX191+FG191, 0.1)*$I$9+FG191/MAX(FF191+EX191+FG191, 0.1)*$J$9))/($B$11+$C$11+$F$11)</f>
        <v>0</v>
      </c>
      <c r="DK191">
        <f>($B$11*$K$9+$C$11*$K$9+$F$11*((FF191+EX191)/MAX(FF191+EX191+FG191, 0.1)*$P$9+FG191/MAX(FF191+EX191+FG191, 0.1)*$Q$9))/($B$11+$C$11+$F$11)</f>
        <v>0</v>
      </c>
      <c r="DL191">
        <v>5.9</v>
      </c>
      <c r="DM191">
        <v>0.5</v>
      </c>
      <c r="DN191" t="s">
        <v>438</v>
      </c>
      <c r="DO191">
        <v>2</v>
      </c>
      <c r="DP191" t="b">
        <v>1</v>
      </c>
      <c r="DQ191">
        <v>1758990367.84615</v>
      </c>
      <c r="DR191">
        <v>1217.12769230769</v>
      </c>
      <c r="DS191">
        <v>1276.67076923077</v>
      </c>
      <c r="DT191">
        <v>23.7439153846154</v>
      </c>
      <c r="DU191">
        <v>19.7744923076923</v>
      </c>
      <c r="DV191">
        <v>1209.51307692308</v>
      </c>
      <c r="DW191">
        <v>23.3544461538461</v>
      </c>
      <c r="DX191">
        <v>500.009230769231</v>
      </c>
      <c r="DY191">
        <v>90.4307923076923</v>
      </c>
      <c r="DZ191">
        <v>0.0299049461538461</v>
      </c>
      <c r="EA191">
        <v>30.3219076923077</v>
      </c>
      <c r="EB191">
        <v>30.0868230769231</v>
      </c>
      <c r="EC191">
        <v>999.9</v>
      </c>
      <c r="ED191">
        <v>0</v>
      </c>
      <c r="EE191">
        <v>0</v>
      </c>
      <c r="EF191">
        <v>9993.79923076923</v>
      </c>
      <c r="EG191">
        <v>0</v>
      </c>
      <c r="EH191">
        <v>9.96748615384615</v>
      </c>
      <c r="EI191">
        <v>-59.5408461538461</v>
      </c>
      <c r="EJ191">
        <v>1246.72923076923</v>
      </c>
      <c r="EK191">
        <v>1302.42461538462</v>
      </c>
      <c r="EL191">
        <v>3.96941538461538</v>
      </c>
      <c r="EM191">
        <v>1276.67076923077</v>
      </c>
      <c r="EN191">
        <v>19.7744923076923</v>
      </c>
      <c r="EO191">
        <v>2.14718</v>
      </c>
      <c r="EP191">
        <v>1.78822307692308</v>
      </c>
      <c r="EQ191">
        <v>18.5735692307692</v>
      </c>
      <c r="ER191">
        <v>15.6841923076923</v>
      </c>
      <c r="ES191">
        <v>1999.99153846154</v>
      </c>
      <c r="ET191">
        <v>0.980005538461538</v>
      </c>
      <c r="EU191">
        <v>0.0199947461538462</v>
      </c>
      <c r="EV191">
        <v>0</v>
      </c>
      <c r="EW191">
        <v>1229.48846153846</v>
      </c>
      <c r="EX191">
        <v>5.00016</v>
      </c>
      <c r="EY191">
        <v>24949.6076923077</v>
      </c>
      <c r="EZ191">
        <v>18234.1384615385</v>
      </c>
      <c r="FA191">
        <v>49.3024615384615</v>
      </c>
      <c r="FB191">
        <v>49.6918461538462</v>
      </c>
      <c r="FC191">
        <v>49.6393076923077</v>
      </c>
      <c r="FD191">
        <v>49.4806153846154</v>
      </c>
      <c r="FE191">
        <v>51.125</v>
      </c>
      <c r="FF191">
        <v>1955.09923076923</v>
      </c>
      <c r="FG191">
        <v>39.8923076923077</v>
      </c>
      <c r="FH191">
        <v>0</v>
      </c>
      <c r="FI191">
        <v>1758990381.3</v>
      </c>
      <c r="FJ191">
        <v>0</v>
      </c>
      <c r="FK191">
        <v>1229.3632</v>
      </c>
      <c r="FL191">
        <v>-9.7576923008963</v>
      </c>
      <c r="FM191">
        <v>-195.453846550123</v>
      </c>
      <c r="FN191">
        <v>24946.048</v>
      </c>
      <c r="FO191">
        <v>15</v>
      </c>
      <c r="FP191">
        <v>0</v>
      </c>
      <c r="FQ191" t="s">
        <v>439</v>
      </c>
      <c r="FR191">
        <v>1747249705.1</v>
      </c>
      <c r="FS191">
        <v>1747249711.1</v>
      </c>
      <c r="FT191">
        <v>0</v>
      </c>
      <c r="FU191">
        <v>0.871</v>
      </c>
      <c r="FV191">
        <v>0.066</v>
      </c>
      <c r="FW191">
        <v>5.486</v>
      </c>
      <c r="FX191">
        <v>0.145</v>
      </c>
      <c r="FY191">
        <v>420</v>
      </c>
      <c r="FZ191">
        <v>16</v>
      </c>
      <c r="GA191">
        <v>0.27</v>
      </c>
      <c r="GB191">
        <v>0.16</v>
      </c>
      <c r="GC191">
        <v>-59.4227</v>
      </c>
      <c r="GD191">
        <v>-2.06885413533841</v>
      </c>
      <c r="GE191">
        <v>0.528056737481873</v>
      </c>
      <c r="GF191">
        <v>0</v>
      </c>
      <c r="GG191">
        <v>1230.11941176471</v>
      </c>
      <c r="GH191">
        <v>-10.4565316983179</v>
      </c>
      <c r="GI191">
        <v>1.05825033504664</v>
      </c>
      <c r="GJ191">
        <v>-1</v>
      </c>
      <c r="GK191">
        <v>4.0246375</v>
      </c>
      <c r="GL191">
        <v>-0.975828721804509</v>
      </c>
      <c r="GM191">
        <v>0.0941443729531936</v>
      </c>
      <c r="GN191">
        <v>0</v>
      </c>
      <c r="GO191">
        <v>0</v>
      </c>
      <c r="GP191">
        <v>2</v>
      </c>
      <c r="GQ191" t="s">
        <v>457</v>
      </c>
      <c r="GR191">
        <v>3.12502</v>
      </c>
      <c r="GS191">
        <v>2.65573</v>
      </c>
      <c r="GT191">
        <v>0.188929</v>
      </c>
      <c r="GU191">
        <v>0.194697</v>
      </c>
      <c r="GV191">
        <v>0.100498</v>
      </c>
      <c r="GW191">
        <v>0.0891194</v>
      </c>
      <c r="GX191">
        <v>20870.7</v>
      </c>
      <c r="GY191">
        <v>19636.9</v>
      </c>
      <c r="GZ191">
        <v>23012.3</v>
      </c>
      <c r="HA191">
        <v>23743.8</v>
      </c>
      <c r="HB191">
        <v>35283.3</v>
      </c>
      <c r="HC191">
        <v>35807.7</v>
      </c>
      <c r="HD191">
        <v>41485.3</v>
      </c>
      <c r="HE191">
        <v>42342.1</v>
      </c>
      <c r="HF191">
        <v>1.9043</v>
      </c>
      <c r="HG191">
        <v>1.81495</v>
      </c>
      <c r="HH191">
        <v>0.157043</v>
      </c>
      <c r="HI191">
        <v>0</v>
      </c>
      <c r="HJ191">
        <v>27.5063</v>
      </c>
      <c r="HK191">
        <v>999.9</v>
      </c>
      <c r="HL191">
        <v>49.762</v>
      </c>
      <c r="HM191">
        <v>29.225</v>
      </c>
      <c r="HN191">
        <v>22.4208</v>
      </c>
      <c r="HO191">
        <v>54.1609</v>
      </c>
      <c r="HP191">
        <v>42.1715</v>
      </c>
      <c r="HQ191">
        <v>1</v>
      </c>
      <c r="HR191">
        <v>0.0613923</v>
      </c>
      <c r="HS191">
        <v>1.56967</v>
      </c>
      <c r="HT191">
        <v>20.2094</v>
      </c>
      <c r="HU191">
        <v>5.23391</v>
      </c>
      <c r="HV191">
        <v>11.992</v>
      </c>
      <c r="HW191">
        <v>4.9557</v>
      </c>
      <c r="HX191">
        <v>3.30395</v>
      </c>
      <c r="HY191">
        <v>21.3</v>
      </c>
      <c r="HZ191">
        <v>9999</v>
      </c>
      <c r="IA191">
        <v>9999</v>
      </c>
      <c r="IB191">
        <v>9999</v>
      </c>
      <c r="IC191">
        <v>1.86854</v>
      </c>
      <c r="ID191">
        <v>1.8642</v>
      </c>
      <c r="IE191">
        <v>1.87181</v>
      </c>
      <c r="IF191">
        <v>1.86266</v>
      </c>
      <c r="IG191">
        <v>1.86203</v>
      </c>
      <c r="IH191">
        <v>1.86853</v>
      </c>
      <c r="II191">
        <v>1.85867</v>
      </c>
      <c r="IJ191">
        <v>1.86508</v>
      </c>
      <c r="IK191">
        <v>5</v>
      </c>
      <c r="IL191">
        <v>0</v>
      </c>
      <c r="IM191">
        <v>0</v>
      </c>
      <c r="IN191">
        <v>0</v>
      </c>
      <c r="IO191" t="s">
        <v>441</v>
      </c>
      <c r="IP191" t="s">
        <v>442</v>
      </c>
      <c r="IQ191" t="s">
        <v>443</v>
      </c>
      <c r="IR191" t="s">
        <v>443</v>
      </c>
      <c r="IS191" t="s">
        <v>443</v>
      </c>
      <c r="IT191" t="s">
        <v>443</v>
      </c>
      <c r="IU191">
        <v>0</v>
      </c>
      <c r="IV191">
        <v>100</v>
      </c>
      <c r="IW191">
        <v>100</v>
      </c>
      <c r="IX191">
        <v>7.66</v>
      </c>
      <c r="IY191">
        <v>0.3882</v>
      </c>
      <c r="IZ191">
        <v>4.29428474587108</v>
      </c>
      <c r="JA191">
        <v>0.0044018681294096</v>
      </c>
      <c r="JB191">
        <v>-1.90699597991277e-06</v>
      </c>
      <c r="JC191">
        <v>4.44501569190667e-10</v>
      </c>
      <c r="JD191">
        <v>0.0663976639725661</v>
      </c>
      <c r="JE191">
        <v>0.00774552653971819</v>
      </c>
      <c r="JF191">
        <v>0.000136201457998369</v>
      </c>
      <c r="JG191">
        <v>5.32982615085375e-06</v>
      </c>
      <c r="JH191">
        <v>-0</v>
      </c>
      <c r="JI191">
        <v>1991</v>
      </c>
      <c r="JJ191">
        <v>1</v>
      </c>
      <c r="JK191">
        <v>28</v>
      </c>
      <c r="JL191">
        <v>195677.8</v>
      </c>
      <c r="JM191">
        <v>195677.7</v>
      </c>
      <c r="JN191">
        <v>2.59399</v>
      </c>
      <c r="JO191">
        <v>2.35107</v>
      </c>
      <c r="JP191">
        <v>1.49902</v>
      </c>
      <c r="JQ191">
        <v>2.32788</v>
      </c>
      <c r="JR191">
        <v>1.54419</v>
      </c>
      <c r="JS191">
        <v>2.23145</v>
      </c>
      <c r="JT191">
        <v>35.0134</v>
      </c>
      <c r="JU191">
        <v>24.1313</v>
      </c>
      <c r="JV191">
        <v>18</v>
      </c>
      <c r="JW191">
        <v>546.674</v>
      </c>
      <c r="JX191">
        <v>432.213</v>
      </c>
      <c r="JY191">
        <v>25.7745</v>
      </c>
      <c r="JZ191">
        <v>28.3077</v>
      </c>
      <c r="KA191">
        <v>30.0008</v>
      </c>
      <c r="KB191">
        <v>28.0556</v>
      </c>
      <c r="KC191">
        <v>28.065</v>
      </c>
      <c r="KD191">
        <v>51.9369</v>
      </c>
      <c r="KE191">
        <v>22.7012</v>
      </c>
      <c r="KF191">
        <v>59.3621</v>
      </c>
      <c r="KG191">
        <v>25.6933</v>
      </c>
      <c r="KH191">
        <v>1327.16</v>
      </c>
      <c r="KI191">
        <v>19.9045</v>
      </c>
      <c r="KJ191">
        <v>92.9811</v>
      </c>
      <c r="KK191">
        <v>98.6809</v>
      </c>
    </row>
    <row r="192" spans="1:297">
      <c r="A192">
        <v>176</v>
      </c>
      <c r="B192">
        <v>1758990381</v>
      </c>
      <c r="C192">
        <v>3034</v>
      </c>
      <c r="D192" t="s">
        <v>795</v>
      </c>
      <c r="E192" t="s">
        <v>796</v>
      </c>
      <c r="F192">
        <v>5</v>
      </c>
      <c r="G192" t="s">
        <v>638</v>
      </c>
      <c r="H192" t="s">
        <v>436</v>
      </c>
      <c r="I192">
        <v>1758990372.84615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(EA192+(U192+2*0.95*5.67E-8*(((EA192+$B$7)+273)^4-(EA192+273)^4)-44100*J192)/(1.84*29.3*R192+8*0.95*5.67E-8*(EA192+273)^3))</f>
        <v>0</v>
      </c>
      <c r="W192">
        <f>($C$7*EB192+$D$7*EC192+$E$7*V192)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2*0.95*5.67E-8*(((EA192+$B$7)+273)^4-(W192+273)^4)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1335.70847790476</v>
      </c>
      <c r="AK192">
        <v>1288.52921212121</v>
      </c>
      <c r="AL192">
        <v>3.34850541125517</v>
      </c>
      <c r="AM192">
        <v>63.08</v>
      </c>
      <c r="AN192">
        <f>(AP192 - AO192 + DY192*1E3/(8.314*(EA192+273.15)) * AR192/DX192 * AQ192) * DX192/(100*DL192) * 1000/(1000 - AP192)</f>
        <v>0</v>
      </c>
      <c r="AO192">
        <v>19.8701751964286</v>
      </c>
      <c r="AP192">
        <v>23.6587375757576</v>
      </c>
      <c r="AQ192">
        <v>-0.00657425108225352</v>
      </c>
      <c r="AR192">
        <v>99.94</v>
      </c>
      <c r="AS192">
        <v>0</v>
      </c>
      <c r="AT192">
        <v>0</v>
      </c>
      <c r="AU192">
        <f>IF(AS192*$H$13&gt;=AW192,1.0,(AW192/(AW192-AS192*$H$13)))</f>
        <v>0</v>
      </c>
      <c r="AV192">
        <f>(AU192-1)*100</f>
        <v>0</v>
      </c>
      <c r="AW192">
        <f>MAX(0,($B$13+$C$13*EF192)/(1+$D$13*EF192)*DY192/(EA192+273)*$E$13)</f>
        <v>0</v>
      </c>
      <c r="AX192" t="s">
        <v>437</v>
      </c>
      <c r="AY192" t="s">
        <v>437</v>
      </c>
      <c r="AZ192">
        <v>0</v>
      </c>
      <c r="BA192">
        <v>0</v>
      </c>
      <c r="BB192">
        <f>1-AZ192/BA192</f>
        <v>0</v>
      </c>
      <c r="BC192">
        <v>0</v>
      </c>
      <c r="BD192" t="s">
        <v>437</v>
      </c>
      <c r="BE192" t="s">
        <v>437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437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$B$11*EG192+$C$11*EH192+$F$11*ES192*(1-EV192)</f>
        <v>0</v>
      </c>
      <c r="DI192">
        <f>DH192*DJ192</f>
        <v>0</v>
      </c>
      <c r="DJ192">
        <f>($B$11*$D$9+$C$11*$D$9+$F$11*((FF192+EX192)/MAX(FF192+EX192+FG192, 0.1)*$I$9+FG192/MAX(FF192+EX192+FG192, 0.1)*$J$9))/($B$11+$C$11+$F$11)</f>
        <v>0</v>
      </c>
      <c r="DK192">
        <f>($B$11*$K$9+$C$11*$K$9+$F$11*((FF192+EX192)/MAX(FF192+EX192+FG192, 0.1)*$P$9+FG192/MAX(FF192+EX192+FG192, 0.1)*$Q$9))/($B$11+$C$11+$F$11)</f>
        <v>0</v>
      </c>
      <c r="DL192">
        <v>5.9</v>
      </c>
      <c r="DM192">
        <v>0.5</v>
      </c>
      <c r="DN192" t="s">
        <v>438</v>
      </c>
      <c r="DO192">
        <v>2</v>
      </c>
      <c r="DP192" t="b">
        <v>1</v>
      </c>
      <c r="DQ192">
        <v>1758990372.84615</v>
      </c>
      <c r="DR192">
        <v>1234.04153846154</v>
      </c>
      <c r="DS192">
        <v>1293.37769230769</v>
      </c>
      <c r="DT192">
        <v>23.7085384615385</v>
      </c>
      <c r="DU192">
        <v>19.8204769230769</v>
      </c>
      <c r="DV192">
        <v>1226.39538461538</v>
      </c>
      <c r="DW192">
        <v>23.3198538461538</v>
      </c>
      <c r="DX192">
        <v>500.012076923077</v>
      </c>
      <c r="DY192">
        <v>90.4307615384615</v>
      </c>
      <c r="DZ192">
        <v>0.0298671769230769</v>
      </c>
      <c r="EA192">
        <v>30.3186615384615</v>
      </c>
      <c r="EB192">
        <v>30.0882846153846</v>
      </c>
      <c r="EC192">
        <v>999.9</v>
      </c>
      <c r="ED192">
        <v>0</v>
      </c>
      <c r="EE192">
        <v>0</v>
      </c>
      <c r="EF192">
        <v>10009.5169230769</v>
      </c>
      <c r="EG192">
        <v>0</v>
      </c>
      <c r="EH192">
        <v>9.97497692307692</v>
      </c>
      <c r="EI192">
        <v>-59.3356692307692</v>
      </c>
      <c r="EJ192">
        <v>1264.00692307692</v>
      </c>
      <c r="EK192">
        <v>1319.53076923077</v>
      </c>
      <c r="EL192">
        <v>3.88805615384615</v>
      </c>
      <c r="EM192">
        <v>1293.37769230769</v>
      </c>
      <c r="EN192">
        <v>19.8204769230769</v>
      </c>
      <c r="EO192">
        <v>2.14398076923077</v>
      </c>
      <c r="EP192">
        <v>1.79238153846154</v>
      </c>
      <c r="EQ192">
        <v>18.5497538461538</v>
      </c>
      <c r="ER192">
        <v>15.7204692307692</v>
      </c>
      <c r="ES192">
        <v>2000.02769230769</v>
      </c>
      <c r="ET192">
        <v>0.980003692307692</v>
      </c>
      <c r="EU192">
        <v>0.0199965307692308</v>
      </c>
      <c r="EV192">
        <v>0</v>
      </c>
      <c r="EW192">
        <v>1228.61538461538</v>
      </c>
      <c r="EX192">
        <v>5.00016</v>
      </c>
      <c r="EY192">
        <v>24934.0846153846</v>
      </c>
      <c r="EZ192">
        <v>18234.4538461538</v>
      </c>
      <c r="FA192">
        <v>49.312</v>
      </c>
      <c r="FB192">
        <v>49.6918461538462</v>
      </c>
      <c r="FC192">
        <v>49.6488461538462</v>
      </c>
      <c r="FD192">
        <v>49.4951538461538</v>
      </c>
      <c r="FE192">
        <v>51.125</v>
      </c>
      <c r="FF192">
        <v>1955.13076923077</v>
      </c>
      <c r="FG192">
        <v>39.8969230769231</v>
      </c>
      <c r="FH192">
        <v>0</v>
      </c>
      <c r="FI192">
        <v>1758990386.1</v>
      </c>
      <c r="FJ192">
        <v>0</v>
      </c>
      <c r="FK192">
        <v>1228.5708</v>
      </c>
      <c r="FL192">
        <v>-9.99461537756953</v>
      </c>
      <c r="FM192">
        <v>-192.176923454748</v>
      </c>
      <c r="FN192">
        <v>24930.684</v>
      </c>
      <c r="FO192">
        <v>15</v>
      </c>
      <c r="FP192">
        <v>0</v>
      </c>
      <c r="FQ192" t="s">
        <v>439</v>
      </c>
      <c r="FR192">
        <v>1747249705.1</v>
      </c>
      <c r="FS192">
        <v>1747249711.1</v>
      </c>
      <c r="FT192">
        <v>0</v>
      </c>
      <c r="FU192">
        <v>0.871</v>
      </c>
      <c r="FV192">
        <v>0.066</v>
      </c>
      <c r="FW192">
        <v>5.486</v>
      </c>
      <c r="FX192">
        <v>0.145</v>
      </c>
      <c r="FY192">
        <v>420</v>
      </c>
      <c r="FZ192">
        <v>16</v>
      </c>
      <c r="GA192">
        <v>0.27</v>
      </c>
      <c r="GB192">
        <v>0.16</v>
      </c>
      <c r="GC192">
        <v>-59.419235</v>
      </c>
      <c r="GD192">
        <v>1.23449774436091</v>
      </c>
      <c r="GE192">
        <v>0.485192097292403</v>
      </c>
      <c r="GF192">
        <v>0</v>
      </c>
      <c r="GG192">
        <v>1229.095</v>
      </c>
      <c r="GH192">
        <v>-9.68724215676938</v>
      </c>
      <c r="GI192">
        <v>0.9856358055471</v>
      </c>
      <c r="GJ192">
        <v>-1</v>
      </c>
      <c r="GK192">
        <v>3.926594</v>
      </c>
      <c r="GL192">
        <v>-0.971372932330825</v>
      </c>
      <c r="GM192">
        <v>0.0934976196167582</v>
      </c>
      <c r="GN192">
        <v>0</v>
      </c>
      <c r="GO192">
        <v>0</v>
      </c>
      <c r="GP192">
        <v>2</v>
      </c>
      <c r="GQ192" t="s">
        <v>457</v>
      </c>
      <c r="GR192">
        <v>3.12501</v>
      </c>
      <c r="GS192">
        <v>2.65559</v>
      </c>
      <c r="GT192">
        <v>0.190491</v>
      </c>
      <c r="GU192">
        <v>0.196269</v>
      </c>
      <c r="GV192">
        <v>0.100398</v>
      </c>
      <c r="GW192">
        <v>0.0892974</v>
      </c>
      <c r="GX192">
        <v>20830.2</v>
      </c>
      <c r="GY192">
        <v>19598.7</v>
      </c>
      <c r="GZ192">
        <v>23012</v>
      </c>
      <c r="HA192">
        <v>23743.9</v>
      </c>
      <c r="HB192">
        <v>35286.6</v>
      </c>
      <c r="HC192">
        <v>35801</v>
      </c>
      <c r="HD192">
        <v>41484.4</v>
      </c>
      <c r="HE192">
        <v>42342.3</v>
      </c>
      <c r="HF192">
        <v>1.90438</v>
      </c>
      <c r="HG192">
        <v>1.8149</v>
      </c>
      <c r="HH192">
        <v>0.159632</v>
      </c>
      <c r="HI192">
        <v>0</v>
      </c>
      <c r="HJ192">
        <v>27.5054</v>
      </c>
      <c r="HK192">
        <v>999.9</v>
      </c>
      <c r="HL192">
        <v>49.86</v>
      </c>
      <c r="HM192">
        <v>29.225</v>
      </c>
      <c r="HN192">
        <v>22.4634</v>
      </c>
      <c r="HO192">
        <v>53.9309</v>
      </c>
      <c r="HP192">
        <v>42.3678</v>
      </c>
      <c r="HQ192">
        <v>1</v>
      </c>
      <c r="HR192">
        <v>0.0619487</v>
      </c>
      <c r="HS192">
        <v>1.58866</v>
      </c>
      <c r="HT192">
        <v>20.2094</v>
      </c>
      <c r="HU192">
        <v>5.23361</v>
      </c>
      <c r="HV192">
        <v>11.992</v>
      </c>
      <c r="HW192">
        <v>4.9557</v>
      </c>
      <c r="HX192">
        <v>3.30398</v>
      </c>
      <c r="HY192">
        <v>21.3</v>
      </c>
      <c r="HZ192">
        <v>9999</v>
      </c>
      <c r="IA192">
        <v>9999</v>
      </c>
      <c r="IB192">
        <v>9999</v>
      </c>
      <c r="IC192">
        <v>1.86854</v>
      </c>
      <c r="ID192">
        <v>1.86422</v>
      </c>
      <c r="IE192">
        <v>1.87181</v>
      </c>
      <c r="IF192">
        <v>1.86266</v>
      </c>
      <c r="IG192">
        <v>1.86203</v>
      </c>
      <c r="IH192">
        <v>1.86854</v>
      </c>
      <c r="II192">
        <v>1.85867</v>
      </c>
      <c r="IJ192">
        <v>1.86508</v>
      </c>
      <c r="IK192">
        <v>5</v>
      </c>
      <c r="IL192">
        <v>0</v>
      </c>
      <c r="IM192">
        <v>0</v>
      </c>
      <c r="IN192">
        <v>0</v>
      </c>
      <c r="IO192" t="s">
        <v>441</v>
      </c>
      <c r="IP192" t="s">
        <v>442</v>
      </c>
      <c r="IQ192" t="s">
        <v>443</v>
      </c>
      <c r="IR192" t="s">
        <v>443</v>
      </c>
      <c r="IS192" t="s">
        <v>443</v>
      </c>
      <c r="IT192" t="s">
        <v>443</v>
      </c>
      <c r="IU192">
        <v>0</v>
      </c>
      <c r="IV192">
        <v>100</v>
      </c>
      <c r="IW192">
        <v>100</v>
      </c>
      <c r="IX192">
        <v>7.69</v>
      </c>
      <c r="IY192">
        <v>0.3874</v>
      </c>
      <c r="IZ192">
        <v>4.29428474587108</v>
      </c>
      <c r="JA192">
        <v>0.0044018681294096</v>
      </c>
      <c r="JB192">
        <v>-1.90699597991277e-06</v>
      </c>
      <c r="JC192">
        <v>4.44501569190667e-10</v>
      </c>
      <c r="JD192">
        <v>0.0663976639725661</v>
      </c>
      <c r="JE192">
        <v>0.00774552653971819</v>
      </c>
      <c r="JF192">
        <v>0.000136201457998369</v>
      </c>
      <c r="JG192">
        <v>5.32982615085375e-06</v>
      </c>
      <c r="JH192">
        <v>-0</v>
      </c>
      <c r="JI192">
        <v>1991</v>
      </c>
      <c r="JJ192">
        <v>1</v>
      </c>
      <c r="JK192">
        <v>28</v>
      </c>
      <c r="JL192">
        <v>195677.9</v>
      </c>
      <c r="JM192">
        <v>195677.8</v>
      </c>
      <c r="JN192">
        <v>2.62329</v>
      </c>
      <c r="JO192">
        <v>2.32544</v>
      </c>
      <c r="JP192">
        <v>1.4978</v>
      </c>
      <c r="JQ192">
        <v>2.32788</v>
      </c>
      <c r="JR192">
        <v>1.54419</v>
      </c>
      <c r="JS192">
        <v>2.35352</v>
      </c>
      <c r="JT192">
        <v>35.0134</v>
      </c>
      <c r="JU192">
        <v>24.1488</v>
      </c>
      <c r="JV192">
        <v>18</v>
      </c>
      <c r="JW192">
        <v>546.771</v>
      </c>
      <c r="JX192">
        <v>432.224</v>
      </c>
      <c r="JY192">
        <v>25.668</v>
      </c>
      <c r="JZ192">
        <v>28.3139</v>
      </c>
      <c r="KA192">
        <v>30.0007</v>
      </c>
      <c r="KB192">
        <v>28.0613</v>
      </c>
      <c r="KC192">
        <v>28.0704</v>
      </c>
      <c r="KD192">
        <v>52.5208</v>
      </c>
      <c r="KE192">
        <v>22.7012</v>
      </c>
      <c r="KF192">
        <v>59.7401</v>
      </c>
      <c r="KG192">
        <v>25.6178</v>
      </c>
      <c r="KH192">
        <v>1340.71</v>
      </c>
      <c r="KI192">
        <v>19.9987</v>
      </c>
      <c r="KJ192">
        <v>92.9793</v>
      </c>
      <c r="KK192">
        <v>98.6815</v>
      </c>
    </row>
    <row r="193" spans="1:297">
      <c r="A193">
        <v>177</v>
      </c>
      <c r="B193">
        <v>1758990386</v>
      </c>
      <c r="C193">
        <v>3039</v>
      </c>
      <c r="D193" t="s">
        <v>797</v>
      </c>
      <c r="E193" t="s">
        <v>798</v>
      </c>
      <c r="F193">
        <v>5</v>
      </c>
      <c r="G193" t="s">
        <v>638</v>
      </c>
      <c r="H193" t="s">
        <v>436</v>
      </c>
      <c r="I193">
        <v>1758990377.84615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(EA193+(U193+2*0.95*5.67E-8*(((EA193+$B$7)+273)^4-(EA193+273)^4)-44100*J193)/(1.84*29.3*R193+8*0.95*5.67E-8*(EA193+273)^3))</f>
        <v>0</v>
      </c>
      <c r="W193">
        <f>($C$7*EB193+$D$7*EC193+$E$7*V193)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2*0.95*5.67E-8*(((EA193+$B$7)+273)^4-(W193+273)^4)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1353.35136384524</v>
      </c>
      <c r="AK193">
        <v>1305.98254545455</v>
      </c>
      <c r="AL193">
        <v>3.48248160173145</v>
      </c>
      <c r="AM193">
        <v>63.08</v>
      </c>
      <c r="AN193">
        <f>(AP193 - AO193 + DY193*1E3/(8.314*(EA193+273.15)) * AR193/DX193 * AQ193) * DX193/(100*DL193) * 1000/(1000 - AP193)</f>
        <v>0</v>
      </c>
      <c r="AO193">
        <v>19.9243674196428</v>
      </c>
      <c r="AP193">
        <v>23.6340072727273</v>
      </c>
      <c r="AQ193">
        <v>-0.00394987359307779</v>
      </c>
      <c r="AR193">
        <v>99.94</v>
      </c>
      <c r="AS193">
        <v>0</v>
      </c>
      <c r="AT193">
        <v>0</v>
      </c>
      <c r="AU193">
        <f>IF(AS193*$H$13&gt;=AW193,1.0,(AW193/(AW193-AS193*$H$13)))</f>
        <v>0</v>
      </c>
      <c r="AV193">
        <f>(AU193-1)*100</f>
        <v>0</v>
      </c>
      <c r="AW193">
        <f>MAX(0,($B$13+$C$13*EF193)/(1+$D$13*EF193)*DY193/(EA193+273)*$E$13)</f>
        <v>0</v>
      </c>
      <c r="AX193" t="s">
        <v>437</v>
      </c>
      <c r="AY193" t="s">
        <v>437</v>
      </c>
      <c r="AZ193">
        <v>0</v>
      </c>
      <c r="BA193">
        <v>0</v>
      </c>
      <c r="BB193">
        <f>1-AZ193/BA193</f>
        <v>0</v>
      </c>
      <c r="BC193">
        <v>0</v>
      </c>
      <c r="BD193" t="s">
        <v>437</v>
      </c>
      <c r="BE193" t="s">
        <v>437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437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$B$11*EG193+$C$11*EH193+$F$11*ES193*(1-EV193)</f>
        <v>0</v>
      </c>
      <c r="DI193">
        <f>DH193*DJ193</f>
        <v>0</v>
      </c>
      <c r="DJ193">
        <f>($B$11*$D$9+$C$11*$D$9+$F$11*((FF193+EX193)/MAX(FF193+EX193+FG193, 0.1)*$I$9+FG193/MAX(FF193+EX193+FG193, 0.1)*$J$9))/($B$11+$C$11+$F$11)</f>
        <v>0</v>
      </c>
      <c r="DK193">
        <f>($B$11*$K$9+$C$11*$K$9+$F$11*((FF193+EX193)/MAX(FF193+EX193+FG193, 0.1)*$P$9+FG193/MAX(FF193+EX193+FG193, 0.1)*$Q$9))/($B$11+$C$11+$F$11)</f>
        <v>0</v>
      </c>
      <c r="DL193">
        <v>5.9</v>
      </c>
      <c r="DM193">
        <v>0.5</v>
      </c>
      <c r="DN193" t="s">
        <v>438</v>
      </c>
      <c r="DO193">
        <v>2</v>
      </c>
      <c r="DP193" t="b">
        <v>1</v>
      </c>
      <c r="DQ193">
        <v>1758990377.84615</v>
      </c>
      <c r="DR193">
        <v>1250.91307692308</v>
      </c>
      <c r="DS193">
        <v>1310.35384615385</v>
      </c>
      <c r="DT193">
        <v>23.6750461538462</v>
      </c>
      <c r="DU193">
        <v>19.8672461538462</v>
      </c>
      <c r="DV193">
        <v>1243.23769230769</v>
      </c>
      <c r="DW193">
        <v>23.2871076923077</v>
      </c>
      <c r="DX193">
        <v>500.012307692308</v>
      </c>
      <c r="DY193">
        <v>90.4309538461539</v>
      </c>
      <c r="DZ193">
        <v>0.0299276615384615</v>
      </c>
      <c r="EA193">
        <v>30.3085384615385</v>
      </c>
      <c r="EB193">
        <v>30.0905615384615</v>
      </c>
      <c r="EC193">
        <v>999.9</v>
      </c>
      <c r="ED193">
        <v>0</v>
      </c>
      <c r="EE193">
        <v>0</v>
      </c>
      <c r="EF193">
        <v>10013.2553846154</v>
      </c>
      <c r="EG193">
        <v>0</v>
      </c>
      <c r="EH193">
        <v>9.97240923076923</v>
      </c>
      <c r="EI193">
        <v>-59.4406923076923</v>
      </c>
      <c r="EJ193">
        <v>1281.24461538462</v>
      </c>
      <c r="EK193">
        <v>1336.91538461538</v>
      </c>
      <c r="EL193">
        <v>3.80778846153846</v>
      </c>
      <c r="EM193">
        <v>1310.35384615385</v>
      </c>
      <c r="EN193">
        <v>19.8672461538462</v>
      </c>
      <c r="EO193">
        <v>2.14095615384615</v>
      </c>
      <c r="EP193">
        <v>1.79661461538462</v>
      </c>
      <c r="EQ193">
        <v>18.5272</v>
      </c>
      <c r="ER193">
        <v>15.7573230769231</v>
      </c>
      <c r="ES193">
        <v>2000.01846153846</v>
      </c>
      <c r="ET193">
        <v>0.980002538461538</v>
      </c>
      <c r="EU193">
        <v>0.0199976461538462</v>
      </c>
      <c r="EV193">
        <v>0</v>
      </c>
      <c r="EW193">
        <v>1227.79461538462</v>
      </c>
      <c r="EX193">
        <v>5.00016</v>
      </c>
      <c r="EY193">
        <v>24918.0615384615</v>
      </c>
      <c r="EZ193">
        <v>18234.3538461538</v>
      </c>
      <c r="FA193">
        <v>49.312</v>
      </c>
      <c r="FB193">
        <v>49.6966923076923</v>
      </c>
      <c r="FC193">
        <v>49.6536153846154</v>
      </c>
      <c r="FD193">
        <v>49.5</v>
      </c>
      <c r="FE193">
        <v>51.125</v>
      </c>
      <c r="FF193">
        <v>1955.11923076923</v>
      </c>
      <c r="FG193">
        <v>39.8992307692308</v>
      </c>
      <c r="FH193">
        <v>0</v>
      </c>
      <c r="FI193">
        <v>1758990390.9</v>
      </c>
      <c r="FJ193">
        <v>0</v>
      </c>
      <c r="FK193">
        <v>1227.8216</v>
      </c>
      <c r="FL193">
        <v>-9.38769227428543</v>
      </c>
      <c r="FM193">
        <v>-187.899999767907</v>
      </c>
      <c r="FN193">
        <v>24915.604</v>
      </c>
      <c r="FO193">
        <v>15</v>
      </c>
      <c r="FP193">
        <v>0</v>
      </c>
      <c r="FQ193" t="s">
        <v>439</v>
      </c>
      <c r="FR193">
        <v>1747249705.1</v>
      </c>
      <c r="FS193">
        <v>1747249711.1</v>
      </c>
      <c r="FT193">
        <v>0</v>
      </c>
      <c r="FU193">
        <v>0.871</v>
      </c>
      <c r="FV193">
        <v>0.066</v>
      </c>
      <c r="FW193">
        <v>5.486</v>
      </c>
      <c r="FX193">
        <v>0.145</v>
      </c>
      <c r="FY193">
        <v>420</v>
      </c>
      <c r="FZ193">
        <v>16</v>
      </c>
      <c r="GA193">
        <v>0.27</v>
      </c>
      <c r="GB193">
        <v>0.16</v>
      </c>
      <c r="GC193">
        <v>-59.3577428571429</v>
      </c>
      <c r="GD193">
        <v>-0.061059740259718</v>
      </c>
      <c r="GE193">
        <v>0.447165380689377</v>
      </c>
      <c r="GF193">
        <v>1</v>
      </c>
      <c r="GG193">
        <v>1228.35323529412</v>
      </c>
      <c r="GH193">
        <v>-9.43697477928701</v>
      </c>
      <c r="GI193">
        <v>0.963751006982726</v>
      </c>
      <c r="GJ193">
        <v>-1</v>
      </c>
      <c r="GK193">
        <v>3.85264</v>
      </c>
      <c r="GL193">
        <v>-0.9771825974026</v>
      </c>
      <c r="GM193">
        <v>0.0987416603350089</v>
      </c>
      <c r="GN193">
        <v>0</v>
      </c>
      <c r="GO193">
        <v>1</v>
      </c>
      <c r="GP193">
        <v>2</v>
      </c>
      <c r="GQ193" t="s">
        <v>446</v>
      </c>
      <c r="GR193">
        <v>3.1251</v>
      </c>
      <c r="GS193">
        <v>2.65558</v>
      </c>
      <c r="GT193">
        <v>0.192085</v>
      </c>
      <c r="GU193">
        <v>0.197739</v>
      </c>
      <c r="GV193">
        <v>0.100326</v>
      </c>
      <c r="GW193">
        <v>0.0894886</v>
      </c>
      <c r="GX193">
        <v>20788.9</v>
      </c>
      <c r="GY193">
        <v>19562.7</v>
      </c>
      <c r="GZ193">
        <v>23011.7</v>
      </c>
      <c r="HA193">
        <v>23743.7</v>
      </c>
      <c r="HB193">
        <v>35289.6</v>
      </c>
      <c r="HC193">
        <v>35793.3</v>
      </c>
      <c r="HD193">
        <v>41484.4</v>
      </c>
      <c r="HE193">
        <v>42342</v>
      </c>
      <c r="HF193">
        <v>1.90422</v>
      </c>
      <c r="HG193">
        <v>1.8152</v>
      </c>
      <c r="HH193">
        <v>0.158701</v>
      </c>
      <c r="HI193">
        <v>0</v>
      </c>
      <c r="HJ193">
        <v>27.5039</v>
      </c>
      <c r="HK193">
        <v>999.9</v>
      </c>
      <c r="HL193">
        <v>49.933</v>
      </c>
      <c r="HM193">
        <v>29.245</v>
      </c>
      <c r="HN193">
        <v>22.526</v>
      </c>
      <c r="HO193">
        <v>54.1209</v>
      </c>
      <c r="HP193">
        <v>42.1434</v>
      </c>
      <c r="HQ193">
        <v>1</v>
      </c>
      <c r="HR193">
        <v>0.0622942</v>
      </c>
      <c r="HS193">
        <v>1.65775</v>
      </c>
      <c r="HT193">
        <v>20.2086</v>
      </c>
      <c r="HU193">
        <v>5.23406</v>
      </c>
      <c r="HV193">
        <v>11.992</v>
      </c>
      <c r="HW193">
        <v>4.9556</v>
      </c>
      <c r="HX193">
        <v>3.30395</v>
      </c>
      <c r="HY193">
        <v>21.3</v>
      </c>
      <c r="HZ193">
        <v>9999</v>
      </c>
      <c r="IA193">
        <v>9999</v>
      </c>
      <c r="IB193">
        <v>9999</v>
      </c>
      <c r="IC193">
        <v>1.86853</v>
      </c>
      <c r="ID193">
        <v>1.86419</v>
      </c>
      <c r="IE193">
        <v>1.87181</v>
      </c>
      <c r="IF193">
        <v>1.86265</v>
      </c>
      <c r="IG193">
        <v>1.86203</v>
      </c>
      <c r="IH193">
        <v>1.86854</v>
      </c>
      <c r="II193">
        <v>1.85867</v>
      </c>
      <c r="IJ193">
        <v>1.86508</v>
      </c>
      <c r="IK193">
        <v>5</v>
      </c>
      <c r="IL193">
        <v>0</v>
      </c>
      <c r="IM193">
        <v>0</v>
      </c>
      <c r="IN193">
        <v>0</v>
      </c>
      <c r="IO193" t="s">
        <v>441</v>
      </c>
      <c r="IP193" t="s">
        <v>442</v>
      </c>
      <c r="IQ193" t="s">
        <v>443</v>
      </c>
      <c r="IR193" t="s">
        <v>443</v>
      </c>
      <c r="IS193" t="s">
        <v>443</v>
      </c>
      <c r="IT193" t="s">
        <v>443</v>
      </c>
      <c r="IU193">
        <v>0</v>
      </c>
      <c r="IV193">
        <v>100</v>
      </c>
      <c r="IW193">
        <v>100</v>
      </c>
      <c r="IX193">
        <v>7.72</v>
      </c>
      <c r="IY193">
        <v>0.3869</v>
      </c>
      <c r="IZ193">
        <v>4.29428474587108</v>
      </c>
      <c r="JA193">
        <v>0.0044018681294096</v>
      </c>
      <c r="JB193">
        <v>-1.90699597991277e-06</v>
      </c>
      <c r="JC193">
        <v>4.44501569190667e-10</v>
      </c>
      <c r="JD193">
        <v>0.0663976639725661</v>
      </c>
      <c r="JE193">
        <v>0.00774552653971819</v>
      </c>
      <c r="JF193">
        <v>0.000136201457998369</v>
      </c>
      <c r="JG193">
        <v>5.32982615085375e-06</v>
      </c>
      <c r="JH193">
        <v>-0</v>
      </c>
      <c r="JI193">
        <v>1991</v>
      </c>
      <c r="JJ193">
        <v>1</v>
      </c>
      <c r="JK193">
        <v>28</v>
      </c>
      <c r="JL193">
        <v>195678</v>
      </c>
      <c r="JM193">
        <v>195677.9</v>
      </c>
      <c r="JN193">
        <v>2.64771</v>
      </c>
      <c r="JO193">
        <v>2.34497</v>
      </c>
      <c r="JP193">
        <v>1.49902</v>
      </c>
      <c r="JQ193">
        <v>2.32788</v>
      </c>
      <c r="JR193">
        <v>1.54419</v>
      </c>
      <c r="JS193">
        <v>2.27661</v>
      </c>
      <c r="JT193">
        <v>35.0134</v>
      </c>
      <c r="JU193">
        <v>24.14</v>
      </c>
      <c r="JV193">
        <v>18</v>
      </c>
      <c r="JW193">
        <v>546.719</v>
      </c>
      <c r="JX193">
        <v>432.446</v>
      </c>
      <c r="JY193">
        <v>25.5827</v>
      </c>
      <c r="JZ193">
        <v>28.3187</v>
      </c>
      <c r="KA193">
        <v>30.0005</v>
      </c>
      <c r="KB193">
        <v>28.0666</v>
      </c>
      <c r="KC193">
        <v>28.0761</v>
      </c>
      <c r="KD193">
        <v>52.9763</v>
      </c>
      <c r="KE193">
        <v>22.4105</v>
      </c>
      <c r="KF193">
        <v>60.1151</v>
      </c>
      <c r="KG193">
        <v>25.5117</v>
      </c>
      <c r="KH193">
        <v>1354.33</v>
      </c>
      <c r="KI193">
        <v>20.0993</v>
      </c>
      <c r="KJ193">
        <v>92.9788</v>
      </c>
      <c r="KK193">
        <v>98.6808</v>
      </c>
    </row>
    <row r="194" spans="1:297">
      <c r="A194">
        <v>178</v>
      </c>
      <c r="B194">
        <v>1758990391</v>
      </c>
      <c r="C194">
        <v>3044</v>
      </c>
      <c r="D194" t="s">
        <v>799</v>
      </c>
      <c r="E194" t="s">
        <v>800</v>
      </c>
      <c r="F194">
        <v>5</v>
      </c>
      <c r="G194" t="s">
        <v>638</v>
      </c>
      <c r="H194" t="s">
        <v>436</v>
      </c>
      <c r="I194">
        <v>1758990382.84615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(EA194+(U194+2*0.95*5.67E-8*(((EA194+$B$7)+273)^4-(EA194+273)^4)-44100*J194)/(1.84*29.3*R194+8*0.95*5.67E-8*(EA194+273)^3))</f>
        <v>0</v>
      </c>
      <c r="W194">
        <f>($C$7*EB194+$D$7*EC194+$E$7*V194)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2*0.95*5.67E-8*(((EA194+$B$7)+273)^4-(W194+273)^4)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1369.2486932381</v>
      </c>
      <c r="AK194">
        <v>1322.71181818182</v>
      </c>
      <c r="AL194">
        <v>3.31849740259757</v>
      </c>
      <c r="AM194">
        <v>63.08</v>
      </c>
      <c r="AN194">
        <f>(AP194 - AO194 + DY194*1E3/(8.314*(EA194+273.15)) * AR194/DX194 * AQ194) * DX194/(100*DL194) * 1000/(1000 - AP194)</f>
        <v>0</v>
      </c>
      <c r="AO194">
        <v>19.9939983184524</v>
      </c>
      <c r="AP194">
        <v>23.6157927272727</v>
      </c>
      <c r="AQ194">
        <v>-0.00136864415584568</v>
      </c>
      <c r="AR194">
        <v>99.94</v>
      </c>
      <c r="AS194">
        <v>0</v>
      </c>
      <c r="AT194">
        <v>0</v>
      </c>
      <c r="AU194">
        <f>IF(AS194*$H$13&gt;=AW194,1.0,(AW194/(AW194-AS194*$H$13)))</f>
        <v>0</v>
      </c>
      <c r="AV194">
        <f>(AU194-1)*100</f>
        <v>0</v>
      </c>
      <c r="AW194">
        <f>MAX(0,($B$13+$C$13*EF194)/(1+$D$13*EF194)*DY194/(EA194+273)*$E$13)</f>
        <v>0</v>
      </c>
      <c r="AX194" t="s">
        <v>437</v>
      </c>
      <c r="AY194" t="s">
        <v>437</v>
      </c>
      <c r="AZ194">
        <v>0</v>
      </c>
      <c r="BA194">
        <v>0</v>
      </c>
      <c r="BB194">
        <f>1-AZ194/BA194</f>
        <v>0</v>
      </c>
      <c r="BC194">
        <v>0</v>
      </c>
      <c r="BD194" t="s">
        <v>437</v>
      </c>
      <c r="BE194" t="s">
        <v>437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437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$B$11*EG194+$C$11*EH194+$F$11*ES194*(1-EV194)</f>
        <v>0</v>
      </c>
      <c r="DI194">
        <f>DH194*DJ194</f>
        <v>0</v>
      </c>
      <c r="DJ194">
        <f>($B$11*$D$9+$C$11*$D$9+$F$11*((FF194+EX194)/MAX(FF194+EX194+FG194, 0.1)*$I$9+FG194/MAX(FF194+EX194+FG194, 0.1)*$J$9))/($B$11+$C$11+$F$11)</f>
        <v>0</v>
      </c>
      <c r="DK194">
        <f>($B$11*$K$9+$C$11*$K$9+$F$11*((FF194+EX194)/MAX(FF194+EX194+FG194, 0.1)*$P$9+FG194/MAX(FF194+EX194+FG194, 0.1)*$Q$9))/($B$11+$C$11+$F$11)</f>
        <v>0</v>
      </c>
      <c r="DL194">
        <v>5.9</v>
      </c>
      <c r="DM194">
        <v>0.5</v>
      </c>
      <c r="DN194" t="s">
        <v>438</v>
      </c>
      <c r="DO194">
        <v>2</v>
      </c>
      <c r="DP194" t="b">
        <v>1</v>
      </c>
      <c r="DQ194">
        <v>1758990382.84615</v>
      </c>
      <c r="DR194">
        <v>1267.75384615385</v>
      </c>
      <c r="DS194">
        <v>1326.52846153846</v>
      </c>
      <c r="DT194">
        <v>23.6469230769231</v>
      </c>
      <c r="DU194">
        <v>19.9261769230769</v>
      </c>
      <c r="DV194">
        <v>1260.05153846154</v>
      </c>
      <c r="DW194">
        <v>23.2596153846154</v>
      </c>
      <c r="DX194">
        <v>500.020615384615</v>
      </c>
      <c r="DY194">
        <v>90.4300769230769</v>
      </c>
      <c r="DZ194">
        <v>0.0299029923076923</v>
      </c>
      <c r="EA194">
        <v>30.2972307692308</v>
      </c>
      <c r="EB194">
        <v>30.0916692307692</v>
      </c>
      <c r="EC194">
        <v>999.9</v>
      </c>
      <c r="ED194">
        <v>0</v>
      </c>
      <c r="EE194">
        <v>0</v>
      </c>
      <c r="EF194">
        <v>10008.9307692308</v>
      </c>
      <c r="EG194">
        <v>0</v>
      </c>
      <c r="EH194">
        <v>9.97016230769231</v>
      </c>
      <c r="EI194">
        <v>-58.7740230769231</v>
      </c>
      <c r="EJ194">
        <v>1298.45846153846</v>
      </c>
      <c r="EK194">
        <v>1353.49923076923</v>
      </c>
      <c r="EL194">
        <v>3.72073538461538</v>
      </c>
      <c r="EM194">
        <v>1326.52846153846</v>
      </c>
      <c r="EN194">
        <v>19.9261769230769</v>
      </c>
      <c r="EO194">
        <v>2.13839307692308</v>
      </c>
      <c r="EP194">
        <v>1.80192692307692</v>
      </c>
      <c r="EQ194">
        <v>18.5080846153846</v>
      </c>
      <c r="ER194">
        <v>15.8034461538462</v>
      </c>
      <c r="ES194">
        <v>2000.00461538462</v>
      </c>
      <c r="ET194">
        <v>0.980002538461538</v>
      </c>
      <c r="EU194">
        <v>0.0199976384615385</v>
      </c>
      <c r="EV194">
        <v>0</v>
      </c>
      <c r="EW194">
        <v>1227.13076923077</v>
      </c>
      <c r="EX194">
        <v>5.00016</v>
      </c>
      <c r="EY194">
        <v>24902.9307692308</v>
      </c>
      <c r="EZ194">
        <v>18234.2230769231</v>
      </c>
      <c r="FA194">
        <v>49.312</v>
      </c>
      <c r="FB194">
        <v>49.7015384615385</v>
      </c>
      <c r="FC194">
        <v>49.6583846153846</v>
      </c>
      <c r="FD194">
        <v>49.5</v>
      </c>
      <c r="FE194">
        <v>51.125</v>
      </c>
      <c r="FF194">
        <v>1955.10538461538</v>
      </c>
      <c r="FG194">
        <v>39.8984615384615</v>
      </c>
      <c r="FH194">
        <v>0</v>
      </c>
      <c r="FI194">
        <v>1758990396.3</v>
      </c>
      <c r="FJ194">
        <v>0</v>
      </c>
      <c r="FK194">
        <v>1227.00461538462</v>
      </c>
      <c r="FL194">
        <v>-9.4625641047437</v>
      </c>
      <c r="FM194">
        <v>-174.830769369892</v>
      </c>
      <c r="FN194">
        <v>24900.5076923077</v>
      </c>
      <c r="FO194">
        <v>15</v>
      </c>
      <c r="FP194">
        <v>0</v>
      </c>
      <c r="FQ194" t="s">
        <v>439</v>
      </c>
      <c r="FR194">
        <v>1747249705.1</v>
      </c>
      <c r="FS194">
        <v>1747249711.1</v>
      </c>
      <c r="FT194">
        <v>0</v>
      </c>
      <c r="FU194">
        <v>0.871</v>
      </c>
      <c r="FV194">
        <v>0.066</v>
      </c>
      <c r="FW194">
        <v>5.486</v>
      </c>
      <c r="FX194">
        <v>0.145</v>
      </c>
      <c r="FY194">
        <v>420</v>
      </c>
      <c r="FZ194">
        <v>16</v>
      </c>
      <c r="GA194">
        <v>0.27</v>
      </c>
      <c r="GB194">
        <v>0.16</v>
      </c>
      <c r="GC194">
        <v>-59.07271</v>
      </c>
      <c r="GD194">
        <v>6.4685864661654</v>
      </c>
      <c r="GE194">
        <v>0.776515664297895</v>
      </c>
      <c r="GF194">
        <v>0</v>
      </c>
      <c r="GG194">
        <v>1227.57294117647</v>
      </c>
      <c r="GH194">
        <v>-9.23453017262018</v>
      </c>
      <c r="GI194">
        <v>0.940611595192389</v>
      </c>
      <c r="GJ194">
        <v>-1</v>
      </c>
      <c r="GK194">
        <v>3.760797</v>
      </c>
      <c r="GL194">
        <v>-1.0403305263158</v>
      </c>
      <c r="GM194">
        <v>0.100050390958756</v>
      </c>
      <c r="GN194">
        <v>0</v>
      </c>
      <c r="GO194">
        <v>0</v>
      </c>
      <c r="GP194">
        <v>2</v>
      </c>
      <c r="GQ194" t="s">
        <v>457</v>
      </c>
      <c r="GR194">
        <v>3.12497</v>
      </c>
      <c r="GS194">
        <v>2.65569</v>
      </c>
      <c r="GT194">
        <v>0.193574</v>
      </c>
      <c r="GU194">
        <v>0.199039</v>
      </c>
      <c r="GV194">
        <v>0.100276</v>
      </c>
      <c r="GW194">
        <v>0.0897389</v>
      </c>
      <c r="GX194">
        <v>20750.1</v>
      </c>
      <c r="GY194">
        <v>19530.6</v>
      </c>
      <c r="GZ194">
        <v>23011.2</v>
      </c>
      <c r="HA194">
        <v>23743.3</v>
      </c>
      <c r="HB194">
        <v>35291</v>
      </c>
      <c r="HC194">
        <v>35782.9</v>
      </c>
      <c r="HD194">
        <v>41483.7</v>
      </c>
      <c r="HE194">
        <v>42341.2</v>
      </c>
      <c r="HF194">
        <v>1.90395</v>
      </c>
      <c r="HG194">
        <v>1.81527</v>
      </c>
      <c r="HH194">
        <v>0.157673</v>
      </c>
      <c r="HI194">
        <v>0</v>
      </c>
      <c r="HJ194">
        <v>27.5039</v>
      </c>
      <c r="HK194">
        <v>999.9</v>
      </c>
      <c r="HL194">
        <v>50.006</v>
      </c>
      <c r="HM194">
        <v>29.235</v>
      </c>
      <c r="HN194">
        <v>22.5451</v>
      </c>
      <c r="HO194">
        <v>53.7109</v>
      </c>
      <c r="HP194">
        <v>42.3438</v>
      </c>
      <c r="HQ194">
        <v>1</v>
      </c>
      <c r="HR194">
        <v>0.0629853</v>
      </c>
      <c r="HS194">
        <v>1.72879</v>
      </c>
      <c r="HT194">
        <v>20.2079</v>
      </c>
      <c r="HU194">
        <v>5.23316</v>
      </c>
      <c r="HV194">
        <v>11.992</v>
      </c>
      <c r="HW194">
        <v>4.9555</v>
      </c>
      <c r="HX194">
        <v>3.30382</v>
      </c>
      <c r="HY194">
        <v>21.3</v>
      </c>
      <c r="HZ194">
        <v>9999</v>
      </c>
      <c r="IA194">
        <v>9999</v>
      </c>
      <c r="IB194">
        <v>9999</v>
      </c>
      <c r="IC194">
        <v>1.86857</v>
      </c>
      <c r="ID194">
        <v>1.8642</v>
      </c>
      <c r="IE194">
        <v>1.8718</v>
      </c>
      <c r="IF194">
        <v>1.86267</v>
      </c>
      <c r="IG194">
        <v>1.86203</v>
      </c>
      <c r="IH194">
        <v>1.86855</v>
      </c>
      <c r="II194">
        <v>1.85867</v>
      </c>
      <c r="IJ194">
        <v>1.86508</v>
      </c>
      <c r="IK194">
        <v>5</v>
      </c>
      <c r="IL194">
        <v>0</v>
      </c>
      <c r="IM194">
        <v>0</v>
      </c>
      <c r="IN194">
        <v>0</v>
      </c>
      <c r="IO194" t="s">
        <v>441</v>
      </c>
      <c r="IP194" t="s">
        <v>442</v>
      </c>
      <c r="IQ194" t="s">
        <v>443</v>
      </c>
      <c r="IR194" t="s">
        <v>443</v>
      </c>
      <c r="IS194" t="s">
        <v>443</v>
      </c>
      <c r="IT194" t="s">
        <v>443</v>
      </c>
      <c r="IU194">
        <v>0</v>
      </c>
      <c r="IV194">
        <v>100</v>
      </c>
      <c r="IW194">
        <v>100</v>
      </c>
      <c r="IX194">
        <v>7.74</v>
      </c>
      <c r="IY194">
        <v>0.3866</v>
      </c>
      <c r="IZ194">
        <v>4.29428474587108</v>
      </c>
      <c r="JA194">
        <v>0.0044018681294096</v>
      </c>
      <c r="JB194">
        <v>-1.90699597991277e-06</v>
      </c>
      <c r="JC194">
        <v>4.44501569190667e-10</v>
      </c>
      <c r="JD194">
        <v>0.0663976639725661</v>
      </c>
      <c r="JE194">
        <v>0.00774552653971819</v>
      </c>
      <c r="JF194">
        <v>0.000136201457998369</v>
      </c>
      <c r="JG194">
        <v>5.32982615085375e-06</v>
      </c>
      <c r="JH194">
        <v>-0</v>
      </c>
      <c r="JI194">
        <v>1991</v>
      </c>
      <c r="JJ194">
        <v>1</v>
      </c>
      <c r="JK194">
        <v>28</v>
      </c>
      <c r="JL194">
        <v>195678.1</v>
      </c>
      <c r="JM194">
        <v>195678</v>
      </c>
      <c r="JN194">
        <v>2.67578</v>
      </c>
      <c r="JO194">
        <v>2.33154</v>
      </c>
      <c r="JP194">
        <v>1.4978</v>
      </c>
      <c r="JQ194">
        <v>2.32788</v>
      </c>
      <c r="JR194">
        <v>1.54419</v>
      </c>
      <c r="JS194">
        <v>2.38037</v>
      </c>
      <c r="JT194">
        <v>35.0364</v>
      </c>
      <c r="JU194">
        <v>24.1488</v>
      </c>
      <c r="JV194">
        <v>18</v>
      </c>
      <c r="JW194">
        <v>546.586</v>
      </c>
      <c r="JX194">
        <v>432.526</v>
      </c>
      <c r="JY194">
        <v>25.4806</v>
      </c>
      <c r="JZ194">
        <v>28.3237</v>
      </c>
      <c r="KA194">
        <v>30.0005</v>
      </c>
      <c r="KB194">
        <v>28.0719</v>
      </c>
      <c r="KC194">
        <v>28.0811</v>
      </c>
      <c r="KD194">
        <v>53.5401</v>
      </c>
      <c r="KE194">
        <v>21.8587</v>
      </c>
      <c r="KF194">
        <v>60.5012</v>
      </c>
      <c r="KG194">
        <v>25.419</v>
      </c>
      <c r="KH194">
        <v>1374.67</v>
      </c>
      <c r="KI194">
        <v>20.1953</v>
      </c>
      <c r="KJ194">
        <v>92.9771</v>
      </c>
      <c r="KK194">
        <v>98.6789</v>
      </c>
    </row>
    <row r="195" spans="1:297">
      <c r="A195">
        <v>179</v>
      </c>
      <c r="B195">
        <v>1758990396</v>
      </c>
      <c r="C195">
        <v>3049</v>
      </c>
      <c r="D195" t="s">
        <v>801</v>
      </c>
      <c r="E195" t="s">
        <v>802</v>
      </c>
      <c r="F195">
        <v>5</v>
      </c>
      <c r="G195" t="s">
        <v>638</v>
      </c>
      <c r="H195" t="s">
        <v>436</v>
      </c>
      <c r="I195">
        <v>1758990387.84615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(EA195+(U195+2*0.95*5.67E-8*(((EA195+$B$7)+273)^4-(EA195+273)^4)-44100*J195)/(1.84*29.3*R195+8*0.95*5.67E-8*(EA195+273)^3))</f>
        <v>0</v>
      </c>
      <c r="W195">
        <f>($C$7*EB195+$D$7*EC195+$E$7*V195)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2*0.95*5.67E-8*(((EA195+$B$7)+273)^4-(W195+273)^4)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1384.57090385714</v>
      </c>
      <c r="AK195">
        <v>1338.38060606061</v>
      </c>
      <c r="AL195">
        <v>3.15662532467516</v>
      </c>
      <c r="AM195">
        <v>63.08</v>
      </c>
      <c r="AN195">
        <f>(AP195 - AO195 + DY195*1E3/(8.314*(EA195+273.15)) * AR195/DX195 * AQ195) * DX195/(100*DL195) * 1000/(1000 - AP195)</f>
        <v>0</v>
      </c>
      <c r="AO195">
        <v>20.0863325089286</v>
      </c>
      <c r="AP195">
        <v>23.6121648484848</v>
      </c>
      <c r="AQ195">
        <v>-0.000118570851371358</v>
      </c>
      <c r="AR195">
        <v>99.94</v>
      </c>
      <c r="AS195">
        <v>0</v>
      </c>
      <c r="AT195">
        <v>0</v>
      </c>
      <c r="AU195">
        <f>IF(AS195*$H$13&gt;=AW195,1.0,(AW195/(AW195-AS195*$H$13)))</f>
        <v>0</v>
      </c>
      <c r="AV195">
        <f>(AU195-1)*100</f>
        <v>0</v>
      </c>
      <c r="AW195">
        <f>MAX(0,($B$13+$C$13*EF195)/(1+$D$13*EF195)*DY195/(EA195+273)*$E$13)</f>
        <v>0</v>
      </c>
      <c r="AX195" t="s">
        <v>437</v>
      </c>
      <c r="AY195" t="s">
        <v>437</v>
      </c>
      <c r="AZ195">
        <v>0</v>
      </c>
      <c r="BA195">
        <v>0</v>
      </c>
      <c r="BB195">
        <f>1-AZ195/BA195</f>
        <v>0</v>
      </c>
      <c r="BC195">
        <v>0</v>
      </c>
      <c r="BD195" t="s">
        <v>437</v>
      </c>
      <c r="BE195" t="s">
        <v>437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437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$B$11*EG195+$C$11*EH195+$F$11*ES195*(1-EV195)</f>
        <v>0</v>
      </c>
      <c r="DI195">
        <f>DH195*DJ195</f>
        <v>0</v>
      </c>
      <c r="DJ195">
        <f>($B$11*$D$9+$C$11*$D$9+$F$11*((FF195+EX195)/MAX(FF195+EX195+FG195, 0.1)*$I$9+FG195/MAX(FF195+EX195+FG195, 0.1)*$J$9))/($B$11+$C$11+$F$11)</f>
        <v>0</v>
      </c>
      <c r="DK195">
        <f>($B$11*$K$9+$C$11*$K$9+$F$11*((FF195+EX195)/MAX(FF195+EX195+FG195, 0.1)*$P$9+FG195/MAX(FF195+EX195+FG195, 0.1)*$Q$9))/($B$11+$C$11+$F$11)</f>
        <v>0</v>
      </c>
      <c r="DL195">
        <v>5.9</v>
      </c>
      <c r="DM195">
        <v>0.5</v>
      </c>
      <c r="DN195" t="s">
        <v>438</v>
      </c>
      <c r="DO195">
        <v>2</v>
      </c>
      <c r="DP195" t="b">
        <v>1</v>
      </c>
      <c r="DQ195">
        <v>1758990387.84615</v>
      </c>
      <c r="DR195">
        <v>1284.1</v>
      </c>
      <c r="DS195">
        <v>1342.50615384615</v>
      </c>
      <c r="DT195">
        <v>23.6267461538462</v>
      </c>
      <c r="DU195">
        <v>19.9987769230769</v>
      </c>
      <c r="DV195">
        <v>1276.37076923077</v>
      </c>
      <c r="DW195">
        <v>23.2398923076923</v>
      </c>
      <c r="DX195">
        <v>500.011153846154</v>
      </c>
      <c r="DY195">
        <v>90.4300307692308</v>
      </c>
      <c r="DZ195">
        <v>0.0299737846153846</v>
      </c>
      <c r="EA195">
        <v>30.2852615384615</v>
      </c>
      <c r="EB195">
        <v>30.0868</v>
      </c>
      <c r="EC195">
        <v>999.9</v>
      </c>
      <c r="ED195">
        <v>0</v>
      </c>
      <c r="EE195">
        <v>0</v>
      </c>
      <c r="EF195">
        <v>10002.9153846154</v>
      </c>
      <c r="EG195">
        <v>0</v>
      </c>
      <c r="EH195">
        <v>9.96481230769231</v>
      </c>
      <c r="EI195">
        <v>-58.4044153846154</v>
      </c>
      <c r="EJ195">
        <v>1315.17461538462</v>
      </c>
      <c r="EK195">
        <v>1369.90384615385</v>
      </c>
      <c r="EL195">
        <v>3.62796846153846</v>
      </c>
      <c r="EM195">
        <v>1342.50615384615</v>
      </c>
      <c r="EN195">
        <v>19.9987769230769</v>
      </c>
      <c r="EO195">
        <v>2.13656769230769</v>
      </c>
      <c r="EP195">
        <v>1.80849</v>
      </c>
      <c r="EQ195">
        <v>18.4944538461538</v>
      </c>
      <c r="ER195">
        <v>15.8602615384615</v>
      </c>
      <c r="ES195">
        <v>1999.99</v>
      </c>
      <c r="ET195">
        <v>0.980002538461538</v>
      </c>
      <c r="EU195">
        <v>0.0199976307692308</v>
      </c>
      <c r="EV195">
        <v>0</v>
      </c>
      <c r="EW195">
        <v>1226.40615384615</v>
      </c>
      <c r="EX195">
        <v>5.00016</v>
      </c>
      <c r="EY195">
        <v>24888.0923076923</v>
      </c>
      <c r="EZ195">
        <v>18234.1</v>
      </c>
      <c r="FA195">
        <v>49.312</v>
      </c>
      <c r="FB195">
        <v>49.7160769230769</v>
      </c>
      <c r="FC195">
        <v>49.6679230769231</v>
      </c>
      <c r="FD195">
        <v>49.5</v>
      </c>
      <c r="FE195">
        <v>51.125</v>
      </c>
      <c r="FF195">
        <v>1955.09076923077</v>
      </c>
      <c r="FG195">
        <v>39.8976923076923</v>
      </c>
      <c r="FH195">
        <v>0</v>
      </c>
      <c r="FI195">
        <v>1758990401.1</v>
      </c>
      <c r="FJ195">
        <v>0</v>
      </c>
      <c r="FK195">
        <v>1226.31615384615</v>
      </c>
      <c r="FL195">
        <v>-8.58529914930779</v>
      </c>
      <c r="FM195">
        <v>-171.391452901587</v>
      </c>
      <c r="FN195">
        <v>24886.5230769231</v>
      </c>
      <c r="FO195">
        <v>15</v>
      </c>
      <c r="FP195">
        <v>0</v>
      </c>
      <c r="FQ195" t="s">
        <v>439</v>
      </c>
      <c r="FR195">
        <v>1747249705.1</v>
      </c>
      <c r="FS195">
        <v>1747249711.1</v>
      </c>
      <c r="FT195">
        <v>0</v>
      </c>
      <c r="FU195">
        <v>0.871</v>
      </c>
      <c r="FV195">
        <v>0.066</v>
      </c>
      <c r="FW195">
        <v>5.486</v>
      </c>
      <c r="FX195">
        <v>0.145</v>
      </c>
      <c r="FY195">
        <v>420</v>
      </c>
      <c r="FZ195">
        <v>16</v>
      </c>
      <c r="GA195">
        <v>0.27</v>
      </c>
      <c r="GB195">
        <v>0.16</v>
      </c>
      <c r="GC195">
        <v>-58.5606666666667</v>
      </c>
      <c r="GD195">
        <v>5.97437142857141</v>
      </c>
      <c r="GE195">
        <v>0.848838909128697</v>
      </c>
      <c r="GF195">
        <v>0</v>
      </c>
      <c r="GG195">
        <v>1226.82558823529</v>
      </c>
      <c r="GH195">
        <v>-9.46325437908167</v>
      </c>
      <c r="GI195">
        <v>0.951599863933403</v>
      </c>
      <c r="GJ195">
        <v>-1</v>
      </c>
      <c r="GK195">
        <v>3.67852095238095</v>
      </c>
      <c r="GL195">
        <v>-1.09662233766234</v>
      </c>
      <c r="GM195">
        <v>0.110873470565701</v>
      </c>
      <c r="GN195">
        <v>0</v>
      </c>
      <c r="GO195">
        <v>0</v>
      </c>
      <c r="GP195">
        <v>2</v>
      </c>
      <c r="GQ195" t="s">
        <v>457</v>
      </c>
      <c r="GR195">
        <v>3.12504</v>
      </c>
      <c r="GS195">
        <v>2.6555</v>
      </c>
      <c r="GT195">
        <v>0.195041</v>
      </c>
      <c r="GU195">
        <v>0.200655</v>
      </c>
      <c r="GV195">
        <v>0.100283</v>
      </c>
      <c r="GW195">
        <v>0.0900962</v>
      </c>
      <c r="GX195">
        <v>20712.1</v>
      </c>
      <c r="GY195">
        <v>19490.8</v>
      </c>
      <c r="GZ195">
        <v>23010.9</v>
      </c>
      <c r="HA195">
        <v>23742.8</v>
      </c>
      <c r="HB195">
        <v>35290.5</v>
      </c>
      <c r="HC195">
        <v>35768.3</v>
      </c>
      <c r="HD195">
        <v>41483.2</v>
      </c>
      <c r="HE195">
        <v>42340.4</v>
      </c>
      <c r="HF195">
        <v>1.90355</v>
      </c>
      <c r="HG195">
        <v>1.81518</v>
      </c>
      <c r="HH195">
        <v>0.157349</v>
      </c>
      <c r="HI195">
        <v>0</v>
      </c>
      <c r="HJ195">
        <v>27.5019</v>
      </c>
      <c r="HK195">
        <v>999.9</v>
      </c>
      <c r="HL195">
        <v>50.079</v>
      </c>
      <c r="HM195">
        <v>29.225</v>
      </c>
      <c r="HN195">
        <v>22.5623</v>
      </c>
      <c r="HO195">
        <v>54.2309</v>
      </c>
      <c r="HP195">
        <v>42.2196</v>
      </c>
      <c r="HQ195">
        <v>1</v>
      </c>
      <c r="HR195">
        <v>0.063341</v>
      </c>
      <c r="HS195">
        <v>1.71594</v>
      </c>
      <c r="HT195">
        <v>20.2081</v>
      </c>
      <c r="HU195">
        <v>5.23361</v>
      </c>
      <c r="HV195">
        <v>11.992</v>
      </c>
      <c r="HW195">
        <v>4.9559</v>
      </c>
      <c r="HX195">
        <v>3.3039</v>
      </c>
      <c r="HY195">
        <v>21.3</v>
      </c>
      <c r="HZ195">
        <v>9999</v>
      </c>
      <c r="IA195">
        <v>9999</v>
      </c>
      <c r="IB195">
        <v>9999</v>
      </c>
      <c r="IC195">
        <v>1.86855</v>
      </c>
      <c r="ID195">
        <v>1.86419</v>
      </c>
      <c r="IE195">
        <v>1.8718</v>
      </c>
      <c r="IF195">
        <v>1.86265</v>
      </c>
      <c r="IG195">
        <v>1.86203</v>
      </c>
      <c r="IH195">
        <v>1.86852</v>
      </c>
      <c r="II195">
        <v>1.85867</v>
      </c>
      <c r="IJ195">
        <v>1.86508</v>
      </c>
      <c r="IK195">
        <v>5</v>
      </c>
      <c r="IL195">
        <v>0</v>
      </c>
      <c r="IM195">
        <v>0</v>
      </c>
      <c r="IN195">
        <v>0</v>
      </c>
      <c r="IO195" t="s">
        <v>441</v>
      </c>
      <c r="IP195" t="s">
        <v>442</v>
      </c>
      <c r="IQ195" t="s">
        <v>443</v>
      </c>
      <c r="IR195" t="s">
        <v>443</v>
      </c>
      <c r="IS195" t="s">
        <v>443</v>
      </c>
      <c r="IT195" t="s">
        <v>443</v>
      </c>
      <c r="IU195">
        <v>0</v>
      </c>
      <c r="IV195">
        <v>100</v>
      </c>
      <c r="IW195">
        <v>100</v>
      </c>
      <c r="IX195">
        <v>7.78</v>
      </c>
      <c r="IY195">
        <v>0.3866</v>
      </c>
      <c r="IZ195">
        <v>4.29428474587108</v>
      </c>
      <c r="JA195">
        <v>0.0044018681294096</v>
      </c>
      <c r="JB195">
        <v>-1.90699597991277e-06</v>
      </c>
      <c r="JC195">
        <v>4.44501569190667e-10</v>
      </c>
      <c r="JD195">
        <v>0.0663976639725661</v>
      </c>
      <c r="JE195">
        <v>0.00774552653971819</v>
      </c>
      <c r="JF195">
        <v>0.000136201457998369</v>
      </c>
      <c r="JG195">
        <v>5.32982615085375e-06</v>
      </c>
      <c r="JH195">
        <v>-0</v>
      </c>
      <c r="JI195">
        <v>1991</v>
      </c>
      <c r="JJ195">
        <v>1</v>
      </c>
      <c r="JK195">
        <v>28</v>
      </c>
      <c r="JL195">
        <v>195678.2</v>
      </c>
      <c r="JM195">
        <v>195678.1</v>
      </c>
      <c r="JN195">
        <v>2.70264</v>
      </c>
      <c r="JO195">
        <v>2.3291</v>
      </c>
      <c r="JP195">
        <v>1.4978</v>
      </c>
      <c r="JQ195">
        <v>2.32788</v>
      </c>
      <c r="JR195">
        <v>1.54419</v>
      </c>
      <c r="JS195">
        <v>2.29858</v>
      </c>
      <c r="JT195">
        <v>35.0364</v>
      </c>
      <c r="JU195">
        <v>24.1488</v>
      </c>
      <c r="JV195">
        <v>18</v>
      </c>
      <c r="JW195">
        <v>546.374</v>
      </c>
      <c r="JX195">
        <v>432.507</v>
      </c>
      <c r="JY195">
        <v>25.3868</v>
      </c>
      <c r="JZ195">
        <v>28.3296</v>
      </c>
      <c r="KA195">
        <v>30.0004</v>
      </c>
      <c r="KB195">
        <v>28.0776</v>
      </c>
      <c r="KC195">
        <v>28.0864</v>
      </c>
      <c r="KD195">
        <v>54.0831</v>
      </c>
      <c r="KE195">
        <v>21.8587</v>
      </c>
      <c r="KF195">
        <v>60.9198</v>
      </c>
      <c r="KG195">
        <v>25.3496</v>
      </c>
      <c r="KH195">
        <v>1388.27</v>
      </c>
      <c r="KI195">
        <v>20.2809</v>
      </c>
      <c r="KJ195">
        <v>92.9761</v>
      </c>
      <c r="KK195">
        <v>98.6769</v>
      </c>
    </row>
    <row r="196" spans="1:297">
      <c r="A196">
        <v>180</v>
      </c>
      <c r="B196">
        <v>1758990401</v>
      </c>
      <c r="C196">
        <v>3054</v>
      </c>
      <c r="D196" t="s">
        <v>803</v>
      </c>
      <c r="E196" t="s">
        <v>804</v>
      </c>
      <c r="F196">
        <v>5</v>
      </c>
      <c r="G196" t="s">
        <v>638</v>
      </c>
      <c r="H196" t="s">
        <v>436</v>
      </c>
      <c r="I196">
        <v>1758990392.84615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(EA196+(U196+2*0.95*5.67E-8*(((EA196+$B$7)+273)^4-(EA196+273)^4)-44100*J196)/(1.84*29.3*R196+8*0.95*5.67E-8*(EA196+273)^3))</f>
        <v>0</v>
      </c>
      <c r="W196">
        <f>($C$7*EB196+$D$7*EC196+$E$7*V196)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2*0.95*5.67E-8*(((EA196+$B$7)+273)^4-(W196+273)^4)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1403.50901988095</v>
      </c>
      <c r="AK196">
        <v>1356.15472727273</v>
      </c>
      <c r="AL196">
        <v>3.57532943722921</v>
      </c>
      <c r="AM196">
        <v>63.08</v>
      </c>
      <c r="AN196">
        <f>(AP196 - AO196 + DY196*1E3/(8.314*(EA196+273.15)) * AR196/DX196 * AQ196) * DX196/(100*DL196) * 1000/(1000 - AP196)</f>
        <v>0</v>
      </c>
      <c r="AO196">
        <v>20.1905411636905</v>
      </c>
      <c r="AP196">
        <v>23.62366</v>
      </c>
      <c r="AQ196">
        <v>0.000431314285713735</v>
      </c>
      <c r="AR196">
        <v>99.94</v>
      </c>
      <c r="AS196">
        <v>0</v>
      </c>
      <c r="AT196">
        <v>0</v>
      </c>
      <c r="AU196">
        <f>IF(AS196*$H$13&gt;=AW196,1.0,(AW196/(AW196-AS196*$H$13)))</f>
        <v>0</v>
      </c>
      <c r="AV196">
        <f>(AU196-1)*100</f>
        <v>0</v>
      </c>
      <c r="AW196">
        <f>MAX(0,($B$13+$C$13*EF196)/(1+$D$13*EF196)*DY196/(EA196+273)*$E$13)</f>
        <v>0</v>
      </c>
      <c r="AX196" t="s">
        <v>437</v>
      </c>
      <c r="AY196" t="s">
        <v>437</v>
      </c>
      <c r="AZ196">
        <v>0</v>
      </c>
      <c r="BA196">
        <v>0</v>
      </c>
      <c r="BB196">
        <f>1-AZ196/BA196</f>
        <v>0</v>
      </c>
      <c r="BC196">
        <v>0</v>
      </c>
      <c r="BD196" t="s">
        <v>437</v>
      </c>
      <c r="BE196" t="s">
        <v>437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437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$B$11*EG196+$C$11*EH196+$F$11*ES196*(1-EV196)</f>
        <v>0</v>
      </c>
      <c r="DI196">
        <f>DH196*DJ196</f>
        <v>0</v>
      </c>
      <c r="DJ196">
        <f>($B$11*$D$9+$C$11*$D$9+$F$11*((FF196+EX196)/MAX(FF196+EX196+FG196, 0.1)*$I$9+FG196/MAX(FF196+EX196+FG196, 0.1)*$J$9))/($B$11+$C$11+$F$11)</f>
        <v>0</v>
      </c>
      <c r="DK196">
        <f>($B$11*$K$9+$C$11*$K$9+$F$11*((FF196+EX196)/MAX(FF196+EX196+FG196, 0.1)*$P$9+FG196/MAX(FF196+EX196+FG196, 0.1)*$Q$9))/($B$11+$C$11+$F$11)</f>
        <v>0</v>
      </c>
      <c r="DL196">
        <v>5.9</v>
      </c>
      <c r="DM196">
        <v>0.5</v>
      </c>
      <c r="DN196" t="s">
        <v>438</v>
      </c>
      <c r="DO196">
        <v>2</v>
      </c>
      <c r="DP196" t="b">
        <v>1</v>
      </c>
      <c r="DQ196">
        <v>1758990392.84615</v>
      </c>
      <c r="DR196">
        <v>1300.43461538462</v>
      </c>
      <c r="DS196">
        <v>1358.87538461538</v>
      </c>
      <c r="DT196">
        <v>23.6183</v>
      </c>
      <c r="DU196">
        <v>20.0856153846154</v>
      </c>
      <c r="DV196">
        <v>1292.67846153846</v>
      </c>
      <c r="DW196">
        <v>23.2316230769231</v>
      </c>
      <c r="DX196">
        <v>500.026</v>
      </c>
      <c r="DY196">
        <v>90.4304923076923</v>
      </c>
      <c r="DZ196">
        <v>0.0300280923076923</v>
      </c>
      <c r="EA196">
        <v>30.2731384615385</v>
      </c>
      <c r="EB196">
        <v>30.0764461538462</v>
      </c>
      <c r="EC196">
        <v>999.9</v>
      </c>
      <c r="ED196">
        <v>0</v>
      </c>
      <c r="EE196">
        <v>0</v>
      </c>
      <c r="EF196">
        <v>10004.0784615385</v>
      </c>
      <c r="EG196">
        <v>0</v>
      </c>
      <c r="EH196">
        <v>9.96363461538461</v>
      </c>
      <c r="EI196">
        <v>-58.4388846153846</v>
      </c>
      <c r="EJ196">
        <v>1331.89307692308</v>
      </c>
      <c r="EK196">
        <v>1386.73</v>
      </c>
      <c r="EL196">
        <v>3.53268</v>
      </c>
      <c r="EM196">
        <v>1358.87538461538</v>
      </c>
      <c r="EN196">
        <v>20.0856153846154</v>
      </c>
      <c r="EO196">
        <v>2.13581461538462</v>
      </c>
      <c r="EP196">
        <v>1.81635307692308</v>
      </c>
      <c r="EQ196">
        <v>18.4888384615385</v>
      </c>
      <c r="ER196">
        <v>15.9280923076923</v>
      </c>
      <c r="ES196">
        <v>1999.97461538462</v>
      </c>
      <c r="ET196">
        <v>0.980002538461538</v>
      </c>
      <c r="EU196">
        <v>0.0199976384615385</v>
      </c>
      <c r="EV196">
        <v>0</v>
      </c>
      <c r="EW196">
        <v>1225.60384615385</v>
      </c>
      <c r="EX196">
        <v>5.00016</v>
      </c>
      <c r="EY196">
        <v>24873.0538461539</v>
      </c>
      <c r="EZ196">
        <v>18233.9692307692</v>
      </c>
      <c r="FA196">
        <v>49.312</v>
      </c>
      <c r="FB196">
        <v>49.7306153846154</v>
      </c>
      <c r="FC196">
        <v>49.6726923076923</v>
      </c>
      <c r="FD196">
        <v>49.5</v>
      </c>
      <c r="FE196">
        <v>51.125</v>
      </c>
      <c r="FF196">
        <v>1955.07769230769</v>
      </c>
      <c r="FG196">
        <v>39.8969230769231</v>
      </c>
      <c r="FH196">
        <v>0</v>
      </c>
      <c r="FI196">
        <v>1758990405.9</v>
      </c>
      <c r="FJ196">
        <v>0</v>
      </c>
      <c r="FK196">
        <v>1225.53923076923</v>
      </c>
      <c r="FL196">
        <v>-8.79452991913954</v>
      </c>
      <c r="FM196">
        <v>-184.044444354777</v>
      </c>
      <c r="FN196">
        <v>24872.3038461538</v>
      </c>
      <c r="FO196">
        <v>15</v>
      </c>
      <c r="FP196">
        <v>0</v>
      </c>
      <c r="FQ196" t="s">
        <v>439</v>
      </c>
      <c r="FR196">
        <v>1747249705.1</v>
      </c>
      <c r="FS196">
        <v>1747249711.1</v>
      </c>
      <c r="FT196">
        <v>0</v>
      </c>
      <c r="FU196">
        <v>0.871</v>
      </c>
      <c r="FV196">
        <v>0.066</v>
      </c>
      <c r="FW196">
        <v>5.486</v>
      </c>
      <c r="FX196">
        <v>0.145</v>
      </c>
      <c r="FY196">
        <v>420</v>
      </c>
      <c r="FZ196">
        <v>16</v>
      </c>
      <c r="GA196">
        <v>0.27</v>
      </c>
      <c r="GB196">
        <v>0.16</v>
      </c>
      <c r="GC196">
        <v>-58.642385</v>
      </c>
      <c r="GD196">
        <v>0.0137187969923816</v>
      </c>
      <c r="GE196">
        <v>0.937148867723267</v>
      </c>
      <c r="GF196">
        <v>1</v>
      </c>
      <c r="GG196">
        <v>1226.02411764706</v>
      </c>
      <c r="GH196">
        <v>-9.25042016836198</v>
      </c>
      <c r="GI196">
        <v>0.93776993806979</v>
      </c>
      <c r="GJ196">
        <v>-1</v>
      </c>
      <c r="GK196">
        <v>3.576862</v>
      </c>
      <c r="GL196">
        <v>-1.15435578947368</v>
      </c>
      <c r="GM196">
        <v>0.111105090279429</v>
      </c>
      <c r="GN196">
        <v>0</v>
      </c>
      <c r="GO196">
        <v>1</v>
      </c>
      <c r="GP196">
        <v>2</v>
      </c>
      <c r="GQ196" t="s">
        <v>446</v>
      </c>
      <c r="GR196">
        <v>3.12518</v>
      </c>
      <c r="GS196">
        <v>2.6559</v>
      </c>
      <c r="GT196">
        <v>0.196642</v>
      </c>
      <c r="GU196">
        <v>0.202155</v>
      </c>
      <c r="GV196">
        <v>0.100314</v>
      </c>
      <c r="GW196">
        <v>0.0904085</v>
      </c>
      <c r="GX196">
        <v>20670.7</v>
      </c>
      <c r="GY196">
        <v>19454</v>
      </c>
      <c r="GZ196">
        <v>23010.7</v>
      </c>
      <c r="HA196">
        <v>23742.6</v>
      </c>
      <c r="HB196">
        <v>35289</v>
      </c>
      <c r="HC196">
        <v>35755.8</v>
      </c>
      <c r="HD196">
        <v>41482.7</v>
      </c>
      <c r="HE196">
        <v>42340</v>
      </c>
      <c r="HF196">
        <v>1.90412</v>
      </c>
      <c r="HG196">
        <v>1.81523</v>
      </c>
      <c r="HH196">
        <v>0.157066</v>
      </c>
      <c r="HI196">
        <v>0</v>
      </c>
      <c r="HJ196">
        <v>27.4996</v>
      </c>
      <c r="HK196">
        <v>999.9</v>
      </c>
      <c r="HL196">
        <v>50.153</v>
      </c>
      <c r="HM196">
        <v>29.235</v>
      </c>
      <c r="HN196">
        <v>22.6084</v>
      </c>
      <c r="HO196">
        <v>54.7209</v>
      </c>
      <c r="HP196">
        <v>42.2196</v>
      </c>
      <c r="HQ196">
        <v>1</v>
      </c>
      <c r="HR196">
        <v>0.0637221</v>
      </c>
      <c r="HS196">
        <v>1.69454</v>
      </c>
      <c r="HT196">
        <v>20.2084</v>
      </c>
      <c r="HU196">
        <v>5.23241</v>
      </c>
      <c r="HV196">
        <v>11.992</v>
      </c>
      <c r="HW196">
        <v>4.9555</v>
      </c>
      <c r="HX196">
        <v>3.30395</v>
      </c>
      <c r="HY196">
        <v>21.3</v>
      </c>
      <c r="HZ196">
        <v>9999</v>
      </c>
      <c r="IA196">
        <v>9999</v>
      </c>
      <c r="IB196">
        <v>9999</v>
      </c>
      <c r="IC196">
        <v>1.86855</v>
      </c>
      <c r="ID196">
        <v>1.86418</v>
      </c>
      <c r="IE196">
        <v>1.87181</v>
      </c>
      <c r="IF196">
        <v>1.86266</v>
      </c>
      <c r="IG196">
        <v>1.86203</v>
      </c>
      <c r="IH196">
        <v>1.86853</v>
      </c>
      <c r="II196">
        <v>1.85867</v>
      </c>
      <c r="IJ196">
        <v>1.86508</v>
      </c>
      <c r="IK196">
        <v>5</v>
      </c>
      <c r="IL196">
        <v>0</v>
      </c>
      <c r="IM196">
        <v>0</v>
      </c>
      <c r="IN196">
        <v>0</v>
      </c>
      <c r="IO196" t="s">
        <v>441</v>
      </c>
      <c r="IP196" t="s">
        <v>442</v>
      </c>
      <c r="IQ196" t="s">
        <v>443</v>
      </c>
      <c r="IR196" t="s">
        <v>443</v>
      </c>
      <c r="IS196" t="s">
        <v>443</v>
      </c>
      <c r="IT196" t="s">
        <v>443</v>
      </c>
      <c r="IU196">
        <v>0</v>
      </c>
      <c r="IV196">
        <v>100</v>
      </c>
      <c r="IW196">
        <v>100</v>
      </c>
      <c r="IX196">
        <v>7.81</v>
      </c>
      <c r="IY196">
        <v>0.3868</v>
      </c>
      <c r="IZ196">
        <v>4.29428474587108</v>
      </c>
      <c r="JA196">
        <v>0.0044018681294096</v>
      </c>
      <c r="JB196">
        <v>-1.90699597991277e-06</v>
      </c>
      <c r="JC196">
        <v>4.44501569190667e-10</v>
      </c>
      <c r="JD196">
        <v>0.0663976639725661</v>
      </c>
      <c r="JE196">
        <v>0.00774552653971819</v>
      </c>
      <c r="JF196">
        <v>0.000136201457998369</v>
      </c>
      <c r="JG196">
        <v>5.32982615085375e-06</v>
      </c>
      <c r="JH196">
        <v>-0</v>
      </c>
      <c r="JI196">
        <v>1991</v>
      </c>
      <c r="JJ196">
        <v>1</v>
      </c>
      <c r="JK196">
        <v>28</v>
      </c>
      <c r="JL196">
        <v>195678.3</v>
      </c>
      <c r="JM196">
        <v>195678.2</v>
      </c>
      <c r="JN196">
        <v>2.72949</v>
      </c>
      <c r="JO196">
        <v>2.34985</v>
      </c>
      <c r="JP196">
        <v>1.49902</v>
      </c>
      <c r="JQ196">
        <v>2.32788</v>
      </c>
      <c r="JR196">
        <v>1.54419</v>
      </c>
      <c r="JS196">
        <v>2.24243</v>
      </c>
      <c r="JT196">
        <v>35.0364</v>
      </c>
      <c r="JU196">
        <v>24.1313</v>
      </c>
      <c r="JV196">
        <v>18</v>
      </c>
      <c r="JW196">
        <v>546.79</v>
      </c>
      <c r="JX196">
        <v>432.576</v>
      </c>
      <c r="JY196">
        <v>25.3141</v>
      </c>
      <c r="JZ196">
        <v>28.3344</v>
      </c>
      <c r="KA196">
        <v>30.0003</v>
      </c>
      <c r="KB196">
        <v>28.0826</v>
      </c>
      <c r="KC196">
        <v>28.0917</v>
      </c>
      <c r="KD196">
        <v>54.6174</v>
      </c>
      <c r="KE196">
        <v>21.5822</v>
      </c>
      <c r="KF196">
        <v>61.3019</v>
      </c>
      <c r="KG196">
        <v>25.2799</v>
      </c>
      <c r="KH196">
        <v>1408.52</v>
      </c>
      <c r="KI196">
        <v>20.3615</v>
      </c>
      <c r="KJ196">
        <v>92.9751</v>
      </c>
      <c r="KK196">
        <v>98.6761</v>
      </c>
    </row>
    <row r="197" spans="1:297">
      <c r="A197">
        <v>181</v>
      </c>
      <c r="B197">
        <v>1758990406</v>
      </c>
      <c r="C197">
        <v>3059</v>
      </c>
      <c r="D197" t="s">
        <v>805</v>
      </c>
      <c r="E197" t="s">
        <v>806</v>
      </c>
      <c r="F197">
        <v>5</v>
      </c>
      <c r="G197" t="s">
        <v>638</v>
      </c>
      <c r="H197" t="s">
        <v>436</v>
      </c>
      <c r="I197">
        <v>1758990397.84615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(EA197+(U197+2*0.95*5.67E-8*(((EA197+$B$7)+273)^4-(EA197+273)^4)-44100*J197)/(1.84*29.3*R197+8*0.95*5.67E-8*(EA197+273)^3))</f>
        <v>0</v>
      </c>
      <c r="W197">
        <f>($C$7*EB197+$D$7*EC197+$E$7*V197)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2*0.95*5.67E-8*(((EA197+$B$7)+273)^4-(W197+273)^4)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1420.18140684524</v>
      </c>
      <c r="AK197">
        <v>1373.21872727273</v>
      </c>
      <c r="AL197">
        <v>3.39512229437237</v>
      </c>
      <c r="AM197">
        <v>63.08</v>
      </c>
      <c r="AN197">
        <f>(AP197 - AO197 + DY197*1E3/(8.314*(EA197+273.15)) * AR197/DX197 * AQ197) * DX197/(100*DL197) * 1000/(1000 - AP197)</f>
        <v>0</v>
      </c>
      <c r="AO197">
        <v>20.2994624880952</v>
      </c>
      <c r="AP197">
        <v>23.6430854545454</v>
      </c>
      <c r="AQ197">
        <v>0.000688429437228784</v>
      </c>
      <c r="AR197">
        <v>99.94</v>
      </c>
      <c r="AS197">
        <v>0</v>
      </c>
      <c r="AT197">
        <v>0</v>
      </c>
      <c r="AU197">
        <f>IF(AS197*$H$13&gt;=AW197,1.0,(AW197/(AW197-AS197*$H$13)))</f>
        <v>0</v>
      </c>
      <c r="AV197">
        <f>(AU197-1)*100</f>
        <v>0</v>
      </c>
      <c r="AW197">
        <f>MAX(0,($B$13+$C$13*EF197)/(1+$D$13*EF197)*DY197/(EA197+273)*$E$13)</f>
        <v>0</v>
      </c>
      <c r="AX197" t="s">
        <v>437</v>
      </c>
      <c r="AY197" t="s">
        <v>437</v>
      </c>
      <c r="AZ197">
        <v>0</v>
      </c>
      <c r="BA197">
        <v>0</v>
      </c>
      <c r="BB197">
        <f>1-AZ197/BA197</f>
        <v>0</v>
      </c>
      <c r="BC197">
        <v>0</v>
      </c>
      <c r="BD197" t="s">
        <v>437</v>
      </c>
      <c r="BE197" t="s">
        <v>437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437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$B$11*EG197+$C$11*EH197+$F$11*ES197*(1-EV197)</f>
        <v>0</v>
      </c>
      <c r="DI197">
        <f>DH197*DJ197</f>
        <v>0</v>
      </c>
      <c r="DJ197">
        <f>($B$11*$D$9+$C$11*$D$9+$F$11*((FF197+EX197)/MAX(FF197+EX197+FG197, 0.1)*$I$9+FG197/MAX(FF197+EX197+FG197, 0.1)*$J$9))/($B$11+$C$11+$F$11)</f>
        <v>0</v>
      </c>
      <c r="DK197">
        <f>($B$11*$K$9+$C$11*$K$9+$F$11*((FF197+EX197)/MAX(FF197+EX197+FG197, 0.1)*$P$9+FG197/MAX(FF197+EX197+FG197, 0.1)*$Q$9))/($B$11+$C$11+$F$11)</f>
        <v>0</v>
      </c>
      <c r="DL197">
        <v>5.9</v>
      </c>
      <c r="DM197">
        <v>0.5</v>
      </c>
      <c r="DN197" t="s">
        <v>438</v>
      </c>
      <c r="DO197">
        <v>2</v>
      </c>
      <c r="DP197" t="b">
        <v>1</v>
      </c>
      <c r="DQ197">
        <v>1758990397.84615</v>
      </c>
      <c r="DR197">
        <v>1316.81846153846</v>
      </c>
      <c r="DS197">
        <v>1375.34538461538</v>
      </c>
      <c r="DT197">
        <v>23.6215076923077</v>
      </c>
      <c r="DU197">
        <v>20.1869615384615</v>
      </c>
      <c r="DV197">
        <v>1309.03307692308</v>
      </c>
      <c r="DW197">
        <v>23.2347615384615</v>
      </c>
      <c r="DX197">
        <v>500.005615384615</v>
      </c>
      <c r="DY197">
        <v>90.4314923076923</v>
      </c>
      <c r="DZ197">
        <v>0.0302293923076923</v>
      </c>
      <c r="EA197">
        <v>30.2589615384615</v>
      </c>
      <c r="EB197">
        <v>30.0602307692308</v>
      </c>
      <c r="EC197">
        <v>999.9</v>
      </c>
      <c r="ED197">
        <v>0</v>
      </c>
      <c r="EE197">
        <v>0</v>
      </c>
      <c r="EF197">
        <v>10000.3807692308</v>
      </c>
      <c r="EG197">
        <v>0</v>
      </c>
      <c r="EH197">
        <v>9.96737923076923</v>
      </c>
      <c r="EI197">
        <v>-58.5257153846154</v>
      </c>
      <c r="EJ197">
        <v>1348.67692307692</v>
      </c>
      <c r="EK197">
        <v>1403.68384615385</v>
      </c>
      <c r="EL197">
        <v>3.43454384615385</v>
      </c>
      <c r="EM197">
        <v>1375.34538461538</v>
      </c>
      <c r="EN197">
        <v>20.1869615384615</v>
      </c>
      <c r="EO197">
        <v>2.13612846153846</v>
      </c>
      <c r="EP197">
        <v>1.82553769230769</v>
      </c>
      <c r="EQ197">
        <v>18.4911769230769</v>
      </c>
      <c r="ER197">
        <v>16.0070230769231</v>
      </c>
      <c r="ES197">
        <v>1999.98461538462</v>
      </c>
      <c r="ET197">
        <v>0.980000461538461</v>
      </c>
      <c r="EU197">
        <v>0.0199996538461538</v>
      </c>
      <c r="EV197">
        <v>0</v>
      </c>
      <c r="EW197">
        <v>1224.79538461538</v>
      </c>
      <c r="EX197">
        <v>5.00016</v>
      </c>
      <c r="EY197">
        <v>24858.0923076923</v>
      </c>
      <c r="EZ197">
        <v>18234.0538461538</v>
      </c>
      <c r="FA197">
        <v>49.312</v>
      </c>
      <c r="FB197">
        <v>49.7306153846154</v>
      </c>
      <c r="FC197">
        <v>49.6822307692308</v>
      </c>
      <c r="FD197">
        <v>49.5</v>
      </c>
      <c r="FE197">
        <v>51.125</v>
      </c>
      <c r="FF197">
        <v>1955.08615384615</v>
      </c>
      <c r="FG197">
        <v>39.9</v>
      </c>
      <c r="FH197">
        <v>0</v>
      </c>
      <c r="FI197">
        <v>1758990411.3</v>
      </c>
      <c r="FJ197">
        <v>0</v>
      </c>
      <c r="FK197">
        <v>1224.6616</v>
      </c>
      <c r="FL197">
        <v>-9.94692309179812</v>
      </c>
      <c r="FM197">
        <v>-191.561538706614</v>
      </c>
      <c r="FN197">
        <v>24854.648</v>
      </c>
      <c r="FO197">
        <v>15</v>
      </c>
      <c r="FP197">
        <v>0</v>
      </c>
      <c r="FQ197" t="s">
        <v>439</v>
      </c>
      <c r="FR197">
        <v>1747249705.1</v>
      </c>
      <c r="FS197">
        <v>1747249711.1</v>
      </c>
      <c r="FT197">
        <v>0</v>
      </c>
      <c r="FU197">
        <v>0.871</v>
      </c>
      <c r="FV197">
        <v>0.066</v>
      </c>
      <c r="FW197">
        <v>5.486</v>
      </c>
      <c r="FX197">
        <v>0.145</v>
      </c>
      <c r="FY197">
        <v>420</v>
      </c>
      <c r="FZ197">
        <v>16</v>
      </c>
      <c r="GA197">
        <v>0.27</v>
      </c>
      <c r="GB197">
        <v>0.16</v>
      </c>
      <c r="GC197">
        <v>-58.4482952380952</v>
      </c>
      <c r="GD197">
        <v>-3.07806233766236</v>
      </c>
      <c r="GE197">
        <v>0.841555905664192</v>
      </c>
      <c r="GF197">
        <v>0</v>
      </c>
      <c r="GG197">
        <v>1225.25558823529</v>
      </c>
      <c r="GH197">
        <v>-9.27746371650351</v>
      </c>
      <c r="GI197">
        <v>0.940594903040775</v>
      </c>
      <c r="GJ197">
        <v>-1</v>
      </c>
      <c r="GK197">
        <v>3.49015857142857</v>
      </c>
      <c r="GL197">
        <v>-1.16780181818181</v>
      </c>
      <c r="GM197">
        <v>0.118006055747988</v>
      </c>
      <c r="GN197">
        <v>0</v>
      </c>
      <c r="GO197">
        <v>0</v>
      </c>
      <c r="GP197">
        <v>2</v>
      </c>
      <c r="GQ197" t="s">
        <v>457</v>
      </c>
      <c r="GR197">
        <v>3.12513</v>
      </c>
      <c r="GS197">
        <v>2.65607</v>
      </c>
      <c r="GT197">
        <v>0.198171</v>
      </c>
      <c r="GU197">
        <v>0.203706</v>
      </c>
      <c r="GV197">
        <v>0.100395</v>
      </c>
      <c r="GW197">
        <v>0.0907311</v>
      </c>
      <c r="GX197">
        <v>20631.3</v>
      </c>
      <c r="GY197">
        <v>19415.8</v>
      </c>
      <c r="GZ197">
        <v>23010.7</v>
      </c>
      <c r="HA197">
        <v>23742.1</v>
      </c>
      <c r="HB197">
        <v>35285.8</v>
      </c>
      <c r="HC197">
        <v>35742.7</v>
      </c>
      <c r="HD197">
        <v>41482.5</v>
      </c>
      <c r="HE197">
        <v>42339.4</v>
      </c>
      <c r="HF197">
        <v>1.9039</v>
      </c>
      <c r="HG197">
        <v>1.81555</v>
      </c>
      <c r="HH197">
        <v>0.155639</v>
      </c>
      <c r="HI197">
        <v>0</v>
      </c>
      <c r="HJ197">
        <v>27.4954</v>
      </c>
      <c r="HK197">
        <v>999.9</v>
      </c>
      <c r="HL197">
        <v>50.25</v>
      </c>
      <c r="HM197">
        <v>29.235</v>
      </c>
      <c r="HN197">
        <v>22.6544</v>
      </c>
      <c r="HO197">
        <v>54.2509</v>
      </c>
      <c r="HP197">
        <v>42.3518</v>
      </c>
      <c r="HQ197">
        <v>1</v>
      </c>
      <c r="HR197">
        <v>0.0640498</v>
      </c>
      <c r="HS197">
        <v>1.6763</v>
      </c>
      <c r="HT197">
        <v>20.2088</v>
      </c>
      <c r="HU197">
        <v>5.23376</v>
      </c>
      <c r="HV197">
        <v>11.992</v>
      </c>
      <c r="HW197">
        <v>4.95575</v>
      </c>
      <c r="HX197">
        <v>3.304</v>
      </c>
      <c r="HY197">
        <v>21.3</v>
      </c>
      <c r="HZ197">
        <v>9999</v>
      </c>
      <c r="IA197">
        <v>9999</v>
      </c>
      <c r="IB197">
        <v>9999</v>
      </c>
      <c r="IC197">
        <v>1.86853</v>
      </c>
      <c r="ID197">
        <v>1.86418</v>
      </c>
      <c r="IE197">
        <v>1.8718</v>
      </c>
      <c r="IF197">
        <v>1.86266</v>
      </c>
      <c r="IG197">
        <v>1.86203</v>
      </c>
      <c r="IH197">
        <v>1.86855</v>
      </c>
      <c r="II197">
        <v>1.85869</v>
      </c>
      <c r="IJ197">
        <v>1.86508</v>
      </c>
      <c r="IK197">
        <v>5</v>
      </c>
      <c r="IL197">
        <v>0</v>
      </c>
      <c r="IM197">
        <v>0</v>
      </c>
      <c r="IN197">
        <v>0</v>
      </c>
      <c r="IO197" t="s">
        <v>441</v>
      </c>
      <c r="IP197" t="s">
        <v>442</v>
      </c>
      <c r="IQ197" t="s">
        <v>443</v>
      </c>
      <c r="IR197" t="s">
        <v>443</v>
      </c>
      <c r="IS197" t="s">
        <v>443</v>
      </c>
      <c r="IT197" t="s">
        <v>443</v>
      </c>
      <c r="IU197">
        <v>0</v>
      </c>
      <c r="IV197">
        <v>100</v>
      </c>
      <c r="IW197">
        <v>100</v>
      </c>
      <c r="IX197">
        <v>7.84</v>
      </c>
      <c r="IY197">
        <v>0.3874</v>
      </c>
      <c r="IZ197">
        <v>4.29428474587108</v>
      </c>
      <c r="JA197">
        <v>0.0044018681294096</v>
      </c>
      <c r="JB197">
        <v>-1.90699597991277e-06</v>
      </c>
      <c r="JC197">
        <v>4.44501569190667e-10</v>
      </c>
      <c r="JD197">
        <v>0.0663976639725661</v>
      </c>
      <c r="JE197">
        <v>0.00774552653971819</v>
      </c>
      <c r="JF197">
        <v>0.000136201457998369</v>
      </c>
      <c r="JG197">
        <v>5.32982615085375e-06</v>
      </c>
      <c r="JH197">
        <v>-0</v>
      </c>
      <c r="JI197">
        <v>1991</v>
      </c>
      <c r="JJ197">
        <v>1</v>
      </c>
      <c r="JK197">
        <v>28</v>
      </c>
      <c r="JL197">
        <v>195678.3</v>
      </c>
      <c r="JM197">
        <v>195678.2</v>
      </c>
      <c r="JN197">
        <v>2.75391</v>
      </c>
      <c r="JO197">
        <v>2.32422</v>
      </c>
      <c r="JP197">
        <v>1.4978</v>
      </c>
      <c r="JQ197">
        <v>2.32788</v>
      </c>
      <c r="JR197">
        <v>1.54419</v>
      </c>
      <c r="JS197">
        <v>2.35596</v>
      </c>
      <c r="JT197">
        <v>35.0364</v>
      </c>
      <c r="JU197">
        <v>24.1488</v>
      </c>
      <c r="JV197">
        <v>18</v>
      </c>
      <c r="JW197">
        <v>546.694</v>
      </c>
      <c r="JX197">
        <v>432.813</v>
      </c>
      <c r="JY197">
        <v>25.2501</v>
      </c>
      <c r="JZ197">
        <v>28.3399</v>
      </c>
      <c r="KA197">
        <v>30.0004</v>
      </c>
      <c r="KB197">
        <v>28.0885</v>
      </c>
      <c r="KC197">
        <v>28.0975</v>
      </c>
      <c r="KD197">
        <v>55.1234</v>
      </c>
      <c r="KE197">
        <v>21.5822</v>
      </c>
      <c r="KF197">
        <v>61.3019</v>
      </c>
      <c r="KG197">
        <v>25.2281</v>
      </c>
      <c r="KH197">
        <v>1422.02</v>
      </c>
      <c r="KI197">
        <v>20.4117</v>
      </c>
      <c r="KJ197">
        <v>92.9747</v>
      </c>
      <c r="KK197">
        <v>98.6746</v>
      </c>
    </row>
    <row r="198" spans="1:297">
      <c r="A198">
        <v>182</v>
      </c>
      <c r="B198">
        <v>1758990411</v>
      </c>
      <c r="C198">
        <v>3064</v>
      </c>
      <c r="D198" t="s">
        <v>807</v>
      </c>
      <c r="E198" t="s">
        <v>808</v>
      </c>
      <c r="F198">
        <v>5</v>
      </c>
      <c r="G198" t="s">
        <v>638</v>
      </c>
      <c r="H198" t="s">
        <v>436</v>
      </c>
      <c r="I198">
        <v>1758990402.84615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(EA198+(U198+2*0.95*5.67E-8*(((EA198+$B$7)+273)^4-(EA198+273)^4)-44100*J198)/(1.84*29.3*R198+8*0.95*5.67E-8*(EA198+273)^3))</f>
        <v>0</v>
      </c>
      <c r="W198">
        <f>($C$7*EB198+$D$7*EC198+$E$7*V198)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2*0.95*5.67E-8*(((EA198+$B$7)+273)^4-(W198+273)^4)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1438.29236091667</v>
      </c>
      <c r="AK198">
        <v>1391.11218181818</v>
      </c>
      <c r="AL198">
        <v>3.58052640692643</v>
      </c>
      <c r="AM198">
        <v>63.08</v>
      </c>
      <c r="AN198">
        <f>(AP198 - AO198 + DY198*1E3/(8.314*(EA198+273.15)) * AR198/DX198 * AQ198) * DX198/(100*DL198) * 1000/(1000 - AP198)</f>
        <v>0</v>
      </c>
      <c r="AO198">
        <v>20.3773802827381</v>
      </c>
      <c r="AP198">
        <v>23.667843030303</v>
      </c>
      <c r="AQ198">
        <v>0.00355135584415361</v>
      </c>
      <c r="AR198">
        <v>99.94</v>
      </c>
      <c r="AS198">
        <v>0</v>
      </c>
      <c r="AT198">
        <v>0</v>
      </c>
      <c r="AU198">
        <f>IF(AS198*$H$13&gt;=AW198,1.0,(AW198/(AW198-AS198*$H$13)))</f>
        <v>0</v>
      </c>
      <c r="AV198">
        <f>(AU198-1)*100</f>
        <v>0</v>
      </c>
      <c r="AW198">
        <f>MAX(0,($B$13+$C$13*EF198)/(1+$D$13*EF198)*DY198/(EA198+273)*$E$13)</f>
        <v>0</v>
      </c>
      <c r="AX198" t="s">
        <v>437</v>
      </c>
      <c r="AY198" t="s">
        <v>437</v>
      </c>
      <c r="AZ198">
        <v>0</v>
      </c>
      <c r="BA198">
        <v>0</v>
      </c>
      <c r="BB198">
        <f>1-AZ198/BA198</f>
        <v>0</v>
      </c>
      <c r="BC198">
        <v>0</v>
      </c>
      <c r="BD198" t="s">
        <v>437</v>
      </c>
      <c r="BE198" t="s">
        <v>437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437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$B$11*EG198+$C$11*EH198+$F$11*ES198*(1-EV198)</f>
        <v>0</v>
      </c>
      <c r="DI198">
        <f>DH198*DJ198</f>
        <v>0</v>
      </c>
      <c r="DJ198">
        <f>($B$11*$D$9+$C$11*$D$9+$F$11*((FF198+EX198)/MAX(FF198+EX198+FG198, 0.1)*$I$9+FG198/MAX(FF198+EX198+FG198, 0.1)*$J$9))/($B$11+$C$11+$F$11)</f>
        <v>0</v>
      </c>
      <c r="DK198">
        <f>($B$11*$K$9+$C$11*$K$9+$F$11*((FF198+EX198)/MAX(FF198+EX198+FG198, 0.1)*$P$9+FG198/MAX(FF198+EX198+FG198, 0.1)*$Q$9))/($B$11+$C$11+$F$11)</f>
        <v>0</v>
      </c>
      <c r="DL198">
        <v>5.9</v>
      </c>
      <c r="DM198">
        <v>0.5</v>
      </c>
      <c r="DN198" t="s">
        <v>438</v>
      </c>
      <c r="DO198">
        <v>2</v>
      </c>
      <c r="DP198" t="b">
        <v>1</v>
      </c>
      <c r="DQ198">
        <v>1758990402.84615</v>
      </c>
      <c r="DR198">
        <v>1333.64076923077</v>
      </c>
      <c r="DS198">
        <v>1392.65923076923</v>
      </c>
      <c r="DT198">
        <v>23.6371</v>
      </c>
      <c r="DU198">
        <v>20.2825692307692</v>
      </c>
      <c r="DV198">
        <v>1325.82769230769</v>
      </c>
      <c r="DW198">
        <v>23.2500076923077</v>
      </c>
      <c r="DX198">
        <v>500.016538461538</v>
      </c>
      <c r="DY198">
        <v>90.4318076923077</v>
      </c>
      <c r="DZ198">
        <v>0.0302040230769231</v>
      </c>
      <c r="EA198">
        <v>30.2442076923077</v>
      </c>
      <c r="EB198">
        <v>30.0514230769231</v>
      </c>
      <c r="EC198">
        <v>999.9</v>
      </c>
      <c r="ED198">
        <v>0</v>
      </c>
      <c r="EE198">
        <v>0</v>
      </c>
      <c r="EF198">
        <v>10006.5823076923</v>
      </c>
      <c r="EG198">
        <v>0</v>
      </c>
      <c r="EH198">
        <v>9.97112384615385</v>
      </c>
      <c r="EI198">
        <v>-59.0186461538462</v>
      </c>
      <c r="EJ198">
        <v>1365.92846153846</v>
      </c>
      <c r="EK198">
        <v>1421.49384615385</v>
      </c>
      <c r="EL198">
        <v>3.35452692307692</v>
      </c>
      <c r="EM198">
        <v>1392.65923076923</v>
      </c>
      <c r="EN198">
        <v>20.2825692307692</v>
      </c>
      <c r="EO198">
        <v>2.13754538461538</v>
      </c>
      <c r="EP198">
        <v>1.83419</v>
      </c>
      <c r="EQ198">
        <v>18.5017538461538</v>
      </c>
      <c r="ER198">
        <v>16.0811153846154</v>
      </c>
      <c r="ES198">
        <v>1999.94846153846</v>
      </c>
      <c r="ET198">
        <v>0.980001384615384</v>
      </c>
      <c r="EU198">
        <v>0.0199987769230769</v>
      </c>
      <c r="EV198">
        <v>0</v>
      </c>
      <c r="EW198">
        <v>1223.94846153846</v>
      </c>
      <c r="EX198">
        <v>5.00016</v>
      </c>
      <c r="EY198">
        <v>24841.6923076923</v>
      </c>
      <c r="EZ198">
        <v>18233.7153846154</v>
      </c>
      <c r="FA198">
        <v>49.312</v>
      </c>
      <c r="FB198">
        <v>49.7354615384615</v>
      </c>
      <c r="FC198">
        <v>49.6726923076923</v>
      </c>
      <c r="FD198">
        <v>49.5</v>
      </c>
      <c r="FE198">
        <v>51.125</v>
      </c>
      <c r="FF198">
        <v>1955.05538461538</v>
      </c>
      <c r="FG198">
        <v>39.8969230769231</v>
      </c>
      <c r="FH198">
        <v>0</v>
      </c>
      <c r="FI198">
        <v>1758990416.1</v>
      </c>
      <c r="FJ198">
        <v>0</v>
      </c>
      <c r="FK198">
        <v>1223.8392</v>
      </c>
      <c r="FL198">
        <v>-9.60384616754801</v>
      </c>
      <c r="FM198">
        <v>-189.661538826101</v>
      </c>
      <c r="FN198">
        <v>24839.34</v>
      </c>
      <c r="FO198">
        <v>15</v>
      </c>
      <c r="FP198">
        <v>0</v>
      </c>
      <c r="FQ198" t="s">
        <v>439</v>
      </c>
      <c r="FR198">
        <v>1747249705.1</v>
      </c>
      <c r="FS198">
        <v>1747249711.1</v>
      </c>
      <c r="FT198">
        <v>0</v>
      </c>
      <c r="FU198">
        <v>0.871</v>
      </c>
      <c r="FV198">
        <v>0.066</v>
      </c>
      <c r="FW198">
        <v>5.486</v>
      </c>
      <c r="FX198">
        <v>0.145</v>
      </c>
      <c r="FY198">
        <v>420</v>
      </c>
      <c r="FZ198">
        <v>16</v>
      </c>
      <c r="GA198">
        <v>0.27</v>
      </c>
      <c r="GB198">
        <v>0.16</v>
      </c>
      <c r="GC198">
        <v>-58.70012</v>
      </c>
      <c r="GD198">
        <v>-4.17038796992487</v>
      </c>
      <c r="GE198">
        <v>0.817917016328675</v>
      </c>
      <c r="GF198">
        <v>0</v>
      </c>
      <c r="GG198">
        <v>1224.49235294118</v>
      </c>
      <c r="GH198">
        <v>-9.90771580668703</v>
      </c>
      <c r="GI198">
        <v>1.00781959993876</v>
      </c>
      <c r="GJ198">
        <v>-1</v>
      </c>
      <c r="GK198">
        <v>3.3947735</v>
      </c>
      <c r="GL198">
        <v>-0.974895789473682</v>
      </c>
      <c r="GM198">
        <v>0.0949694533139472</v>
      </c>
      <c r="GN198">
        <v>0</v>
      </c>
      <c r="GO198">
        <v>0</v>
      </c>
      <c r="GP198">
        <v>2</v>
      </c>
      <c r="GQ198" t="s">
        <v>457</v>
      </c>
      <c r="GR198">
        <v>3.12524</v>
      </c>
      <c r="GS198">
        <v>2.65556</v>
      </c>
      <c r="GT198">
        <v>0.199734</v>
      </c>
      <c r="GU198">
        <v>0.205103</v>
      </c>
      <c r="GV198">
        <v>0.100442</v>
      </c>
      <c r="GW198">
        <v>0.090922</v>
      </c>
      <c r="GX198">
        <v>20590.9</v>
      </c>
      <c r="GY198">
        <v>19381.7</v>
      </c>
      <c r="GZ198">
        <v>23010.5</v>
      </c>
      <c r="HA198">
        <v>23742</v>
      </c>
      <c r="HB198">
        <v>35283.9</v>
      </c>
      <c r="HC198">
        <v>35735.2</v>
      </c>
      <c r="HD198">
        <v>41482.3</v>
      </c>
      <c r="HE198">
        <v>42339.3</v>
      </c>
      <c r="HF198">
        <v>1.90373</v>
      </c>
      <c r="HG198">
        <v>1.81545</v>
      </c>
      <c r="HH198">
        <v>0.156667</v>
      </c>
      <c r="HI198">
        <v>0</v>
      </c>
      <c r="HJ198">
        <v>27.4914</v>
      </c>
      <c r="HK198">
        <v>999.9</v>
      </c>
      <c r="HL198">
        <v>50.324</v>
      </c>
      <c r="HM198">
        <v>29.245</v>
      </c>
      <c r="HN198">
        <v>22.6998</v>
      </c>
      <c r="HO198">
        <v>54.3509</v>
      </c>
      <c r="HP198">
        <v>42.1114</v>
      </c>
      <c r="HQ198">
        <v>1</v>
      </c>
      <c r="HR198">
        <v>0.0643648</v>
      </c>
      <c r="HS198">
        <v>1.61897</v>
      </c>
      <c r="HT198">
        <v>20.2093</v>
      </c>
      <c r="HU198">
        <v>5.23271</v>
      </c>
      <c r="HV198">
        <v>11.992</v>
      </c>
      <c r="HW198">
        <v>4.95525</v>
      </c>
      <c r="HX198">
        <v>3.3039</v>
      </c>
      <c r="HY198">
        <v>21.3</v>
      </c>
      <c r="HZ198">
        <v>9999</v>
      </c>
      <c r="IA198">
        <v>9999</v>
      </c>
      <c r="IB198">
        <v>9999</v>
      </c>
      <c r="IC198">
        <v>1.86853</v>
      </c>
      <c r="ID198">
        <v>1.86417</v>
      </c>
      <c r="IE198">
        <v>1.8718</v>
      </c>
      <c r="IF198">
        <v>1.86264</v>
      </c>
      <c r="IG198">
        <v>1.86203</v>
      </c>
      <c r="IH198">
        <v>1.86854</v>
      </c>
      <c r="II198">
        <v>1.85867</v>
      </c>
      <c r="IJ198">
        <v>1.86508</v>
      </c>
      <c r="IK198">
        <v>5</v>
      </c>
      <c r="IL198">
        <v>0</v>
      </c>
      <c r="IM198">
        <v>0</v>
      </c>
      <c r="IN198">
        <v>0</v>
      </c>
      <c r="IO198" t="s">
        <v>441</v>
      </c>
      <c r="IP198" t="s">
        <v>442</v>
      </c>
      <c r="IQ198" t="s">
        <v>443</v>
      </c>
      <c r="IR198" t="s">
        <v>443</v>
      </c>
      <c r="IS198" t="s">
        <v>443</v>
      </c>
      <c r="IT198" t="s">
        <v>443</v>
      </c>
      <c r="IU198">
        <v>0</v>
      </c>
      <c r="IV198">
        <v>100</v>
      </c>
      <c r="IW198">
        <v>100</v>
      </c>
      <c r="IX198">
        <v>7.86</v>
      </c>
      <c r="IY198">
        <v>0.3878</v>
      </c>
      <c r="IZ198">
        <v>4.29428474587108</v>
      </c>
      <c r="JA198">
        <v>0.0044018681294096</v>
      </c>
      <c r="JB198">
        <v>-1.90699597991277e-06</v>
      </c>
      <c r="JC198">
        <v>4.44501569190667e-10</v>
      </c>
      <c r="JD198">
        <v>0.0663976639725661</v>
      </c>
      <c r="JE198">
        <v>0.00774552653971819</v>
      </c>
      <c r="JF198">
        <v>0.000136201457998369</v>
      </c>
      <c r="JG198">
        <v>5.32982615085375e-06</v>
      </c>
      <c r="JH198">
        <v>-0</v>
      </c>
      <c r="JI198">
        <v>1991</v>
      </c>
      <c r="JJ198">
        <v>1</v>
      </c>
      <c r="JK198">
        <v>28</v>
      </c>
      <c r="JL198">
        <v>195678.4</v>
      </c>
      <c r="JM198">
        <v>195678.3</v>
      </c>
      <c r="JN198">
        <v>2.7832</v>
      </c>
      <c r="JO198">
        <v>2.33765</v>
      </c>
      <c r="JP198">
        <v>1.49902</v>
      </c>
      <c r="JQ198">
        <v>2.32788</v>
      </c>
      <c r="JR198">
        <v>1.54419</v>
      </c>
      <c r="JS198">
        <v>2.2998</v>
      </c>
      <c r="JT198">
        <v>35.0364</v>
      </c>
      <c r="JU198">
        <v>24.14</v>
      </c>
      <c r="JV198">
        <v>18</v>
      </c>
      <c r="JW198">
        <v>546.62</v>
      </c>
      <c r="JX198">
        <v>432.79</v>
      </c>
      <c r="JY198">
        <v>25.201</v>
      </c>
      <c r="JZ198">
        <v>28.3453</v>
      </c>
      <c r="KA198">
        <v>30.0003</v>
      </c>
      <c r="KB198">
        <v>28.0932</v>
      </c>
      <c r="KC198">
        <v>28.1024</v>
      </c>
      <c r="KD198">
        <v>55.6768</v>
      </c>
      <c r="KE198">
        <v>21.5822</v>
      </c>
      <c r="KF198">
        <v>61.6795</v>
      </c>
      <c r="KG198">
        <v>25.1923</v>
      </c>
      <c r="KH198">
        <v>1442.3</v>
      </c>
      <c r="KI198">
        <v>20.4778</v>
      </c>
      <c r="KJ198">
        <v>92.9742</v>
      </c>
      <c r="KK198">
        <v>98.6742</v>
      </c>
    </row>
    <row r="199" spans="1:297">
      <c r="A199">
        <v>183</v>
      </c>
      <c r="B199">
        <v>1758990416</v>
      </c>
      <c r="C199">
        <v>3069</v>
      </c>
      <c r="D199" t="s">
        <v>809</v>
      </c>
      <c r="E199" t="s">
        <v>810</v>
      </c>
      <c r="F199">
        <v>5</v>
      </c>
      <c r="G199" t="s">
        <v>638</v>
      </c>
      <c r="H199" t="s">
        <v>436</v>
      </c>
      <c r="I199">
        <v>1758990407.84615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(EA199+(U199+2*0.95*5.67E-8*(((EA199+$B$7)+273)^4-(EA199+273)^4)-44100*J199)/(1.84*29.3*R199+8*0.95*5.67E-8*(EA199+273)^3))</f>
        <v>0</v>
      </c>
      <c r="W199">
        <f>($C$7*EB199+$D$7*EC199+$E$7*V199)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2*0.95*5.67E-8*(((EA199+$B$7)+273)^4-(W199+273)^4)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1454.42363160714</v>
      </c>
      <c r="AK199">
        <v>1407.61036363636</v>
      </c>
      <c r="AL199">
        <v>3.28245281385243</v>
      </c>
      <c r="AM199">
        <v>63.08</v>
      </c>
      <c r="AN199">
        <f>(AP199 - AO199 + DY199*1E3/(8.314*(EA199+273.15)) * AR199/DX199 * AQ199) * DX199/(100*DL199) * 1000/(1000 - AP199)</f>
        <v>0</v>
      </c>
      <c r="AO199">
        <v>20.4395887708333</v>
      </c>
      <c r="AP199">
        <v>23.6734224242424</v>
      </c>
      <c r="AQ199">
        <v>0.000570729004328101</v>
      </c>
      <c r="AR199">
        <v>99.94</v>
      </c>
      <c r="AS199">
        <v>0</v>
      </c>
      <c r="AT199">
        <v>0</v>
      </c>
      <c r="AU199">
        <f>IF(AS199*$H$13&gt;=AW199,1.0,(AW199/(AW199-AS199*$H$13)))</f>
        <v>0</v>
      </c>
      <c r="AV199">
        <f>(AU199-1)*100</f>
        <v>0</v>
      </c>
      <c r="AW199">
        <f>MAX(0,($B$13+$C$13*EF199)/(1+$D$13*EF199)*DY199/(EA199+273)*$E$13)</f>
        <v>0</v>
      </c>
      <c r="AX199" t="s">
        <v>437</v>
      </c>
      <c r="AY199" t="s">
        <v>437</v>
      </c>
      <c r="AZ199">
        <v>0</v>
      </c>
      <c r="BA199">
        <v>0</v>
      </c>
      <c r="BB199">
        <f>1-AZ199/BA199</f>
        <v>0</v>
      </c>
      <c r="BC199">
        <v>0</v>
      </c>
      <c r="BD199" t="s">
        <v>437</v>
      </c>
      <c r="BE199" t="s">
        <v>437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437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$B$11*EG199+$C$11*EH199+$F$11*ES199*(1-EV199)</f>
        <v>0</v>
      </c>
      <c r="DI199">
        <f>DH199*DJ199</f>
        <v>0</v>
      </c>
      <c r="DJ199">
        <f>($B$11*$D$9+$C$11*$D$9+$F$11*((FF199+EX199)/MAX(FF199+EX199+FG199, 0.1)*$I$9+FG199/MAX(FF199+EX199+FG199, 0.1)*$J$9))/($B$11+$C$11+$F$11)</f>
        <v>0</v>
      </c>
      <c r="DK199">
        <f>($B$11*$K$9+$C$11*$K$9+$F$11*((FF199+EX199)/MAX(FF199+EX199+FG199, 0.1)*$P$9+FG199/MAX(FF199+EX199+FG199, 0.1)*$Q$9))/($B$11+$C$11+$F$11)</f>
        <v>0</v>
      </c>
      <c r="DL199">
        <v>5.9</v>
      </c>
      <c r="DM199">
        <v>0.5</v>
      </c>
      <c r="DN199" t="s">
        <v>438</v>
      </c>
      <c r="DO199">
        <v>2</v>
      </c>
      <c r="DP199" t="b">
        <v>1</v>
      </c>
      <c r="DQ199">
        <v>1758990407.84615</v>
      </c>
      <c r="DR199">
        <v>1350.55</v>
      </c>
      <c r="DS199">
        <v>1409.18461538462</v>
      </c>
      <c r="DT199">
        <v>23.6537461538462</v>
      </c>
      <c r="DU199">
        <v>20.3664461538462</v>
      </c>
      <c r="DV199">
        <v>1342.70846153846</v>
      </c>
      <c r="DW199">
        <v>23.2662846153846</v>
      </c>
      <c r="DX199">
        <v>500.016923076923</v>
      </c>
      <c r="DY199">
        <v>90.4323076923077</v>
      </c>
      <c r="DZ199">
        <v>0.0303246384615385</v>
      </c>
      <c r="EA199">
        <v>30.2308615384615</v>
      </c>
      <c r="EB199">
        <v>30.0397153846154</v>
      </c>
      <c r="EC199">
        <v>999.9</v>
      </c>
      <c r="ED199">
        <v>0</v>
      </c>
      <c r="EE199">
        <v>0</v>
      </c>
      <c r="EF199">
        <v>9997.63692307692</v>
      </c>
      <c r="EG199">
        <v>0</v>
      </c>
      <c r="EH199">
        <v>9.97165846153846</v>
      </c>
      <c r="EI199">
        <v>-58.6351692307692</v>
      </c>
      <c r="EJ199">
        <v>1383.27076923077</v>
      </c>
      <c r="EK199">
        <v>1438.48384615385</v>
      </c>
      <c r="EL199">
        <v>3.28730153846154</v>
      </c>
      <c r="EM199">
        <v>1409.18461538462</v>
      </c>
      <c r="EN199">
        <v>20.3664461538462</v>
      </c>
      <c r="EO199">
        <v>2.13906307692308</v>
      </c>
      <c r="EP199">
        <v>1.84178461538462</v>
      </c>
      <c r="EQ199">
        <v>18.5130692307692</v>
      </c>
      <c r="ER199">
        <v>16.1459076923077</v>
      </c>
      <c r="ES199">
        <v>1999.96</v>
      </c>
      <c r="ET199">
        <v>0.980000461538461</v>
      </c>
      <c r="EU199">
        <v>0.0199996615384615</v>
      </c>
      <c r="EV199">
        <v>0</v>
      </c>
      <c r="EW199">
        <v>1223.14846153846</v>
      </c>
      <c r="EX199">
        <v>5.00016</v>
      </c>
      <c r="EY199">
        <v>24826.1384615385</v>
      </c>
      <c r="EZ199">
        <v>18233.8230769231</v>
      </c>
      <c r="FA199">
        <v>49.312</v>
      </c>
      <c r="FB199">
        <v>49.7451538461538</v>
      </c>
      <c r="FC199">
        <v>49.6774615384615</v>
      </c>
      <c r="FD199">
        <v>49.5</v>
      </c>
      <c r="FE199">
        <v>51.125</v>
      </c>
      <c r="FF199">
        <v>1955.06615384615</v>
      </c>
      <c r="FG199">
        <v>39.8976923076923</v>
      </c>
      <c r="FH199">
        <v>0</v>
      </c>
      <c r="FI199">
        <v>1758990420.9</v>
      </c>
      <c r="FJ199">
        <v>0</v>
      </c>
      <c r="FK199">
        <v>1223.1264</v>
      </c>
      <c r="FL199">
        <v>-8.43153843955369</v>
      </c>
      <c r="FM199">
        <v>-185.799999809866</v>
      </c>
      <c r="FN199">
        <v>24824.336</v>
      </c>
      <c r="FO199">
        <v>15</v>
      </c>
      <c r="FP199">
        <v>0</v>
      </c>
      <c r="FQ199" t="s">
        <v>439</v>
      </c>
      <c r="FR199">
        <v>1747249705.1</v>
      </c>
      <c r="FS199">
        <v>1747249711.1</v>
      </c>
      <c r="FT199">
        <v>0</v>
      </c>
      <c r="FU199">
        <v>0.871</v>
      </c>
      <c r="FV199">
        <v>0.066</v>
      </c>
      <c r="FW199">
        <v>5.486</v>
      </c>
      <c r="FX199">
        <v>0.145</v>
      </c>
      <c r="FY199">
        <v>420</v>
      </c>
      <c r="FZ199">
        <v>16</v>
      </c>
      <c r="GA199">
        <v>0.27</v>
      </c>
      <c r="GB199">
        <v>0.16</v>
      </c>
      <c r="GC199">
        <v>-58.8240523809524</v>
      </c>
      <c r="GD199">
        <v>3.07006753246752</v>
      </c>
      <c r="GE199">
        <v>0.635262069369836</v>
      </c>
      <c r="GF199">
        <v>0</v>
      </c>
      <c r="GG199">
        <v>1223.65264705882</v>
      </c>
      <c r="GH199">
        <v>-10.0135981676944</v>
      </c>
      <c r="GI199">
        <v>1.01348933893672</v>
      </c>
      <c r="GJ199">
        <v>-1</v>
      </c>
      <c r="GK199">
        <v>3.32894285714286</v>
      </c>
      <c r="GL199">
        <v>-0.793499220779213</v>
      </c>
      <c r="GM199">
        <v>0.0813877128987193</v>
      </c>
      <c r="GN199">
        <v>0</v>
      </c>
      <c r="GO199">
        <v>0</v>
      </c>
      <c r="GP199">
        <v>2</v>
      </c>
      <c r="GQ199" t="s">
        <v>457</v>
      </c>
      <c r="GR199">
        <v>3.12509</v>
      </c>
      <c r="GS199">
        <v>2.65602</v>
      </c>
      <c r="GT199">
        <v>0.20121</v>
      </c>
      <c r="GU199">
        <v>0.206674</v>
      </c>
      <c r="GV199">
        <v>0.100468</v>
      </c>
      <c r="GW199">
        <v>0.0911293</v>
      </c>
      <c r="GX199">
        <v>20552.3</v>
      </c>
      <c r="GY199">
        <v>19342.9</v>
      </c>
      <c r="GZ199">
        <v>23009.9</v>
      </c>
      <c r="HA199">
        <v>23741.5</v>
      </c>
      <c r="HB199">
        <v>35282</v>
      </c>
      <c r="HC199">
        <v>35726.3</v>
      </c>
      <c r="HD199">
        <v>41481.2</v>
      </c>
      <c r="HE199">
        <v>42338.2</v>
      </c>
      <c r="HF199">
        <v>1.90365</v>
      </c>
      <c r="HG199">
        <v>1.8156</v>
      </c>
      <c r="HH199">
        <v>0.155192</v>
      </c>
      <c r="HI199">
        <v>0</v>
      </c>
      <c r="HJ199">
        <v>27.4858</v>
      </c>
      <c r="HK199">
        <v>999.9</v>
      </c>
      <c r="HL199">
        <v>50.446</v>
      </c>
      <c r="HM199">
        <v>29.225</v>
      </c>
      <c r="HN199">
        <v>22.7248</v>
      </c>
      <c r="HO199">
        <v>54.0009</v>
      </c>
      <c r="HP199">
        <v>42.3678</v>
      </c>
      <c r="HQ199">
        <v>1</v>
      </c>
      <c r="HR199">
        <v>0.0645655</v>
      </c>
      <c r="HS199">
        <v>1.60355</v>
      </c>
      <c r="HT199">
        <v>20.2097</v>
      </c>
      <c r="HU199">
        <v>5.23391</v>
      </c>
      <c r="HV199">
        <v>11.992</v>
      </c>
      <c r="HW199">
        <v>4.9558</v>
      </c>
      <c r="HX199">
        <v>3.30398</v>
      </c>
      <c r="HY199">
        <v>21.3</v>
      </c>
      <c r="HZ199">
        <v>9999</v>
      </c>
      <c r="IA199">
        <v>9999</v>
      </c>
      <c r="IB199">
        <v>9999</v>
      </c>
      <c r="IC199">
        <v>1.86855</v>
      </c>
      <c r="ID199">
        <v>1.86417</v>
      </c>
      <c r="IE199">
        <v>1.8718</v>
      </c>
      <c r="IF199">
        <v>1.86267</v>
      </c>
      <c r="IG199">
        <v>1.86203</v>
      </c>
      <c r="IH199">
        <v>1.86856</v>
      </c>
      <c r="II199">
        <v>1.85868</v>
      </c>
      <c r="IJ199">
        <v>1.86508</v>
      </c>
      <c r="IK199">
        <v>5</v>
      </c>
      <c r="IL199">
        <v>0</v>
      </c>
      <c r="IM199">
        <v>0</v>
      </c>
      <c r="IN199">
        <v>0</v>
      </c>
      <c r="IO199" t="s">
        <v>441</v>
      </c>
      <c r="IP199" t="s">
        <v>442</v>
      </c>
      <c r="IQ199" t="s">
        <v>443</v>
      </c>
      <c r="IR199" t="s">
        <v>443</v>
      </c>
      <c r="IS199" t="s">
        <v>443</v>
      </c>
      <c r="IT199" t="s">
        <v>443</v>
      </c>
      <c r="IU199">
        <v>0</v>
      </c>
      <c r="IV199">
        <v>100</v>
      </c>
      <c r="IW199">
        <v>100</v>
      </c>
      <c r="IX199">
        <v>7.89</v>
      </c>
      <c r="IY199">
        <v>0.388</v>
      </c>
      <c r="IZ199">
        <v>4.29428474587108</v>
      </c>
      <c r="JA199">
        <v>0.0044018681294096</v>
      </c>
      <c r="JB199">
        <v>-1.90699597991277e-06</v>
      </c>
      <c r="JC199">
        <v>4.44501569190667e-10</v>
      </c>
      <c r="JD199">
        <v>0.0663976639725661</v>
      </c>
      <c r="JE199">
        <v>0.00774552653971819</v>
      </c>
      <c r="JF199">
        <v>0.000136201457998369</v>
      </c>
      <c r="JG199">
        <v>5.32982615085375e-06</v>
      </c>
      <c r="JH199">
        <v>-0</v>
      </c>
      <c r="JI199">
        <v>1991</v>
      </c>
      <c r="JJ199">
        <v>1</v>
      </c>
      <c r="JK199">
        <v>28</v>
      </c>
      <c r="JL199">
        <v>195678.5</v>
      </c>
      <c r="JM199">
        <v>195678.4</v>
      </c>
      <c r="JN199">
        <v>2.80762</v>
      </c>
      <c r="JO199">
        <v>2.33521</v>
      </c>
      <c r="JP199">
        <v>1.4978</v>
      </c>
      <c r="JQ199">
        <v>2.32788</v>
      </c>
      <c r="JR199">
        <v>1.54419</v>
      </c>
      <c r="JS199">
        <v>2.38892</v>
      </c>
      <c r="JT199">
        <v>35.0364</v>
      </c>
      <c r="JU199">
        <v>24.1488</v>
      </c>
      <c r="JV199">
        <v>18</v>
      </c>
      <c r="JW199">
        <v>546.615</v>
      </c>
      <c r="JX199">
        <v>432.918</v>
      </c>
      <c r="JY199">
        <v>25.1678</v>
      </c>
      <c r="JZ199">
        <v>28.3503</v>
      </c>
      <c r="KA199">
        <v>30.0003</v>
      </c>
      <c r="KB199">
        <v>28.0983</v>
      </c>
      <c r="KC199">
        <v>28.1077</v>
      </c>
      <c r="KD199">
        <v>56.181</v>
      </c>
      <c r="KE199">
        <v>21.5822</v>
      </c>
      <c r="KF199">
        <v>62.0531</v>
      </c>
      <c r="KG199">
        <v>25.1522</v>
      </c>
      <c r="KH199">
        <v>1455.82</v>
      </c>
      <c r="KI199">
        <v>20.5386</v>
      </c>
      <c r="KJ199">
        <v>92.9716</v>
      </c>
      <c r="KK199">
        <v>98.6718</v>
      </c>
    </row>
    <row r="200" spans="1:297">
      <c r="A200">
        <v>184</v>
      </c>
      <c r="B200">
        <v>1758990421</v>
      </c>
      <c r="C200">
        <v>3074</v>
      </c>
      <c r="D200" t="s">
        <v>811</v>
      </c>
      <c r="E200" t="s">
        <v>812</v>
      </c>
      <c r="F200">
        <v>5</v>
      </c>
      <c r="G200" t="s">
        <v>638</v>
      </c>
      <c r="H200" t="s">
        <v>436</v>
      </c>
      <c r="I200">
        <v>1758990412.84615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(EA200+(U200+2*0.95*5.67E-8*(((EA200+$B$7)+273)^4-(EA200+273)^4)-44100*J200)/(1.84*29.3*R200+8*0.95*5.67E-8*(EA200+273)^3))</f>
        <v>0</v>
      </c>
      <c r="W200">
        <f>($C$7*EB200+$D$7*EC200+$E$7*V200)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2*0.95*5.67E-8*(((EA200+$B$7)+273)^4-(W200+273)^4)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1473.02667640476</v>
      </c>
      <c r="AK200">
        <v>1425.44163636364</v>
      </c>
      <c r="AL200">
        <v>3.56385909090895</v>
      </c>
      <c r="AM200">
        <v>63.08</v>
      </c>
      <c r="AN200">
        <f>(AP200 - AO200 + DY200*1E3/(8.314*(EA200+273.15)) * AR200/DX200 * AQ200) * DX200/(100*DL200) * 1000/(1000 - AP200)</f>
        <v>0</v>
      </c>
      <c r="AO200">
        <v>20.5003527827381</v>
      </c>
      <c r="AP200">
        <v>23.6833018181818</v>
      </c>
      <c r="AQ200">
        <v>0.000450278787878621</v>
      </c>
      <c r="AR200">
        <v>99.94</v>
      </c>
      <c r="AS200">
        <v>0</v>
      </c>
      <c r="AT200">
        <v>0</v>
      </c>
      <c r="AU200">
        <f>IF(AS200*$H$13&gt;=AW200,1.0,(AW200/(AW200-AS200*$H$13)))</f>
        <v>0</v>
      </c>
      <c r="AV200">
        <f>(AU200-1)*100</f>
        <v>0</v>
      </c>
      <c r="AW200">
        <f>MAX(0,($B$13+$C$13*EF200)/(1+$D$13*EF200)*DY200/(EA200+273)*$E$13)</f>
        <v>0</v>
      </c>
      <c r="AX200" t="s">
        <v>437</v>
      </c>
      <c r="AY200" t="s">
        <v>437</v>
      </c>
      <c r="AZ200">
        <v>0</v>
      </c>
      <c r="BA200">
        <v>0</v>
      </c>
      <c r="BB200">
        <f>1-AZ200/BA200</f>
        <v>0</v>
      </c>
      <c r="BC200">
        <v>0</v>
      </c>
      <c r="BD200" t="s">
        <v>437</v>
      </c>
      <c r="BE200" t="s">
        <v>437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437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$B$11*EG200+$C$11*EH200+$F$11*ES200*(1-EV200)</f>
        <v>0</v>
      </c>
      <c r="DI200">
        <f>DH200*DJ200</f>
        <v>0</v>
      </c>
      <c r="DJ200">
        <f>($B$11*$D$9+$C$11*$D$9+$F$11*((FF200+EX200)/MAX(FF200+EX200+FG200, 0.1)*$I$9+FG200/MAX(FF200+EX200+FG200, 0.1)*$J$9))/($B$11+$C$11+$F$11)</f>
        <v>0</v>
      </c>
      <c r="DK200">
        <f>($B$11*$K$9+$C$11*$K$9+$F$11*((FF200+EX200)/MAX(FF200+EX200+FG200, 0.1)*$P$9+FG200/MAX(FF200+EX200+FG200, 0.1)*$Q$9))/($B$11+$C$11+$F$11)</f>
        <v>0</v>
      </c>
      <c r="DL200">
        <v>5.9</v>
      </c>
      <c r="DM200">
        <v>0.5</v>
      </c>
      <c r="DN200" t="s">
        <v>438</v>
      </c>
      <c r="DO200">
        <v>2</v>
      </c>
      <c r="DP200" t="b">
        <v>1</v>
      </c>
      <c r="DQ200">
        <v>1758990412.84615</v>
      </c>
      <c r="DR200">
        <v>1367.41461538461</v>
      </c>
      <c r="DS200">
        <v>1426.33923076923</v>
      </c>
      <c r="DT200">
        <v>23.6695769230769</v>
      </c>
      <c r="DU200">
        <v>20.4348846153846</v>
      </c>
      <c r="DV200">
        <v>1359.54461538462</v>
      </c>
      <c r="DW200">
        <v>23.2817615384615</v>
      </c>
      <c r="DX200">
        <v>500.022846153846</v>
      </c>
      <c r="DY200">
        <v>90.4328461538462</v>
      </c>
      <c r="DZ200">
        <v>0.0302703153846154</v>
      </c>
      <c r="EA200">
        <v>30.2178307692308</v>
      </c>
      <c r="EB200">
        <v>30.0319692307692</v>
      </c>
      <c r="EC200">
        <v>999.9</v>
      </c>
      <c r="ED200">
        <v>0</v>
      </c>
      <c r="EE200">
        <v>0</v>
      </c>
      <c r="EF200">
        <v>10001.4838461538</v>
      </c>
      <c r="EG200">
        <v>0</v>
      </c>
      <c r="EH200">
        <v>9.96791384615385</v>
      </c>
      <c r="EI200">
        <v>-58.9248923076923</v>
      </c>
      <c r="EJ200">
        <v>1400.56692307692</v>
      </c>
      <c r="EK200">
        <v>1456.09692307692</v>
      </c>
      <c r="EL200">
        <v>3.23468769230769</v>
      </c>
      <c r="EM200">
        <v>1426.33923076923</v>
      </c>
      <c r="EN200">
        <v>20.4348846153846</v>
      </c>
      <c r="EO200">
        <v>2.14050692307692</v>
      </c>
      <c r="EP200">
        <v>1.84798461538462</v>
      </c>
      <c r="EQ200">
        <v>18.5238461538462</v>
      </c>
      <c r="ER200">
        <v>16.1986153846154</v>
      </c>
      <c r="ES200">
        <v>1999.97307692308</v>
      </c>
      <c r="ET200">
        <v>0.979999538461538</v>
      </c>
      <c r="EU200">
        <v>0.0200005384615385</v>
      </c>
      <c r="EV200">
        <v>0</v>
      </c>
      <c r="EW200">
        <v>1222.33076923077</v>
      </c>
      <c r="EX200">
        <v>5.00016</v>
      </c>
      <c r="EY200">
        <v>24810.9538461538</v>
      </c>
      <c r="EZ200">
        <v>18233.9230769231</v>
      </c>
      <c r="FA200">
        <v>49.312</v>
      </c>
      <c r="FB200">
        <v>49.7451538461538</v>
      </c>
      <c r="FC200">
        <v>49.6774615384615</v>
      </c>
      <c r="FD200">
        <v>49.5</v>
      </c>
      <c r="FE200">
        <v>51.125</v>
      </c>
      <c r="FF200">
        <v>1955.07692307692</v>
      </c>
      <c r="FG200">
        <v>39.8984615384615</v>
      </c>
      <c r="FH200">
        <v>0</v>
      </c>
      <c r="FI200">
        <v>1758990426.3</v>
      </c>
      <c r="FJ200">
        <v>0</v>
      </c>
      <c r="FK200">
        <v>1222.31038461538</v>
      </c>
      <c r="FL200">
        <v>-10.1603418798549</v>
      </c>
      <c r="FM200">
        <v>-179.678632646764</v>
      </c>
      <c r="FN200">
        <v>24808.8846153846</v>
      </c>
      <c r="FO200">
        <v>15</v>
      </c>
      <c r="FP200">
        <v>0</v>
      </c>
      <c r="FQ200" t="s">
        <v>439</v>
      </c>
      <c r="FR200">
        <v>1747249705.1</v>
      </c>
      <c r="FS200">
        <v>1747249711.1</v>
      </c>
      <c r="FT200">
        <v>0</v>
      </c>
      <c r="FU200">
        <v>0.871</v>
      </c>
      <c r="FV200">
        <v>0.066</v>
      </c>
      <c r="FW200">
        <v>5.486</v>
      </c>
      <c r="FX200">
        <v>0.145</v>
      </c>
      <c r="FY200">
        <v>420</v>
      </c>
      <c r="FZ200">
        <v>16</v>
      </c>
      <c r="GA200">
        <v>0.27</v>
      </c>
      <c r="GB200">
        <v>0.16</v>
      </c>
      <c r="GC200">
        <v>-58.81488</v>
      </c>
      <c r="GD200">
        <v>-2.33294436090231</v>
      </c>
      <c r="GE200">
        <v>0.647237762031852</v>
      </c>
      <c r="GF200">
        <v>0</v>
      </c>
      <c r="GG200">
        <v>1222.85323529412</v>
      </c>
      <c r="GH200">
        <v>-9.33735676058549</v>
      </c>
      <c r="GI200">
        <v>0.955450988641236</v>
      </c>
      <c r="GJ200">
        <v>-1</v>
      </c>
      <c r="GK200">
        <v>3.258716</v>
      </c>
      <c r="GL200">
        <v>-0.617861052631582</v>
      </c>
      <c r="GM200">
        <v>0.0597001965993413</v>
      </c>
      <c r="GN200">
        <v>0</v>
      </c>
      <c r="GO200">
        <v>0</v>
      </c>
      <c r="GP200">
        <v>2</v>
      </c>
      <c r="GQ200" t="s">
        <v>457</v>
      </c>
      <c r="GR200">
        <v>3.12519</v>
      </c>
      <c r="GS200">
        <v>2.65581</v>
      </c>
      <c r="GT200">
        <v>0.202756</v>
      </c>
      <c r="GU200">
        <v>0.208055</v>
      </c>
      <c r="GV200">
        <v>0.100487</v>
      </c>
      <c r="GW200">
        <v>0.0913115</v>
      </c>
      <c r="GX200">
        <v>20512.2</v>
      </c>
      <c r="GY200">
        <v>19309.1</v>
      </c>
      <c r="GZ200">
        <v>23009.4</v>
      </c>
      <c r="HA200">
        <v>23741.4</v>
      </c>
      <c r="HB200">
        <v>35281.1</v>
      </c>
      <c r="HC200">
        <v>35718.9</v>
      </c>
      <c r="HD200">
        <v>41480.8</v>
      </c>
      <c r="HE200">
        <v>42337.9</v>
      </c>
      <c r="HF200">
        <v>1.903</v>
      </c>
      <c r="HG200">
        <v>1.81603</v>
      </c>
      <c r="HH200">
        <v>0.156377</v>
      </c>
      <c r="HI200">
        <v>0</v>
      </c>
      <c r="HJ200">
        <v>27.48</v>
      </c>
      <c r="HK200">
        <v>999.9</v>
      </c>
      <c r="HL200">
        <v>50.543</v>
      </c>
      <c r="HM200">
        <v>29.235</v>
      </c>
      <c r="HN200">
        <v>22.7848</v>
      </c>
      <c r="HO200">
        <v>54.7009</v>
      </c>
      <c r="HP200">
        <v>42.2155</v>
      </c>
      <c r="HQ200">
        <v>1</v>
      </c>
      <c r="HR200">
        <v>0.0649721</v>
      </c>
      <c r="HS200">
        <v>1.56309</v>
      </c>
      <c r="HT200">
        <v>20.21</v>
      </c>
      <c r="HU200">
        <v>5.23316</v>
      </c>
      <c r="HV200">
        <v>11.992</v>
      </c>
      <c r="HW200">
        <v>4.9557</v>
      </c>
      <c r="HX200">
        <v>3.30387</v>
      </c>
      <c r="HY200">
        <v>21.3</v>
      </c>
      <c r="HZ200">
        <v>9999</v>
      </c>
      <c r="IA200">
        <v>9999</v>
      </c>
      <c r="IB200">
        <v>9999</v>
      </c>
      <c r="IC200">
        <v>1.86853</v>
      </c>
      <c r="ID200">
        <v>1.86418</v>
      </c>
      <c r="IE200">
        <v>1.87181</v>
      </c>
      <c r="IF200">
        <v>1.86265</v>
      </c>
      <c r="IG200">
        <v>1.86203</v>
      </c>
      <c r="IH200">
        <v>1.86856</v>
      </c>
      <c r="II200">
        <v>1.85867</v>
      </c>
      <c r="IJ200">
        <v>1.86508</v>
      </c>
      <c r="IK200">
        <v>5</v>
      </c>
      <c r="IL200">
        <v>0</v>
      </c>
      <c r="IM200">
        <v>0</v>
      </c>
      <c r="IN200">
        <v>0</v>
      </c>
      <c r="IO200" t="s">
        <v>441</v>
      </c>
      <c r="IP200" t="s">
        <v>442</v>
      </c>
      <c r="IQ200" t="s">
        <v>443</v>
      </c>
      <c r="IR200" t="s">
        <v>443</v>
      </c>
      <c r="IS200" t="s">
        <v>443</v>
      </c>
      <c r="IT200" t="s">
        <v>443</v>
      </c>
      <c r="IU200">
        <v>0</v>
      </c>
      <c r="IV200">
        <v>100</v>
      </c>
      <c r="IW200">
        <v>100</v>
      </c>
      <c r="IX200">
        <v>7.92</v>
      </c>
      <c r="IY200">
        <v>0.3881</v>
      </c>
      <c r="IZ200">
        <v>4.29428474587108</v>
      </c>
      <c r="JA200">
        <v>0.0044018681294096</v>
      </c>
      <c r="JB200">
        <v>-1.90699597991277e-06</v>
      </c>
      <c r="JC200">
        <v>4.44501569190667e-10</v>
      </c>
      <c r="JD200">
        <v>0.0663976639725661</v>
      </c>
      <c r="JE200">
        <v>0.00774552653971819</v>
      </c>
      <c r="JF200">
        <v>0.000136201457998369</v>
      </c>
      <c r="JG200">
        <v>5.32982615085375e-06</v>
      </c>
      <c r="JH200">
        <v>-0</v>
      </c>
      <c r="JI200">
        <v>1991</v>
      </c>
      <c r="JJ200">
        <v>1</v>
      </c>
      <c r="JK200">
        <v>28</v>
      </c>
      <c r="JL200">
        <v>195678.6</v>
      </c>
      <c r="JM200">
        <v>195678.5</v>
      </c>
      <c r="JN200">
        <v>2.83081</v>
      </c>
      <c r="JO200">
        <v>2.32178</v>
      </c>
      <c r="JP200">
        <v>1.4978</v>
      </c>
      <c r="JQ200">
        <v>2.32788</v>
      </c>
      <c r="JR200">
        <v>1.54419</v>
      </c>
      <c r="JS200">
        <v>2.33765</v>
      </c>
      <c r="JT200">
        <v>35.0364</v>
      </c>
      <c r="JU200">
        <v>24.1488</v>
      </c>
      <c r="JV200">
        <v>18</v>
      </c>
      <c r="JW200">
        <v>546.24</v>
      </c>
      <c r="JX200">
        <v>433.211</v>
      </c>
      <c r="JY200">
        <v>25.1336</v>
      </c>
      <c r="JZ200">
        <v>28.3558</v>
      </c>
      <c r="KA200">
        <v>30.0003</v>
      </c>
      <c r="KB200">
        <v>28.1039</v>
      </c>
      <c r="KC200">
        <v>28.1131</v>
      </c>
      <c r="KD200">
        <v>56.6536</v>
      </c>
      <c r="KE200">
        <v>21.5822</v>
      </c>
      <c r="KF200">
        <v>62.4316</v>
      </c>
      <c r="KG200">
        <v>25.1317</v>
      </c>
      <c r="KH200">
        <v>1475.97</v>
      </c>
      <c r="KI200">
        <v>20.6011</v>
      </c>
      <c r="KJ200">
        <v>92.9705</v>
      </c>
      <c r="KK200">
        <v>98.6711</v>
      </c>
    </row>
    <row r="201" spans="1:297">
      <c r="A201">
        <v>185</v>
      </c>
      <c r="B201">
        <v>1758990426</v>
      </c>
      <c r="C201">
        <v>3079</v>
      </c>
      <c r="D201" t="s">
        <v>813</v>
      </c>
      <c r="E201" t="s">
        <v>814</v>
      </c>
      <c r="F201">
        <v>5</v>
      </c>
      <c r="G201" t="s">
        <v>638</v>
      </c>
      <c r="H201" t="s">
        <v>436</v>
      </c>
      <c r="I201">
        <v>1758990417.84615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(EA201+(U201+2*0.95*5.67E-8*(((EA201+$B$7)+273)^4-(EA201+273)^4)-44100*J201)/(1.84*29.3*R201+8*0.95*5.67E-8*(EA201+273)^3))</f>
        <v>0</v>
      </c>
      <c r="W201">
        <f>($C$7*EB201+$D$7*EC201+$E$7*V201)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2*0.95*5.67E-8*(((EA201+$B$7)+273)^4-(W201+273)^4)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1489.00142247619</v>
      </c>
      <c r="AK201">
        <v>1442.11345454545</v>
      </c>
      <c r="AL201">
        <v>3.30901363636344</v>
      </c>
      <c r="AM201">
        <v>63.08</v>
      </c>
      <c r="AN201">
        <f>(AP201 - AO201 + DY201*1E3/(8.314*(EA201+273.15)) * AR201/DX201 * AQ201) * DX201/(100*DL201) * 1000/(1000 - AP201)</f>
        <v>0</v>
      </c>
      <c r="AO201">
        <v>20.5574287470238</v>
      </c>
      <c r="AP201">
        <v>23.6873593939394</v>
      </c>
      <c r="AQ201">
        <v>0.000210954112553658</v>
      </c>
      <c r="AR201">
        <v>99.94</v>
      </c>
      <c r="AS201">
        <v>0</v>
      </c>
      <c r="AT201">
        <v>0</v>
      </c>
      <c r="AU201">
        <f>IF(AS201*$H$13&gt;=AW201,1.0,(AW201/(AW201-AS201*$H$13)))</f>
        <v>0</v>
      </c>
      <c r="AV201">
        <f>(AU201-1)*100</f>
        <v>0</v>
      </c>
      <c r="AW201">
        <f>MAX(0,($B$13+$C$13*EF201)/(1+$D$13*EF201)*DY201/(EA201+273)*$E$13)</f>
        <v>0</v>
      </c>
      <c r="AX201" t="s">
        <v>437</v>
      </c>
      <c r="AY201" t="s">
        <v>437</v>
      </c>
      <c r="AZ201">
        <v>0</v>
      </c>
      <c r="BA201">
        <v>0</v>
      </c>
      <c r="BB201">
        <f>1-AZ201/BA201</f>
        <v>0</v>
      </c>
      <c r="BC201">
        <v>0</v>
      </c>
      <c r="BD201" t="s">
        <v>437</v>
      </c>
      <c r="BE201" t="s">
        <v>437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437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$B$11*EG201+$C$11*EH201+$F$11*ES201*(1-EV201)</f>
        <v>0</v>
      </c>
      <c r="DI201">
        <f>DH201*DJ201</f>
        <v>0</v>
      </c>
      <c r="DJ201">
        <f>($B$11*$D$9+$C$11*$D$9+$F$11*((FF201+EX201)/MAX(FF201+EX201+FG201, 0.1)*$I$9+FG201/MAX(FF201+EX201+FG201, 0.1)*$J$9))/($B$11+$C$11+$F$11)</f>
        <v>0</v>
      </c>
      <c r="DK201">
        <f>($B$11*$K$9+$C$11*$K$9+$F$11*((FF201+EX201)/MAX(FF201+EX201+FG201, 0.1)*$P$9+FG201/MAX(FF201+EX201+FG201, 0.1)*$Q$9))/($B$11+$C$11+$F$11)</f>
        <v>0</v>
      </c>
      <c r="DL201">
        <v>5.9</v>
      </c>
      <c r="DM201">
        <v>0.5</v>
      </c>
      <c r="DN201" t="s">
        <v>438</v>
      </c>
      <c r="DO201">
        <v>2</v>
      </c>
      <c r="DP201" t="b">
        <v>1</v>
      </c>
      <c r="DQ201">
        <v>1758990417.84615</v>
      </c>
      <c r="DR201">
        <v>1384.19769230769</v>
      </c>
      <c r="DS201">
        <v>1442.82615384615</v>
      </c>
      <c r="DT201">
        <v>23.6783230769231</v>
      </c>
      <c r="DU201">
        <v>20.4956</v>
      </c>
      <c r="DV201">
        <v>1376.29923076923</v>
      </c>
      <c r="DW201">
        <v>23.2903153846154</v>
      </c>
      <c r="DX201">
        <v>499.992615384615</v>
      </c>
      <c r="DY201">
        <v>90.4338692307692</v>
      </c>
      <c r="DZ201">
        <v>0.0302646615384615</v>
      </c>
      <c r="EA201">
        <v>30.2047692307692</v>
      </c>
      <c r="EB201">
        <v>30.0282384615385</v>
      </c>
      <c r="EC201">
        <v>999.9</v>
      </c>
      <c r="ED201">
        <v>0</v>
      </c>
      <c r="EE201">
        <v>0</v>
      </c>
      <c r="EF201">
        <v>10002.8761538462</v>
      </c>
      <c r="EG201">
        <v>0</v>
      </c>
      <c r="EH201">
        <v>9.96791384615385</v>
      </c>
      <c r="EI201">
        <v>-58.6283692307692</v>
      </c>
      <c r="EJ201">
        <v>1417.76846153846</v>
      </c>
      <c r="EK201">
        <v>1473.01769230769</v>
      </c>
      <c r="EL201">
        <v>3.18271846153846</v>
      </c>
      <c r="EM201">
        <v>1442.82615384615</v>
      </c>
      <c r="EN201">
        <v>20.4956</v>
      </c>
      <c r="EO201">
        <v>2.14132230769231</v>
      </c>
      <c r="EP201">
        <v>1.85349538461538</v>
      </c>
      <c r="EQ201">
        <v>18.5299230769231</v>
      </c>
      <c r="ER201">
        <v>16.2453384615385</v>
      </c>
      <c r="ES201">
        <v>1999.98153846154</v>
      </c>
      <c r="ET201">
        <v>0.979999769230769</v>
      </c>
      <c r="EU201">
        <v>0.0200003076923077</v>
      </c>
      <c r="EV201">
        <v>0</v>
      </c>
      <c r="EW201">
        <v>1221.60769230769</v>
      </c>
      <c r="EX201">
        <v>5.00016</v>
      </c>
      <c r="EY201">
        <v>24796.0615384615</v>
      </c>
      <c r="EZ201">
        <v>18234.0153846154</v>
      </c>
      <c r="FA201">
        <v>49.312</v>
      </c>
      <c r="FB201">
        <v>49.75</v>
      </c>
      <c r="FC201">
        <v>49.687</v>
      </c>
      <c r="FD201">
        <v>49.5</v>
      </c>
      <c r="FE201">
        <v>51.125</v>
      </c>
      <c r="FF201">
        <v>1955.08538461538</v>
      </c>
      <c r="FG201">
        <v>39.8969230769231</v>
      </c>
      <c r="FH201">
        <v>0</v>
      </c>
      <c r="FI201">
        <v>1758990431.1</v>
      </c>
      <c r="FJ201">
        <v>0</v>
      </c>
      <c r="FK201">
        <v>1221.59769230769</v>
      </c>
      <c r="FL201">
        <v>-9.1658119510598</v>
      </c>
      <c r="FM201">
        <v>-183.223931692129</v>
      </c>
      <c r="FN201">
        <v>24794.4269230769</v>
      </c>
      <c r="FO201">
        <v>15</v>
      </c>
      <c r="FP201">
        <v>0</v>
      </c>
      <c r="FQ201" t="s">
        <v>439</v>
      </c>
      <c r="FR201">
        <v>1747249705.1</v>
      </c>
      <c r="FS201">
        <v>1747249711.1</v>
      </c>
      <c r="FT201">
        <v>0</v>
      </c>
      <c r="FU201">
        <v>0.871</v>
      </c>
      <c r="FV201">
        <v>0.066</v>
      </c>
      <c r="FW201">
        <v>5.486</v>
      </c>
      <c r="FX201">
        <v>0.145</v>
      </c>
      <c r="FY201">
        <v>420</v>
      </c>
      <c r="FZ201">
        <v>16</v>
      </c>
      <c r="GA201">
        <v>0.27</v>
      </c>
      <c r="GB201">
        <v>0.16</v>
      </c>
      <c r="GC201">
        <v>-58.7598</v>
      </c>
      <c r="GD201">
        <v>1.56219740259734</v>
      </c>
      <c r="GE201">
        <v>0.686296793356511</v>
      </c>
      <c r="GF201">
        <v>0</v>
      </c>
      <c r="GG201">
        <v>1222.13058823529</v>
      </c>
      <c r="GH201">
        <v>-9.14560732356547</v>
      </c>
      <c r="GI201">
        <v>0.93707599408219</v>
      </c>
      <c r="GJ201">
        <v>-1</v>
      </c>
      <c r="GK201">
        <v>3.21206761904762</v>
      </c>
      <c r="GL201">
        <v>-0.617629870129867</v>
      </c>
      <c r="GM201">
        <v>0.0624384419823895</v>
      </c>
      <c r="GN201">
        <v>0</v>
      </c>
      <c r="GO201">
        <v>0</v>
      </c>
      <c r="GP201">
        <v>2</v>
      </c>
      <c r="GQ201" t="s">
        <v>457</v>
      </c>
      <c r="GR201">
        <v>3.12527</v>
      </c>
      <c r="GS201">
        <v>2.65588</v>
      </c>
      <c r="GT201">
        <v>0.204206</v>
      </c>
      <c r="GU201">
        <v>0.209553</v>
      </c>
      <c r="GV201">
        <v>0.100498</v>
      </c>
      <c r="GW201">
        <v>0.0914887</v>
      </c>
      <c r="GX201">
        <v>20474.6</v>
      </c>
      <c r="GY201">
        <v>19272.6</v>
      </c>
      <c r="GZ201">
        <v>23009.2</v>
      </c>
      <c r="HA201">
        <v>23741.4</v>
      </c>
      <c r="HB201">
        <v>35280.1</v>
      </c>
      <c r="HC201">
        <v>35712.2</v>
      </c>
      <c r="HD201">
        <v>41480</v>
      </c>
      <c r="HE201">
        <v>42338</v>
      </c>
      <c r="HF201">
        <v>1.90348</v>
      </c>
      <c r="HG201">
        <v>1.81603</v>
      </c>
      <c r="HH201">
        <v>0.156011</v>
      </c>
      <c r="HI201">
        <v>0</v>
      </c>
      <c r="HJ201">
        <v>27.4742</v>
      </c>
      <c r="HK201">
        <v>999.9</v>
      </c>
      <c r="HL201">
        <v>50.641</v>
      </c>
      <c r="HM201">
        <v>29.245</v>
      </c>
      <c r="HN201">
        <v>22.842</v>
      </c>
      <c r="HO201">
        <v>54.1709</v>
      </c>
      <c r="HP201">
        <v>42.1995</v>
      </c>
      <c r="HQ201">
        <v>1</v>
      </c>
      <c r="HR201">
        <v>0.0652388</v>
      </c>
      <c r="HS201">
        <v>1.55587</v>
      </c>
      <c r="HT201">
        <v>20.2101</v>
      </c>
      <c r="HU201">
        <v>5.23391</v>
      </c>
      <c r="HV201">
        <v>11.992</v>
      </c>
      <c r="HW201">
        <v>4.9558</v>
      </c>
      <c r="HX201">
        <v>3.30395</v>
      </c>
      <c r="HY201">
        <v>21.3</v>
      </c>
      <c r="HZ201">
        <v>9999</v>
      </c>
      <c r="IA201">
        <v>9999</v>
      </c>
      <c r="IB201">
        <v>9999</v>
      </c>
      <c r="IC201">
        <v>1.86856</v>
      </c>
      <c r="ID201">
        <v>1.86419</v>
      </c>
      <c r="IE201">
        <v>1.87181</v>
      </c>
      <c r="IF201">
        <v>1.86266</v>
      </c>
      <c r="IG201">
        <v>1.86203</v>
      </c>
      <c r="IH201">
        <v>1.86856</v>
      </c>
      <c r="II201">
        <v>1.85867</v>
      </c>
      <c r="IJ201">
        <v>1.86508</v>
      </c>
      <c r="IK201">
        <v>5</v>
      </c>
      <c r="IL201">
        <v>0</v>
      </c>
      <c r="IM201">
        <v>0</v>
      </c>
      <c r="IN201">
        <v>0</v>
      </c>
      <c r="IO201" t="s">
        <v>441</v>
      </c>
      <c r="IP201" t="s">
        <v>442</v>
      </c>
      <c r="IQ201" t="s">
        <v>443</v>
      </c>
      <c r="IR201" t="s">
        <v>443</v>
      </c>
      <c r="IS201" t="s">
        <v>443</v>
      </c>
      <c r="IT201" t="s">
        <v>443</v>
      </c>
      <c r="IU201">
        <v>0</v>
      </c>
      <c r="IV201">
        <v>100</v>
      </c>
      <c r="IW201">
        <v>100</v>
      </c>
      <c r="IX201">
        <v>7.94</v>
      </c>
      <c r="IY201">
        <v>0.3882</v>
      </c>
      <c r="IZ201">
        <v>4.29428474587108</v>
      </c>
      <c r="JA201">
        <v>0.0044018681294096</v>
      </c>
      <c r="JB201">
        <v>-1.90699597991277e-06</v>
      </c>
      <c r="JC201">
        <v>4.44501569190667e-10</v>
      </c>
      <c r="JD201">
        <v>0.0663976639725661</v>
      </c>
      <c r="JE201">
        <v>0.00774552653971819</v>
      </c>
      <c r="JF201">
        <v>0.000136201457998369</v>
      </c>
      <c r="JG201">
        <v>5.32982615085375e-06</v>
      </c>
      <c r="JH201">
        <v>-0</v>
      </c>
      <c r="JI201">
        <v>1991</v>
      </c>
      <c r="JJ201">
        <v>1</v>
      </c>
      <c r="JK201">
        <v>28</v>
      </c>
      <c r="JL201">
        <v>195678.7</v>
      </c>
      <c r="JM201">
        <v>195678.6</v>
      </c>
      <c r="JN201">
        <v>2.86011</v>
      </c>
      <c r="JO201">
        <v>2.34741</v>
      </c>
      <c r="JP201">
        <v>1.49902</v>
      </c>
      <c r="JQ201">
        <v>2.32788</v>
      </c>
      <c r="JR201">
        <v>1.54419</v>
      </c>
      <c r="JS201">
        <v>2.24243</v>
      </c>
      <c r="JT201">
        <v>35.0594</v>
      </c>
      <c r="JU201">
        <v>24.14</v>
      </c>
      <c r="JV201">
        <v>18</v>
      </c>
      <c r="JW201">
        <v>546.589</v>
      </c>
      <c r="JX201">
        <v>433.255</v>
      </c>
      <c r="JY201">
        <v>25.1149</v>
      </c>
      <c r="JZ201">
        <v>28.361</v>
      </c>
      <c r="KA201">
        <v>30.0004</v>
      </c>
      <c r="KB201">
        <v>28.1087</v>
      </c>
      <c r="KC201">
        <v>28.1189</v>
      </c>
      <c r="KD201">
        <v>57.2341</v>
      </c>
      <c r="KE201">
        <v>21.5822</v>
      </c>
      <c r="KF201">
        <v>62.8089</v>
      </c>
      <c r="KG201">
        <v>25.1044</v>
      </c>
      <c r="KH201">
        <v>1489.44</v>
      </c>
      <c r="KI201">
        <v>20.6648</v>
      </c>
      <c r="KJ201">
        <v>92.9689</v>
      </c>
      <c r="KK201">
        <v>98.6715</v>
      </c>
    </row>
    <row r="202" spans="1:297">
      <c r="A202">
        <v>186</v>
      </c>
      <c r="B202">
        <v>1758990431</v>
      </c>
      <c r="C202">
        <v>3084</v>
      </c>
      <c r="D202" t="s">
        <v>815</v>
      </c>
      <c r="E202" t="s">
        <v>816</v>
      </c>
      <c r="F202">
        <v>5</v>
      </c>
      <c r="G202" t="s">
        <v>638</v>
      </c>
      <c r="H202" t="s">
        <v>436</v>
      </c>
      <c r="I202">
        <v>1758990422.84615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(EA202+(U202+2*0.95*5.67E-8*(((EA202+$B$7)+273)^4-(EA202+273)^4)-44100*J202)/(1.84*29.3*R202+8*0.95*5.67E-8*(EA202+273)^3))</f>
        <v>0</v>
      </c>
      <c r="W202">
        <f>($C$7*EB202+$D$7*EC202+$E$7*V202)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2*0.95*5.67E-8*(((EA202+$B$7)+273)^4-(W202+273)^4)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1507.07054327381</v>
      </c>
      <c r="AK202">
        <v>1459.7</v>
      </c>
      <c r="AL202">
        <v>3.53436904761894</v>
      </c>
      <c r="AM202">
        <v>63.08</v>
      </c>
      <c r="AN202">
        <f>(AP202 - AO202 + DY202*1E3/(8.314*(EA202+273.15)) * AR202/DX202 * AQ202) * DX202/(100*DL202) * 1000/(1000 - AP202)</f>
        <v>0</v>
      </c>
      <c r="AO202">
        <v>20.6107907976191</v>
      </c>
      <c r="AP202">
        <v>23.6941151515152</v>
      </c>
      <c r="AQ202">
        <v>0.000233504415584425</v>
      </c>
      <c r="AR202">
        <v>99.94</v>
      </c>
      <c r="AS202">
        <v>0</v>
      </c>
      <c r="AT202">
        <v>0</v>
      </c>
      <c r="AU202">
        <f>IF(AS202*$H$13&gt;=AW202,1.0,(AW202/(AW202-AS202*$H$13)))</f>
        <v>0</v>
      </c>
      <c r="AV202">
        <f>(AU202-1)*100</f>
        <v>0</v>
      </c>
      <c r="AW202">
        <f>MAX(0,($B$13+$C$13*EF202)/(1+$D$13*EF202)*DY202/(EA202+273)*$E$13)</f>
        <v>0</v>
      </c>
      <c r="AX202" t="s">
        <v>437</v>
      </c>
      <c r="AY202" t="s">
        <v>437</v>
      </c>
      <c r="AZ202">
        <v>0</v>
      </c>
      <c r="BA202">
        <v>0</v>
      </c>
      <c r="BB202">
        <f>1-AZ202/BA202</f>
        <v>0</v>
      </c>
      <c r="BC202">
        <v>0</v>
      </c>
      <c r="BD202" t="s">
        <v>437</v>
      </c>
      <c r="BE202" t="s">
        <v>437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437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$B$11*EG202+$C$11*EH202+$F$11*ES202*(1-EV202)</f>
        <v>0</v>
      </c>
      <c r="DI202">
        <f>DH202*DJ202</f>
        <v>0</v>
      </c>
      <c r="DJ202">
        <f>($B$11*$D$9+$C$11*$D$9+$F$11*((FF202+EX202)/MAX(FF202+EX202+FG202, 0.1)*$I$9+FG202/MAX(FF202+EX202+FG202, 0.1)*$J$9))/($B$11+$C$11+$F$11)</f>
        <v>0</v>
      </c>
      <c r="DK202">
        <f>($B$11*$K$9+$C$11*$K$9+$F$11*((FF202+EX202)/MAX(FF202+EX202+FG202, 0.1)*$P$9+FG202/MAX(FF202+EX202+FG202, 0.1)*$Q$9))/($B$11+$C$11+$F$11)</f>
        <v>0</v>
      </c>
      <c r="DL202">
        <v>5.9</v>
      </c>
      <c r="DM202">
        <v>0.5</v>
      </c>
      <c r="DN202" t="s">
        <v>438</v>
      </c>
      <c r="DO202">
        <v>2</v>
      </c>
      <c r="DP202" t="b">
        <v>1</v>
      </c>
      <c r="DQ202">
        <v>1758990422.84615</v>
      </c>
      <c r="DR202">
        <v>1400.95615384615</v>
      </c>
      <c r="DS202">
        <v>1459.93</v>
      </c>
      <c r="DT202">
        <v>23.6851769230769</v>
      </c>
      <c r="DU202">
        <v>20.5527923076923</v>
      </c>
      <c r="DV202">
        <v>1393.02846153846</v>
      </c>
      <c r="DW202">
        <v>23.2970230769231</v>
      </c>
      <c r="DX202">
        <v>499.975461538462</v>
      </c>
      <c r="DY202">
        <v>90.4342230769231</v>
      </c>
      <c r="DZ202">
        <v>0.0303186846153846</v>
      </c>
      <c r="EA202">
        <v>30.1937615384615</v>
      </c>
      <c r="EB202">
        <v>30.0198846153846</v>
      </c>
      <c r="EC202">
        <v>999.9</v>
      </c>
      <c r="ED202">
        <v>0</v>
      </c>
      <c r="EE202">
        <v>0</v>
      </c>
      <c r="EF202">
        <v>10004.37</v>
      </c>
      <c r="EG202">
        <v>0</v>
      </c>
      <c r="EH202">
        <v>9.96416923076923</v>
      </c>
      <c r="EI202">
        <v>-58.9742538461538</v>
      </c>
      <c r="EJ202">
        <v>1434.94384615385</v>
      </c>
      <c r="EK202">
        <v>1490.56615384615</v>
      </c>
      <c r="EL202">
        <v>3.13237615384615</v>
      </c>
      <c r="EM202">
        <v>1459.93</v>
      </c>
      <c r="EN202">
        <v>20.5527923076923</v>
      </c>
      <c r="EO202">
        <v>2.14195076923077</v>
      </c>
      <c r="EP202">
        <v>1.85867461538462</v>
      </c>
      <c r="EQ202">
        <v>18.5346153846154</v>
      </c>
      <c r="ER202">
        <v>16.2891461538462</v>
      </c>
      <c r="ES202">
        <v>1999.99153846154</v>
      </c>
      <c r="ET202">
        <v>0.979998846153846</v>
      </c>
      <c r="EU202">
        <v>0.0200012076923077</v>
      </c>
      <c r="EV202">
        <v>0</v>
      </c>
      <c r="EW202">
        <v>1220.86923076923</v>
      </c>
      <c r="EX202">
        <v>5.00016</v>
      </c>
      <c r="EY202">
        <v>24781.1307692308</v>
      </c>
      <c r="EZ202">
        <v>18234.0923076923</v>
      </c>
      <c r="FA202">
        <v>49.312</v>
      </c>
      <c r="FB202">
        <v>49.75</v>
      </c>
      <c r="FC202">
        <v>49.687</v>
      </c>
      <c r="FD202">
        <v>49.5</v>
      </c>
      <c r="FE202">
        <v>51.125</v>
      </c>
      <c r="FF202">
        <v>1955.09307692308</v>
      </c>
      <c r="FG202">
        <v>39.8984615384615</v>
      </c>
      <c r="FH202">
        <v>0</v>
      </c>
      <c r="FI202">
        <v>1758990435.9</v>
      </c>
      <c r="FJ202">
        <v>0</v>
      </c>
      <c r="FK202">
        <v>1220.88076923077</v>
      </c>
      <c r="FL202">
        <v>-8.9059828908297</v>
      </c>
      <c r="FM202">
        <v>-184.755555544301</v>
      </c>
      <c r="FN202">
        <v>24779.7192307692</v>
      </c>
      <c r="FO202">
        <v>15</v>
      </c>
      <c r="FP202">
        <v>0</v>
      </c>
      <c r="FQ202" t="s">
        <v>439</v>
      </c>
      <c r="FR202">
        <v>1747249705.1</v>
      </c>
      <c r="FS202">
        <v>1747249711.1</v>
      </c>
      <c r="FT202">
        <v>0</v>
      </c>
      <c r="FU202">
        <v>0.871</v>
      </c>
      <c r="FV202">
        <v>0.066</v>
      </c>
      <c r="FW202">
        <v>5.486</v>
      </c>
      <c r="FX202">
        <v>0.145</v>
      </c>
      <c r="FY202">
        <v>420</v>
      </c>
      <c r="FZ202">
        <v>16</v>
      </c>
      <c r="GA202">
        <v>0.27</v>
      </c>
      <c r="GB202">
        <v>0.16</v>
      </c>
      <c r="GC202">
        <v>-58.761995</v>
      </c>
      <c r="GD202">
        <v>-2.39421203007521</v>
      </c>
      <c r="GE202">
        <v>0.700572796699244</v>
      </c>
      <c r="GF202">
        <v>0</v>
      </c>
      <c r="GG202">
        <v>1221.33617647059</v>
      </c>
      <c r="GH202">
        <v>-9.11031320818088</v>
      </c>
      <c r="GI202">
        <v>0.924165807334574</v>
      </c>
      <c r="GJ202">
        <v>-1</v>
      </c>
      <c r="GK202">
        <v>3.156016</v>
      </c>
      <c r="GL202">
        <v>-0.60385443609023</v>
      </c>
      <c r="GM202">
        <v>0.0581046941649296</v>
      </c>
      <c r="GN202">
        <v>0</v>
      </c>
      <c r="GO202">
        <v>0</v>
      </c>
      <c r="GP202">
        <v>2</v>
      </c>
      <c r="GQ202" t="s">
        <v>457</v>
      </c>
      <c r="GR202">
        <v>3.1253</v>
      </c>
      <c r="GS202">
        <v>2.6557</v>
      </c>
      <c r="GT202">
        <v>0.205723</v>
      </c>
      <c r="GU202">
        <v>0.210965</v>
      </c>
      <c r="GV202">
        <v>0.100514</v>
      </c>
      <c r="GW202">
        <v>0.0916468</v>
      </c>
      <c r="GX202">
        <v>20435.2</v>
      </c>
      <c r="GY202">
        <v>19237.9</v>
      </c>
      <c r="GZ202">
        <v>23008.8</v>
      </c>
      <c r="HA202">
        <v>23741.1</v>
      </c>
      <c r="HB202">
        <v>35279.3</v>
      </c>
      <c r="HC202">
        <v>35705.6</v>
      </c>
      <c r="HD202">
        <v>41479.7</v>
      </c>
      <c r="HE202">
        <v>42337.5</v>
      </c>
      <c r="HF202">
        <v>1.90345</v>
      </c>
      <c r="HG202">
        <v>1.81583</v>
      </c>
      <c r="HH202">
        <v>0.155937</v>
      </c>
      <c r="HI202">
        <v>0</v>
      </c>
      <c r="HJ202">
        <v>27.4683</v>
      </c>
      <c r="HK202">
        <v>999.9</v>
      </c>
      <c r="HL202">
        <v>50.739</v>
      </c>
      <c r="HM202">
        <v>29.245</v>
      </c>
      <c r="HN202">
        <v>22.8851</v>
      </c>
      <c r="HO202">
        <v>54.0309</v>
      </c>
      <c r="HP202">
        <v>42.2756</v>
      </c>
      <c r="HQ202">
        <v>1</v>
      </c>
      <c r="HR202">
        <v>0.0656199</v>
      </c>
      <c r="HS202">
        <v>1.53227</v>
      </c>
      <c r="HT202">
        <v>20.2103</v>
      </c>
      <c r="HU202">
        <v>5.23286</v>
      </c>
      <c r="HV202">
        <v>11.992</v>
      </c>
      <c r="HW202">
        <v>4.95565</v>
      </c>
      <c r="HX202">
        <v>3.30385</v>
      </c>
      <c r="HY202">
        <v>21.3</v>
      </c>
      <c r="HZ202">
        <v>9999</v>
      </c>
      <c r="IA202">
        <v>9999</v>
      </c>
      <c r="IB202">
        <v>9999</v>
      </c>
      <c r="IC202">
        <v>1.86857</v>
      </c>
      <c r="ID202">
        <v>1.86419</v>
      </c>
      <c r="IE202">
        <v>1.87181</v>
      </c>
      <c r="IF202">
        <v>1.86266</v>
      </c>
      <c r="IG202">
        <v>1.86204</v>
      </c>
      <c r="IH202">
        <v>1.86856</v>
      </c>
      <c r="II202">
        <v>1.85867</v>
      </c>
      <c r="IJ202">
        <v>1.86508</v>
      </c>
      <c r="IK202">
        <v>5</v>
      </c>
      <c r="IL202">
        <v>0</v>
      </c>
      <c r="IM202">
        <v>0</v>
      </c>
      <c r="IN202">
        <v>0</v>
      </c>
      <c r="IO202" t="s">
        <v>441</v>
      </c>
      <c r="IP202" t="s">
        <v>442</v>
      </c>
      <c r="IQ202" t="s">
        <v>443</v>
      </c>
      <c r="IR202" t="s">
        <v>443</v>
      </c>
      <c r="IS202" t="s">
        <v>443</v>
      </c>
      <c r="IT202" t="s">
        <v>443</v>
      </c>
      <c r="IU202">
        <v>0</v>
      </c>
      <c r="IV202">
        <v>100</v>
      </c>
      <c r="IW202">
        <v>100</v>
      </c>
      <c r="IX202">
        <v>7.97</v>
      </c>
      <c r="IY202">
        <v>0.3883</v>
      </c>
      <c r="IZ202">
        <v>4.29428474587108</v>
      </c>
      <c r="JA202">
        <v>0.0044018681294096</v>
      </c>
      <c r="JB202">
        <v>-1.90699597991277e-06</v>
      </c>
      <c r="JC202">
        <v>4.44501569190667e-10</v>
      </c>
      <c r="JD202">
        <v>0.0663976639725661</v>
      </c>
      <c r="JE202">
        <v>0.00774552653971819</v>
      </c>
      <c r="JF202">
        <v>0.000136201457998369</v>
      </c>
      <c r="JG202">
        <v>5.32982615085375e-06</v>
      </c>
      <c r="JH202">
        <v>-0</v>
      </c>
      <c r="JI202">
        <v>1991</v>
      </c>
      <c r="JJ202">
        <v>1</v>
      </c>
      <c r="JK202">
        <v>28</v>
      </c>
      <c r="JL202">
        <v>195678.8</v>
      </c>
      <c r="JM202">
        <v>195678.7</v>
      </c>
      <c r="JN202">
        <v>2.8833</v>
      </c>
      <c r="JO202">
        <v>2.323</v>
      </c>
      <c r="JP202">
        <v>1.4978</v>
      </c>
      <c r="JQ202">
        <v>2.32788</v>
      </c>
      <c r="JR202">
        <v>1.54419</v>
      </c>
      <c r="JS202">
        <v>2.36084</v>
      </c>
      <c r="JT202">
        <v>35.0594</v>
      </c>
      <c r="JU202">
        <v>24.1575</v>
      </c>
      <c r="JV202">
        <v>18</v>
      </c>
      <c r="JW202">
        <v>546.623</v>
      </c>
      <c r="JX202">
        <v>433.172</v>
      </c>
      <c r="JY202">
        <v>25.0919</v>
      </c>
      <c r="JZ202">
        <v>28.3659</v>
      </c>
      <c r="KA202">
        <v>30.0003</v>
      </c>
      <c r="KB202">
        <v>28.1146</v>
      </c>
      <c r="KC202">
        <v>28.1238</v>
      </c>
      <c r="KD202">
        <v>57.6949</v>
      </c>
      <c r="KE202">
        <v>21.5822</v>
      </c>
      <c r="KF202">
        <v>63.2067</v>
      </c>
      <c r="KG202">
        <v>25.09</v>
      </c>
      <c r="KH202">
        <v>1509.75</v>
      </c>
      <c r="KI202">
        <v>20.7217</v>
      </c>
      <c r="KJ202">
        <v>92.968</v>
      </c>
      <c r="KK202">
        <v>98.6701</v>
      </c>
    </row>
    <row r="203" spans="1:297">
      <c r="A203">
        <v>187</v>
      </c>
      <c r="B203">
        <v>1758990436</v>
      </c>
      <c r="C203">
        <v>3089</v>
      </c>
      <c r="D203" t="s">
        <v>817</v>
      </c>
      <c r="E203" t="s">
        <v>818</v>
      </c>
      <c r="F203">
        <v>5</v>
      </c>
      <c r="G203" t="s">
        <v>638</v>
      </c>
      <c r="H203" t="s">
        <v>436</v>
      </c>
      <c r="I203">
        <v>1758990427.84615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(EA203+(U203+2*0.95*5.67E-8*(((EA203+$B$7)+273)^4-(EA203+273)^4)-44100*J203)/(1.84*29.3*R203+8*0.95*5.67E-8*(EA203+273)^3))</f>
        <v>0</v>
      </c>
      <c r="W203">
        <f>($C$7*EB203+$D$7*EC203+$E$7*V203)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2*0.95*5.67E-8*(((EA203+$B$7)+273)^4-(W203+273)^4)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1523.74443076191</v>
      </c>
      <c r="AK203">
        <v>1476.91284848485</v>
      </c>
      <c r="AL203">
        <v>3.41361926406902</v>
      </c>
      <c r="AM203">
        <v>63.08</v>
      </c>
      <c r="AN203">
        <f>(AP203 - AO203 + DY203*1E3/(8.314*(EA203+273.15)) * AR203/DX203 * AQ203) * DX203/(100*DL203) * 1000/(1000 - AP203)</f>
        <v>0</v>
      </c>
      <c r="AO203">
        <v>20.6640765238095</v>
      </c>
      <c r="AP203">
        <v>23.6973793939394</v>
      </c>
      <c r="AQ203">
        <v>0.000115607503607181</v>
      </c>
      <c r="AR203">
        <v>99.94</v>
      </c>
      <c r="AS203">
        <v>0</v>
      </c>
      <c r="AT203">
        <v>0</v>
      </c>
      <c r="AU203">
        <f>IF(AS203*$H$13&gt;=AW203,1.0,(AW203/(AW203-AS203*$H$13)))</f>
        <v>0</v>
      </c>
      <c r="AV203">
        <f>(AU203-1)*100</f>
        <v>0</v>
      </c>
      <c r="AW203">
        <f>MAX(0,($B$13+$C$13*EF203)/(1+$D$13*EF203)*DY203/(EA203+273)*$E$13)</f>
        <v>0</v>
      </c>
      <c r="AX203" t="s">
        <v>437</v>
      </c>
      <c r="AY203" t="s">
        <v>437</v>
      </c>
      <c r="AZ203">
        <v>0</v>
      </c>
      <c r="BA203">
        <v>0</v>
      </c>
      <c r="BB203">
        <f>1-AZ203/BA203</f>
        <v>0</v>
      </c>
      <c r="BC203">
        <v>0</v>
      </c>
      <c r="BD203" t="s">
        <v>437</v>
      </c>
      <c r="BE203" t="s">
        <v>437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437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$B$11*EG203+$C$11*EH203+$F$11*ES203*(1-EV203)</f>
        <v>0</v>
      </c>
      <c r="DI203">
        <f>DH203*DJ203</f>
        <v>0</v>
      </c>
      <c r="DJ203">
        <f>($B$11*$D$9+$C$11*$D$9+$F$11*((FF203+EX203)/MAX(FF203+EX203+FG203, 0.1)*$I$9+FG203/MAX(FF203+EX203+FG203, 0.1)*$J$9))/($B$11+$C$11+$F$11)</f>
        <v>0</v>
      </c>
      <c r="DK203">
        <f>($B$11*$K$9+$C$11*$K$9+$F$11*((FF203+EX203)/MAX(FF203+EX203+FG203, 0.1)*$P$9+FG203/MAX(FF203+EX203+FG203, 0.1)*$Q$9))/($B$11+$C$11+$F$11)</f>
        <v>0</v>
      </c>
      <c r="DL203">
        <v>5.9</v>
      </c>
      <c r="DM203">
        <v>0.5</v>
      </c>
      <c r="DN203" t="s">
        <v>438</v>
      </c>
      <c r="DO203">
        <v>2</v>
      </c>
      <c r="DP203" t="b">
        <v>1</v>
      </c>
      <c r="DQ203">
        <v>1758990427.84615</v>
      </c>
      <c r="DR203">
        <v>1417.82</v>
      </c>
      <c r="DS203">
        <v>1476.41538461538</v>
      </c>
      <c r="DT203">
        <v>23.6903769230769</v>
      </c>
      <c r="DU203">
        <v>20.6078153846154</v>
      </c>
      <c r="DV203">
        <v>1409.86461538462</v>
      </c>
      <c r="DW203">
        <v>23.3021076923077</v>
      </c>
      <c r="DX203">
        <v>499.995692307692</v>
      </c>
      <c r="DY203">
        <v>90.4342153846154</v>
      </c>
      <c r="DZ203">
        <v>0.0302052384615385</v>
      </c>
      <c r="EA203">
        <v>30.1821076923077</v>
      </c>
      <c r="EB203">
        <v>30.0143538461538</v>
      </c>
      <c r="EC203">
        <v>999.9</v>
      </c>
      <c r="ED203">
        <v>0</v>
      </c>
      <c r="EE203">
        <v>0</v>
      </c>
      <c r="EF203">
        <v>10004.2230769231</v>
      </c>
      <c r="EG203">
        <v>0</v>
      </c>
      <c r="EH203">
        <v>9.96363461538462</v>
      </c>
      <c r="EI203">
        <v>-58.5955076923077</v>
      </c>
      <c r="EJ203">
        <v>1452.22461538462</v>
      </c>
      <c r="EK203">
        <v>1507.48230769231</v>
      </c>
      <c r="EL203">
        <v>3.08256</v>
      </c>
      <c r="EM203">
        <v>1476.41538461538</v>
      </c>
      <c r="EN203">
        <v>20.6078153846154</v>
      </c>
      <c r="EO203">
        <v>2.14242153846154</v>
      </c>
      <c r="EP203">
        <v>1.86365076923077</v>
      </c>
      <c r="EQ203">
        <v>18.5381153846154</v>
      </c>
      <c r="ER203">
        <v>16.3311076923077</v>
      </c>
      <c r="ES203">
        <v>1999.99692307692</v>
      </c>
      <c r="ET203">
        <v>0.980000153846154</v>
      </c>
      <c r="EU203">
        <v>0.0199998923076923</v>
      </c>
      <c r="EV203">
        <v>0</v>
      </c>
      <c r="EW203">
        <v>1220.12230769231</v>
      </c>
      <c r="EX203">
        <v>5.00016</v>
      </c>
      <c r="EY203">
        <v>24765.6384615385</v>
      </c>
      <c r="EZ203">
        <v>18234.1538461538</v>
      </c>
      <c r="FA203">
        <v>49.312</v>
      </c>
      <c r="FB203">
        <v>49.75</v>
      </c>
      <c r="FC203">
        <v>49.687</v>
      </c>
      <c r="FD203">
        <v>49.5</v>
      </c>
      <c r="FE203">
        <v>51.125</v>
      </c>
      <c r="FF203">
        <v>1955.10076923077</v>
      </c>
      <c r="FG203">
        <v>39.8961538461538</v>
      </c>
      <c r="FH203">
        <v>0</v>
      </c>
      <c r="FI203">
        <v>1758990441.3</v>
      </c>
      <c r="FJ203">
        <v>0</v>
      </c>
      <c r="FK203">
        <v>1220.0064</v>
      </c>
      <c r="FL203">
        <v>-10.3646153948398</v>
      </c>
      <c r="FM203">
        <v>-186.269230982765</v>
      </c>
      <c r="FN203">
        <v>24762.116</v>
      </c>
      <c r="FO203">
        <v>15</v>
      </c>
      <c r="FP203">
        <v>0</v>
      </c>
      <c r="FQ203" t="s">
        <v>439</v>
      </c>
      <c r="FR203">
        <v>1747249705.1</v>
      </c>
      <c r="FS203">
        <v>1747249711.1</v>
      </c>
      <c r="FT203">
        <v>0</v>
      </c>
      <c r="FU203">
        <v>0.871</v>
      </c>
      <c r="FV203">
        <v>0.066</v>
      </c>
      <c r="FW203">
        <v>5.486</v>
      </c>
      <c r="FX203">
        <v>0.145</v>
      </c>
      <c r="FY203">
        <v>420</v>
      </c>
      <c r="FZ203">
        <v>16</v>
      </c>
      <c r="GA203">
        <v>0.27</v>
      </c>
      <c r="GB203">
        <v>0.16</v>
      </c>
      <c r="GC203">
        <v>-58.8154285714286</v>
      </c>
      <c r="GD203">
        <v>2.57583896103898</v>
      </c>
      <c r="GE203">
        <v>0.62574130980999</v>
      </c>
      <c r="GF203">
        <v>0</v>
      </c>
      <c r="GG203">
        <v>1220.58911764706</v>
      </c>
      <c r="GH203">
        <v>-9.38747134928012</v>
      </c>
      <c r="GI203">
        <v>0.958670548965214</v>
      </c>
      <c r="GJ203">
        <v>-1</v>
      </c>
      <c r="GK203">
        <v>3.11105857142857</v>
      </c>
      <c r="GL203">
        <v>-0.592609870129872</v>
      </c>
      <c r="GM203">
        <v>0.0598600645383098</v>
      </c>
      <c r="GN203">
        <v>0</v>
      </c>
      <c r="GO203">
        <v>0</v>
      </c>
      <c r="GP203">
        <v>2</v>
      </c>
      <c r="GQ203" t="s">
        <v>457</v>
      </c>
      <c r="GR203">
        <v>3.12524</v>
      </c>
      <c r="GS203">
        <v>2.65587</v>
      </c>
      <c r="GT203">
        <v>0.207183</v>
      </c>
      <c r="GU203">
        <v>0.212443</v>
      </c>
      <c r="GV203">
        <v>0.100524</v>
      </c>
      <c r="GW203">
        <v>0.0918288</v>
      </c>
      <c r="GX203">
        <v>20397.2</v>
      </c>
      <c r="GY203">
        <v>19201.5</v>
      </c>
      <c r="GZ203">
        <v>23008.3</v>
      </c>
      <c r="HA203">
        <v>23740.7</v>
      </c>
      <c r="HB203">
        <v>35278.4</v>
      </c>
      <c r="HC203">
        <v>35697.9</v>
      </c>
      <c r="HD203">
        <v>41478.9</v>
      </c>
      <c r="HE203">
        <v>42336.7</v>
      </c>
      <c r="HF203">
        <v>1.90298</v>
      </c>
      <c r="HG203">
        <v>1.81618</v>
      </c>
      <c r="HH203">
        <v>0.155639</v>
      </c>
      <c r="HI203">
        <v>0</v>
      </c>
      <c r="HJ203">
        <v>27.4619</v>
      </c>
      <c r="HK203">
        <v>999.9</v>
      </c>
      <c r="HL203">
        <v>50.836</v>
      </c>
      <c r="HM203">
        <v>29.245</v>
      </c>
      <c r="HN203">
        <v>22.9323</v>
      </c>
      <c r="HO203">
        <v>54.2809</v>
      </c>
      <c r="HP203">
        <v>42.1154</v>
      </c>
      <c r="HQ203">
        <v>1</v>
      </c>
      <c r="HR203">
        <v>0.0658486</v>
      </c>
      <c r="HS203">
        <v>1.50181</v>
      </c>
      <c r="HT203">
        <v>20.2107</v>
      </c>
      <c r="HU203">
        <v>5.23286</v>
      </c>
      <c r="HV203">
        <v>11.992</v>
      </c>
      <c r="HW203">
        <v>4.95565</v>
      </c>
      <c r="HX203">
        <v>3.30387</v>
      </c>
      <c r="HY203">
        <v>21.3</v>
      </c>
      <c r="HZ203">
        <v>9999</v>
      </c>
      <c r="IA203">
        <v>9999</v>
      </c>
      <c r="IB203">
        <v>9999</v>
      </c>
      <c r="IC203">
        <v>1.86857</v>
      </c>
      <c r="ID203">
        <v>1.86418</v>
      </c>
      <c r="IE203">
        <v>1.87181</v>
      </c>
      <c r="IF203">
        <v>1.86265</v>
      </c>
      <c r="IG203">
        <v>1.86203</v>
      </c>
      <c r="IH203">
        <v>1.86856</v>
      </c>
      <c r="II203">
        <v>1.85867</v>
      </c>
      <c r="IJ203">
        <v>1.86508</v>
      </c>
      <c r="IK203">
        <v>5</v>
      </c>
      <c r="IL203">
        <v>0</v>
      </c>
      <c r="IM203">
        <v>0</v>
      </c>
      <c r="IN203">
        <v>0</v>
      </c>
      <c r="IO203" t="s">
        <v>441</v>
      </c>
      <c r="IP203" t="s">
        <v>442</v>
      </c>
      <c r="IQ203" t="s">
        <v>443</v>
      </c>
      <c r="IR203" t="s">
        <v>443</v>
      </c>
      <c r="IS203" t="s">
        <v>443</v>
      </c>
      <c r="IT203" t="s">
        <v>443</v>
      </c>
      <c r="IU203">
        <v>0</v>
      </c>
      <c r="IV203">
        <v>100</v>
      </c>
      <c r="IW203">
        <v>100</v>
      </c>
      <c r="IX203">
        <v>8</v>
      </c>
      <c r="IY203">
        <v>0.3885</v>
      </c>
      <c r="IZ203">
        <v>4.29428474587108</v>
      </c>
      <c r="JA203">
        <v>0.0044018681294096</v>
      </c>
      <c r="JB203">
        <v>-1.90699597991277e-06</v>
      </c>
      <c r="JC203">
        <v>4.44501569190667e-10</v>
      </c>
      <c r="JD203">
        <v>0.0663976639725661</v>
      </c>
      <c r="JE203">
        <v>0.00774552653971819</v>
      </c>
      <c r="JF203">
        <v>0.000136201457998369</v>
      </c>
      <c r="JG203">
        <v>5.32982615085375e-06</v>
      </c>
      <c r="JH203">
        <v>-0</v>
      </c>
      <c r="JI203">
        <v>1991</v>
      </c>
      <c r="JJ203">
        <v>1</v>
      </c>
      <c r="JK203">
        <v>28</v>
      </c>
      <c r="JL203">
        <v>195678.8</v>
      </c>
      <c r="JM203">
        <v>195678.7</v>
      </c>
      <c r="JN203">
        <v>2.9126</v>
      </c>
      <c r="JO203">
        <v>2.33154</v>
      </c>
      <c r="JP203">
        <v>1.49902</v>
      </c>
      <c r="JQ203">
        <v>2.32788</v>
      </c>
      <c r="JR203">
        <v>1.54419</v>
      </c>
      <c r="JS203">
        <v>2.28027</v>
      </c>
      <c r="JT203">
        <v>35.0594</v>
      </c>
      <c r="JU203">
        <v>24.14</v>
      </c>
      <c r="JV203">
        <v>18</v>
      </c>
      <c r="JW203">
        <v>546.355</v>
      </c>
      <c r="JX203">
        <v>433.416</v>
      </c>
      <c r="JY203">
        <v>25.0799</v>
      </c>
      <c r="JZ203">
        <v>28.3713</v>
      </c>
      <c r="KA203">
        <v>30.0004</v>
      </c>
      <c r="KB203">
        <v>28.1193</v>
      </c>
      <c r="KC203">
        <v>28.1285</v>
      </c>
      <c r="KD203">
        <v>58.2762</v>
      </c>
      <c r="KE203">
        <v>21.5822</v>
      </c>
      <c r="KF203">
        <v>63.5834</v>
      </c>
      <c r="KG203">
        <v>25.0828</v>
      </c>
      <c r="KH203">
        <v>1523.29</v>
      </c>
      <c r="KI203">
        <v>20.668</v>
      </c>
      <c r="KJ203">
        <v>92.9661</v>
      </c>
      <c r="KK203">
        <v>98.6683</v>
      </c>
    </row>
    <row r="204" spans="1:297">
      <c r="A204">
        <v>188</v>
      </c>
      <c r="B204">
        <v>1758990441</v>
      </c>
      <c r="C204">
        <v>3094</v>
      </c>
      <c r="D204" t="s">
        <v>819</v>
      </c>
      <c r="E204" t="s">
        <v>820</v>
      </c>
      <c r="F204">
        <v>5</v>
      </c>
      <c r="G204" t="s">
        <v>638</v>
      </c>
      <c r="H204" t="s">
        <v>436</v>
      </c>
      <c r="I204">
        <v>1758990432.84615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(EA204+(U204+2*0.95*5.67E-8*(((EA204+$B$7)+273)^4-(EA204+273)^4)-44100*J204)/(1.84*29.3*R204+8*0.95*5.67E-8*(EA204+273)^3))</f>
        <v>0</v>
      </c>
      <c r="W204">
        <f>($C$7*EB204+$D$7*EC204+$E$7*V204)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2*0.95*5.67E-8*(((EA204+$B$7)+273)^4-(W204+273)^4)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1541.84986959524</v>
      </c>
      <c r="AK204">
        <v>1494.37072727273</v>
      </c>
      <c r="AL204">
        <v>3.50450324675315</v>
      </c>
      <c r="AM204">
        <v>63.08</v>
      </c>
      <c r="AN204">
        <f>(AP204 - AO204 + DY204*1E3/(8.314*(EA204+273.15)) * AR204/DX204 * AQ204) * DX204/(100*DL204) * 1000/(1000 - AP204)</f>
        <v>0</v>
      </c>
      <c r="AO204">
        <v>20.7212277321429</v>
      </c>
      <c r="AP204">
        <v>23.7020006060606</v>
      </c>
      <c r="AQ204">
        <v>0.00012417860234978</v>
      </c>
      <c r="AR204">
        <v>99.94</v>
      </c>
      <c r="AS204">
        <v>0</v>
      </c>
      <c r="AT204">
        <v>0</v>
      </c>
      <c r="AU204">
        <f>IF(AS204*$H$13&gt;=AW204,1.0,(AW204/(AW204-AS204*$H$13)))</f>
        <v>0</v>
      </c>
      <c r="AV204">
        <f>(AU204-1)*100</f>
        <v>0</v>
      </c>
      <c r="AW204">
        <f>MAX(0,($B$13+$C$13*EF204)/(1+$D$13*EF204)*DY204/(EA204+273)*$E$13)</f>
        <v>0</v>
      </c>
      <c r="AX204" t="s">
        <v>437</v>
      </c>
      <c r="AY204" t="s">
        <v>437</v>
      </c>
      <c r="AZ204">
        <v>0</v>
      </c>
      <c r="BA204">
        <v>0</v>
      </c>
      <c r="BB204">
        <f>1-AZ204/BA204</f>
        <v>0</v>
      </c>
      <c r="BC204">
        <v>0</v>
      </c>
      <c r="BD204" t="s">
        <v>437</v>
      </c>
      <c r="BE204" t="s">
        <v>437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437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$B$11*EG204+$C$11*EH204+$F$11*ES204*(1-EV204)</f>
        <v>0</v>
      </c>
      <c r="DI204">
        <f>DH204*DJ204</f>
        <v>0</v>
      </c>
      <c r="DJ204">
        <f>($B$11*$D$9+$C$11*$D$9+$F$11*((FF204+EX204)/MAX(FF204+EX204+FG204, 0.1)*$I$9+FG204/MAX(FF204+EX204+FG204, 0.1)*$J$9))/($B$11+$C$11+$F$11)</f>
        <v>0</v>
      </c>
      <c r="DK204">
        <f>($B$11*$K$9+$C$11*$K$9+$F$11*((FF204+EX204)/MAX(FF204+EX204+FG204, 0.1)*$P$9+FG204/MAX(FF204+EX204+FG204, 0.1)*$Q$9))/($B$11+$C$11+$F$11)</f>
        <v>0</v>
      </c>
      <c r="DL204">
        <v>5.9</v>
      </c>
      <c r="DM204">
        <v>0.5</v>
      </c>
      <c r="DN204" t="s">
        <v>438</v>
      </c>
      <c r="DO204">
        <v>2</v>
      </c>
      <c r="DP204" t="b">
        <v>1</v>
      </c>
      <c r="DQ204">
        <v>1758990432.84615</v>
      </c>
      <c r="DR204">
        <v>1434.66923076923</v>
      </c>
      <c r="DS204">
        <v>1493.58153846154</v>
      </c>
      <c r="DT204">
        <v>23.6952538461538</v>
      </c>
      <c r="DU204">
        <v>20.6624846153846</v>
      </c>
      <c r="DV204">
        <v>1426.68615384615</v>
      </c>
      <c r="DW204">
        <v>23.3068615384615</v>
      </c>
      <c r="DX204">
        <v>500.016384615385</v>
      </c>
      <c r="DY204">
        <v>90.4338692307692</v>
      </c>
      <c r="DZ204">
        <v>0.0302204769230769</v>
      </c>
      <c r="EA204">
        <v>30.1718461538462</v>
      </c>
      <c r="EB204">
        <v>30.0029153846154</v>
      </c>
      <c r="EC204">
        <v>999.9</v>
      </c>
      <c r="ED204">
        <v>0</v>
      </c>
      <c r="EE204">
        <v>0</v>
      </c>
      <c r="EF204">
        <v>9997.15846153846</v>
      </c>
      <c r="EG204">
        <v>0</v>
      </c>
      <c r="EH204">
        <v>9.96042461538462</v>
      </c>
      <c r="EI204">
        <v>-58.9125076923077</v>
      </c>
      <c r="EJ204">
        <v>1469.49</v>
      </c>
      <c r="EK204">
        <v>1525.09461538462</v>
      </c>
      <c r="EL204">
        <v>3.03276461538462</v>
      </c>
      <c r="EM204">
        <v>1493.58153846154</v>
      </c>
      <c r="EN204">
        <v>20.6624846153846</v>
      </c>
      <c r="EO204">
        <v>2.14285384615385</v>
      </c>
      <c r="EP204">
        <v>1.86858846153846</v>
      </c>
      <c r="EQ204">
        <v>18.5413384615385</v>
      </c>
      <c r="ER204">
        <v>16.3726461538462</v>
      </c>
      <c r="ES204">
        <v>1999.98923076923</v>
      </c>
      <c r="ET204">
        <v>0.979999</v>
      </c>
      <c r="EU204">
        <v>0.0200010153846154</v>
      </c>
      <c r="EV204">
        <v>0</v>
      </c>
      <c r="EW204">
        <v>1219.31153846154</v>
      </c>
      <c r="EX204">
        <v>5.00016</v>
      </c>
      <c r="EY204">
        <v>24750.2615384615</v>
      </c>
      <c r="EZ204">
        <v>18234.0846153846</v>
      </c>
      <c r="FA204">
        <v>49.312</v>
      </c>
      <c r="FB204">
        <v>49.75</v>
      </c>
      <c r="FC204">
        <v>49.687</v>
      </c>
      <c r="FD204">
        <v>49.5</v>
      </c>
      <c r="FE204">
        <v>51.125</v>
      </c>
      <c r="FF204">
        <v>1955.09076923077</v>
      </c>
      <c r="FG204">
        <v>39.8984615384615</v>
      </c>
      <c r="FH204">
        <v>0</v>
      </c>
      <c r="FI204">
        <v>1758990446.1</v>
      </c>
      <c r="FJ204">
        <v>0</v>
      </c>
      <c r="FK204">
        <v>1219.2204</v>
      </c>
      <c r="FL204">
        <v>-10.0984615535557</v>
      </c>
      <c r="FM204">
        <v>-187.838461734181</v>
      </c>
      <c r="FN204">
        <v>24747.232</v>
      </c>
      <c r="FO204">
        <v>15</v>
      </c>
      <c r="FP204">
        <v>0</v>
      </c>
      <c r="FQ204" t="s">
        <v>439</v>
      </c>
      <c r="FR204">
        <v>1747249705.1</v>
      </c>
      <c r="FS204">
        <v>1747249711.1</v>
      </c>
      <c r="FT204">
        <v>0</v>
      </c>
      <c r="FU204">
        <v>0.871</v>
      </c>
      <c r="FV204">
        <v>0.066</v>
      </c>
      <c r="FW204">
        <v>5.486</v>
      </c>
      <c r="FX204">
        <v>0.145</v>
      </c>
      <c r="FY204">
        <v>420</v>
      </c>
      <c r="FZ204">
        <v>16</v>
      </c>
      <c r="GA204">
        <v>0.27</v>
      </c>
      <c r="GB204">
        <v>0.16</v>
      </c>
      <c r="GC204">
        <v>-58.734925</v>
      </c>
      <c r="GD204">
        <v>-2.71305112781953</v>
      </c>
      <c r="GE204">
        <v>0.560299696479482</v>
      </c>
      <c r="GF204">
        <v>0</v>
      </c>
      <c r="GG204">
        <v>1219.82588235294</v>
      </c>
      <c r="GH204">
        <v>-9.75278837509781</v>
      </c>
      <c r="GI204">
        <v>0.979033489924864</v>
      </c>
      <c r="GJ204">
        <v>-1</v>
      </c>
      <c r="GK204">
        <v>3.0555785</v>
      </c>
      <c r="GL204">
        <v>-0.592019999999996</v>
      </c>
      <c r="GM204">
        <v>0.0569824003772217</v>
      </c>
      <c r="GN204">
        <v>0</v>
      </c>
      <c r="GO204">
        <v>0</v>
      </c>
      <c r="GP204">
        <v>2</v>
      </c>
      <c r="GQ204" t="s">
        <v>457</v>
      </c>
      <c r="GR204">
        <v>3.12519</v>
      </c>
      <c r="GS204">
        <v>2.65563</v>
      </c>
      <c r="GT204">
        <v>0.208675</v>
      </c>
      <c r="GU204">
        <v>0.213847</v>
      </c>
      <c r="GV204">
        <v>0.100543</v>
      </c>
      <c r="GW204">
        <v>0.091962</v>
      </c>
      <c r="GX204">
        <v>20358.4</v>
      </c>
      <c r="GY204">
        <v>19167.2</v>
      </c>
      <c r="GZ204">
        <v>23007.9</v>
      </c>
      <c r="HA204">
        <v>23740.6</v>
      </c>
      <c r="HB204">
        <v>35277.2</v>
      </c>
      <c r="HC204">
        <v>35692.8</v>
      </c>
      <c r="HD204">
        <v>41478.2</v>
      </c>
      <c r="HE204">
        <v>42336.7</v>
      </c>
      <c r="HF204">
        <v>1.90303</v>
      </c>
      <c r="HG204">
        <v>1.8163</v>
      </c>
      <c r="HH204">
        <v>0.154711</v>
      </c>
      <c r="HI204">
        <v>0</v>
      </c>
      <c r="HJ204">
        <v>27.4565</v>
      </c>
      <c r="HK204">
        <v>999.9</v>
      </c>
      <c r="HL204">
        <v>50.885</v>
      </c>
      <c r="HM204">
        <v>29.235</v>
      </c>
      <c r="HN204">
        <v>22.9397</v>
      </c>
      <c r="HO204">
        <v>53.6009</v>
      </c>
      <c r="HP204">
        <v>42.1635</v>
      </c>
      <c r="HQ204">
        <v>1</v>
      </c>
      <c r="HR204">
        <v>0.0660671</v>
      </c>
      <c r="HS204">
        <v>0.483069</v>
      </c>
      <c r="HT204">
        <v>20.2121</v>
      </c>
      <c r="HU204">
        <v>5.23286</v>
      </c>
      <c r="HV204">
        <v>11.992</v>
      </c>
      <c r="HW204">
        <v>4.95575</v>
      </c>
      <c r="HX204">
        <v>3.30395</v>
      </c>
      <c r="HY204">
        <v>21.3</v>
      </c>
      <c r="HZ204">
        <v>9999</v>
      </c>
      <c r="IA204">
        <v>9999</v>
      </c>
      <c r="IB204">
        <v>9999</v>
      </c>
      <c r="IC204">
        <v>1.86856</v>
      </c>
      <c r="ID204">
        <v>1.86418</v>
      </c>
      <c r="IE204">
        <v>1.87181</v>
      </c>
      <c r="IF204">
        <v>1.86265</v>
      </c>
      <c r="IG204">
        <v>1.86204</v>
      </c>
      <c r="IH204">
        <v>1.86857</v>
      </c>
      <c r="II204">
        <v>1.85867</v>
      </c>
      <c r="IJ204">
        <v>1.86508</v>
      </c>
      <c r="IK204">
        <v>5</v>
      </c>
      <c r="IL204">
        <v>0</v>
      </c>
      <c r="IM204">
        <v>0</v>
      </c>
      <c r="IN204">
        <v>0</v>
      </c>
      <c r="IO204" t="s">
        <v>441</v>
      </c>
      <c r="IP204" t="s">
        <v>442</v>
      </c>
      <c r="IQ204" t="s">
        <v>443</v>
      </c>
      <c r="IR204" t="s">
        <v>443</v>
      </c>
      <c r="IS204" t="s">
        <v>443</v>
      </c>
      <c r="IT204" t="s">
        <v>443</v>
      </c>
      <c r="IU204">
        <v>0</v>
      </c>
      <c r="IV204">
        <v>100</v>
      </c>
      <c r="IW204">
        <v>100</v>
      </c>
      <c r="IX204">
        <v>8.03</v>
      </c>
      <c r="IY204">
        <v>0.3886</v>
      </c>
      <c r="IZ204">
        <v>4.29428474587108</v>
      </c>
      <c r="JA204">
        <v>0.0044018681294096</v>
      </c>
      <c r="JB204">
        <v>-1.90699597991277e-06</v>
      </c>
      <c r="JC204">
        <v>4.44501569190667e-10</v>
      </c>
      <c r="JD204">
        <v>0.0663976639725661</v>
      </c>
      <c r="JE204">
        <v>0.00774552653971819</v>
      </c>
      <c r="JF204">
        <v>0.000136201457998369</v>
      </c>
      <c r="JG204">
        <v>5.32982615085375e-06</v>
      </c>
      <c r="JH204">
        <v>-0</v>
      </c>
      <c r="JI204">
        <v>1991</v>
      </c>
      <c r="JJ204">
        <v>1</v>
      </c>
      <c r="JK204">
        <v>28</v>
      </c>
      <c r="JL204">
        <v>195678.9</v>
      </c>
      <c r="JM204">
        <v>195678.8</v>
      </c>
      <c r="JN204">
        <v>2.93457</v>
      </c>
      <c r="JO204">
        <v>2.33276</v>
      </c>
      <c r="JP204">
        <v>1.4978</v>
      </c>
      <c r="JQ204">
        <v>2.32788</v>
      </c>
      <c r="JR204">
        <v>1.54419</v>
      </c>
      <c r="JS204">
        <v>2.37793</v>
      </c>
      <c r="JT204">
        <v>35.0594</v>
      </c>
      <c r="JU204">
        <v>24.1488</v>
      </c>
      <c r="JV204">
        <v>18</v>
      </c>
      <c r="JW204">
        <v>546.429</v>
      </c>
      <c r="JX204">
        <v>433.533</v>
      </c>
      <c r="JY204">
        <v>25.0897</v>
      </c>
      <c r="JZ204">
        <v>28.3765</v>
      </c>
      <c r="KA204">
        <v>30.0002</v>
      </c>
      <c r="KB204">
        <v>28.1242</v>
      </c>
      <c r="KC204">
        <v>28.1343</v>
      </c>
      <c r="KD204">
        <v>58.7384</v>
      </c>
      <c r="KE204">
        <v>21.5822</v>
      </c>
      <c r="KF204">
        <v>64.0073</v>
      </c>
      <c r="KG204">
        <v>25.5344</v>
      </c>
      <c r="KH204">
        <v>1543.57</v>
      </c>
      <c r="KI204">
        <v>20.6826</v>
      </c>
      <c r="KJ204">
        <v>92.9645</v>
      </c>
      <c r="KK204">
        <v>98.6682</v>
      </c>
    </row>
    <row r="205" spans="1:297">
      <c r="A205">
        <v>189</v>
      </c>
      <c r="B205">
        <v>1758990446</v>
      </c>
      <c r="C205">
        <v>3099</v>
      </c>
      <c r="D205" t="s">
        <v>821</v>
      </c>
      <c r="E205" t="s">
        <v>822</v>
      </c>
      <c r="F205">
        <v>5</v>
      </c>
      <c r="G205" t="s">
        <v>638</v>
      </c>
      <c r="H205" t="s">
        <v>436</v>
      </c>
      <c r="I205">
        <v>1758990437.84615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(EA205+(U205+2*0.95*5.67E-8*(((EA205+$B$7)+273)^4-(EA205+273)^4)-44100*J205)/(1.84*29.3*R205+8*0.95*5.67E-8*(EA205+273)^3))</f>
        <v>0</v>
      </c>
      <c r="W205">
        <f>($C$7*EB205+$D$7*EC205+$E$7*V205)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2*0.95*5.67E-8*(((EA205+$B$7)+273)^4-(W205+273)^4)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1558.50107432143</v>
      </c>
      <c r="AK205">
        <v>1511.55824242424</v>
      </c>
      <c r="AL205">
        <v>3.43192965367966</v>
      </c>
      <c r="AM205">
        <v>63.08</v>
      </c>
      <c r="AN205">
        <f>(AP205 - AO205 + DY205*1E3/(8.314*(EA205+273.15)) * AR205/DX205 * AQ205) * DX205/(100*DL205) * 1000/(1000 - AP205)</f>
        <v>0</v>
      </c>
      <c r="AO205">
        <v>20.7555043184524</v>
      </c>
      <c r="AP205">
        <v>23.7109333333333</v>
      </c>
      <c r="AQ205">
        <v>0.000178561904761868</v>
      </c>
      <c r="AR205">
        <v>99.94</v>
      </c>
      <c r="AS205">
        <v>0</v>
      </c>
      <c r="AT205">
        <v>0</v>
      </c>
      <c r="AU205">
        <f>IF(AS205*$H$13&gt;=AW205,1.0,(AW205/(AW205-AS205*$H$13)))</f>
        <v>0</v>
      </c>
      <c r="AV205">
        <f>(AU205-1)*100</f>
        <v>0</v>
      </c>
      <c r="AW205">
        <f>MAX(0,($B$13+$C$13*EF205)/(1+$D$13*EF205)*DY205/(EA205+273)*$E$13)</f>
        <v>0</v>
      </c>
      <c r="AX205" t="s">
        <v>437</v>
      </c>
      <c r="AY205" t="s">
        <v>437</v>
      </c>
      <c r="AZ205">
        <v>0</v>
      </c>
      <c r="BA205">
        <v>0</v>
      </c>
      <c r="BB205">
        <f>1-AZ205/BA205</f>
        <v>0</v>
      </c>
      <c r="BC205">
        <v>0</v>
      </c>
      <c r="BD205" t="s">
        <v>437</v>
      </c>
      <c r="BE205" t="s">
        <v>437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437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$B$11*EG205+$C$11*EH205+$F$11*ES205*(1-EV205)</f>
        <v>0</v>
      </c>
      <c r="DI205">
        <f>DH205*DJ205</f>
        <v>0</v>
      </c>
      <c r="DJ205">
        <f>($B$11*$D$9+$C$11*$D$9+$F$11*((FF205+EX205)/MAX(FF205+EX205+FG205, 0.1)*$I$9+FG205/MAX(FF205+EX205+FG205, 0.1)*$J$9))/($B$11+$C$11+$F$11)</f>
        <v>0</v>
      </c>
      <c r="DK205">
        <f>($B$11*$K$9+$C$11*$K$9+$F$11*((FF205+EX205)/MAX(FF205+EX205+FG205, 0.1)*$P$9+FG205/MAX(FF205+EX205+FG205, 0.1)*$Q$9))/($B$11+$C$11+$F$11)</f>
        <v>0</v>
      </c>
      <c r="DL205">
        <v>5.9</v>
      </c>
      <c r="DM205">
        <v>0.5</v>
      </c>
      <c r="DN205" t="s">
        <v>438</v>
      </c>
      <c r="DO205">
        <v>2</v>
      </c>
      <c r="DP205" t="b">
        <v>1</v>
      </c>
      <c r="DQ205">
        <v>1758990437.84615</v>
      </c>
      <c r="DR205">
        <v>1451.61538461538</v>
      </c>
      <c r="DS205">
        <v>1510.27384615385</v>
      </c>
      <c r="DT205">
        <v>23.7007153846154</v>
      </c>
      <c r="DU205">
        <v>20.7102538461538</v>
      </c>
      <c r="DV205">
        <v>1443.60461538462</v>
      </c>
      <c r="DW205">
        <v>23.3122</v>
      </c>
      <c r="DX205">
        <v>500.034615384615</v>
      </c>
      <c r="DY205">
        <v>90.4335769230769</v>
      </c>
      <c r="DZ205">
        <v>0.0300906538461538</v>
      </c>
      <c r="EA205">
        <v>30.1618230769231</v>
      </c>
      <c r="EB205">
        <v>29.9932923076923</v>
      </c>
      <c r="EC205">
        <v>999.9</v>
      </c>
      <c r="ED205">
        <v>0</v>
      </c>
      <c r="EE205">
        <v>0</v>
      </c>
      <c r="EF205">
        <v>10000.3776923077</v>
      </c>
      <c r="EG205">
        <v>0</v>
      </c>
      <c r="EH205">
        <v>9.95989</v>
      </c>
      <c r="EI205">
        <v>-58.6574692307692</v>
      </c>
      <c r="EJ205">
        <v>1486.85692307692</v>
      </c>
      <c r="EK205">
        <v>1542.21461538462</v>
      </c>
      <c r="EL205">
        <v>2.99047</v>
      </c>
      <c r="EM205">
        <v>1510.27384615385</v>
      </c>
      <c r="EN205">
        <v>20.7102538461538</v>
      </c>
      <c r="EO205">
        <v>2.14334</v>
      </c>
      <c r="EP205">
        <v>1.87290153846154</v>
      </c>
      <c r="EQ205">
        <v>18.5449846153846</v>
      </c>
      <c r="ER205">
        <v>16.4088615384615</v>
      </c>
      <c r="ES205">
        <v>1999.98</v>
      </c>
      <c r="ET205">
        <v>0.979999</v>
      </c>
      <c r="EU205">
        <v>0.0200010230769231</v>
      </c>
      <c r="EV205">
        <v>0</v>
      </c>
      <c r="EW205">
        <v>1218.49384615385</v>
      </c>
      <c r="EX205">
        <v>5.00016</v>
      </c>
      <c r="EY205">
        <v>24734.2076923077</v>
      </c>
      <c r="EZ205">
        <v>18234.0153846154</v>
      </c>
      <c r="FA205">
        <v>49.3168461538462</v>
      </c>
      <c r="FB205">
        <v>49.75</v>
      </c>
      <c r="FC205">
        <v>49.687</v>
      </c>
      <c r="FD205">
        <v>49.5047692307692</v>
      </c>
      <c r="FE205">
        <v>51.1297692307692</v>
      </c>
      <c r="FF205">
        <v>1955.08153846154</v>
      </c>
      <c r="FG205">
        <v>39.8984615384615</v>
      </c>
      <c r="FH205">
        <v>0</v>
      </c>
      <c r="FI205">
        <v>1758990450.9</v>
      </c>
      <c r="FJ205">
        <v>0</v>
      </c>
      <c r="FK205">
        <v>1218.4312</v>
      </c>
      <c r="FL205">
        <v>-9.73846152562972</v>
      </c>
      <c r="FM205">
        <v>-190.653845879816</v>
      </c>
      <c r="FN205">
        <v>24731.98</v>
      </c>
      <c r="FO205">
        <v>15</v>
      </c>
      <c r="FP205">
        <v>0</v>
      </c>
      <c r="FQ205" t="s">
        <v>439</v>
      </c>
      <c r="FR205">
        <v>1747249705.1</v>
      </c>
      <c r="FS205">
        <v>1747249711.1</v>
      </c>
      <c r="FT205">
        <v>0</v>
      </c>
      <c r="FU205">
        <v>0.871</v>
      </c>
      <c r="FV205">
        <v>0.066</v>
      </c>
      <c r="FW205">
        <v>5.486</v>
      </c>
      <c r="FX205">
        <v>0.145</v>
      </c>
      <c r="FY205">
        <v>420</v>
      </c>
      <c r="FZ205">
        <v>16</v>
      </c>
      <c r="GA205">
        <v>0.27</v>
      </c>
      <c r="GB205">
        <v>0.16</v>
      </c>
      <c r="GC205">
        <v>-58.7993857142857</v>
      </c>
      <c r="GD205">
        <v>1.43995324675324</v>
      </c>
      <c r="GE205">
        <v>0.470563985108968</v>
      </c>
      <c r="GF205">
        <v>0</v>
      </c>
      <c r="GG205">
        <v>1218.99794117647</v>
      </c>
      <c r="GH205">
        <v>-9.72941176107395</v>
      </c>
      <c r="GI205">
        <v>0.975339396167437</v>
      </c>
      <c r="GJ205">
        <v>-1</v>
      </c>
      <c r="GK205">
        <v>3.01653619047619</v>
      </c>
      <c r="GL205">
        <v>-0.529027012987007</v>
      </c>
      <c r="GM205">
        <v>0.0538852244502977</v>
      </c>
      <c r="GN205">
        <v>0</v>
      </c>
      <c r="GO205">
        <v>0</v>
      </c>
      <c r="GP205">
        <v>2</v>
      </c>
      <c r="GQ205" t="s">
        <v>457</v>
      </c>
      <c r="GR205">
        <v>3.12548</v>
      </c>
      <c r="GS205">
        <v>2.65558</v>
      </c>
      <c r="GT205">
        <v>0.210123</v>
      </c>
      <c r="GU205">
        <v>0.215264</v>
      </c>
      <c r="GV205">
        <v>0.100582</v>
      </c>
      <c r="GW205">
        <v>0.0921333</v>
      </c>
      <c r="GX205">
        <v>20321</v>
      </c>
      <c r="GY205">
        <v>19132.5</v>
      </c>
      <c r="GZ205">
        <v>23007.8</v>
      </c>
      <c r="HA205">
        <v>23740.4</v>
      </c>
      <c r="HB205">
        <v>35275.6</v>
      </c>
      <c r="HC205">
        <v>35685.7</v>
      </c>
      <c r="HD205">
        <v>41478.1</v>
      </c>
      <c r="HE205">
        <v>42336.2</v>
      </c>
      <c r="HF205">
        <v>1.90327</v>
      </c>
      <c r="HG205">
        <v>1.8157</v>
      </c>
      <c r="HH205">
        <v>0.154682</v>
      </c>
      <c r="HI205">
        <v>0</v>
      </c>
      <c r="HJ205">
        <v>27.4525</v>
      </c>
      <c r="HK205">
        <v>999.9</v>
      </c>
      <c r="HL205">
        <v>50.983</v>
      </c>
      <c r="HM205">
        <v>29.245</v>
      </c>
      <c r="HN205">
        <v>22.9971</v>
      </c>
      <c r="HO205">
        <v>53.9709</v>
      </c>
      <c r="HP205">
        <v>42.0353</v>
      </c>
      <c r="HQ205">
        <v>1</v>
      </c>
      <c r="HR205">
        <v>0.0645579</v>
      </c>
      <c r="HS205">
        <v>0.180153</v>
      </c>
      <c r="HT205">
        <v>20.2174</v>
      </c>
      <c r="HU205">
        <v>5.23406</v>
      </c>
      <c r="HV205">
        <v>11.992</v>
      </c>
      <c r="HW205">
        <v>4.95575</v>
      </c>
      <c r="HX205">
        <v>3.304</v>
      </c>
      <c r="HY205">
        <v>21.3</v>
      </c>
      <c r="HZ205">
        <v>9999</v>
      </c>
      <c r="IA205">
        <v>9999</v>
      </c>
      <c r="IB205">
        <v>9999</v>
      </c>
      <c r="IC205">
        <v>1.86857</v>
      </c>
      <c r="ID205">
        <v>1.86418</v>
      </c>
      <c r="IE205">
        <v>1.8718</v>
      </c>
      <c r="IF205">
        <v>1.86264</v>
      </c>
      <c r="IG205">
        <v>1.86203</v>
      </c>
      <c r="IH205">
        <v>1.86857</v>
      </c>
      <c r="II205">
        <v>1.85868</v>
      </c>
      <c r="IJ205">
        <v>1.86508</v>
      </c>
      <c r="IK205">
        <v>5</v>
      </c>
      <c r="IL205">
        <v>0</v>
      </c>
      <c r="IM205">
        <v>0</v>
      </c>
      <c r="IN205">
        <v>0</v>
      </c>
      <c r="IO205" t="s">
        <v>441</v>
      </c>
      <c r="IP205" t="s">
        <v>442</v>
      </c>
      <c r="IQ205" t="s">
        <v>443</v>
      </c>
      <c r="IR205" t="s">
        <v>443</v>
      </c>
      <c r="IS205" t="s">
        <v>443</v>
      </c>
      <c r="IT205" t="s">
        <v>443</v>
      </c>
      <c r="IU205">
        <v>0</v>
      </c>
      <c r="IV205">
        <v>100</v>
      </c>
      <c r="IW205">
        <v>100</v>
      </c>
      <c r="IX205">
        <v>8.06</v>
      </c>
      <c r="IY205">
        <v>0.3888</v>
      </c>
      <c r="IZ205">
        <v>4.29428474587108</v>
      </c>
      <c r="JA205">
        <v>0.0044018681294096</v>
      </c>
      <c r="JB205">
        <v>-1.90699597991277e-06</v>
      </c>
      <c r="JC205">
        <v>4.44501569190667e-10</v>
      </c>
      <c r="JD205">
        <v>0.0663976639725661</v>
      </c>
      <c r="JE205">
        <v>0.00774552653971819</v>
      </c>
      <c r="JF205">
        <v>0.000136201457998369</v>
      </c>
      <c r="JG205">
        <v>5.32982615085375e-06</v>
      </c>
      <c r="JH205">
        <v>-0</v>
      </c>
      <c r="JI205">
        <v>1991</v>
      </c>
      <c r="JJ205">
        <v>1</v>
      </c>
      <c r="JK205">
        <v>28</v>
      </c>
      <c r="JL205">
        <v>195679</v>
      </c>
      <c r="JM205">
        <v>195678.9</v>
      </c>
      <c r="JN205">
        <v>2.96265</v>
      </c>
      <c r="JO205">
        <v>2.32544</v>
      </c>
      <c r="JP205">
        <v>1.49902</v>
      </c>
      <c r="JQ205">
        <v>2.32788</v>
      </c>
      <c r="JR205">
        <v>1.54419</v>
      </c>
      <c r="JS205">
        <v>2.30957</v>
      </c>
      <c r="JT205">
        <v>35.0825</v>
      </c>
      <c r="JU205">
        <v>24.1575</v>
      </c>
      <c r="JV205">
        <v>18</v>
      </c>
      <c r="JW205">
        <v>546.638</v>
      </c>
      <c r="JX205">
        <v>433.213</v>
      </c>
      <c r="JY205">
        <v>25.4924</v>
      </c>
      <c r="JZ205">
        <v>28.3816</v>
      </c>
      <c r="KA205">
        <v>29.9993</v>
      </c>
      <c r="KB205">
        <v>28.1297</v>
      </c>
      <c r="KC205">
        <v>28.1393</v>
      </c>
      <c r="KD205">
        <v>59.2782</v>
      </c>
      <c r="KE205">
        <v>21.5822</v>
      </c>
      <c r="KF205">
        <v>64.0073</v>
      </c>
      <c r="KG205">
        <v>25.5472</v>
      </c>
      <c r="KH205">
        <v>1557.13</v>
      </c>
      <c r="KI205">
        <v>20.6809</v>
      </c>
      <c r="KJ205">
        <v>92.9641</v>
      </c>
      <c r="KK205">
        <v>98.6671</v>
      </c>
    </row>
    <row r="206" spans="1:297">
      <c r="A206">
        <v>190</v>
      </c>
      <c r="B206">
        <v>1758990451</v>
      </c>
      <c r="C206">
        <v>3104</v>
      </c>
      <c r="D206" t="s">
        <v>823</v>
      </c>
      <c r="E206" t="s">
        <v>824</v>
      </c>
      <c r="F206">
        <v>5</v>
      </c>
      <c r="G206" t="s">
        <v>638</v>
      </c>
      <c r="H206" t="s">
        <v>436</v>
      </c>
      <c r="I206">
        <v>1758990442.84615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(EA206+(U206+2*0.95*5.67E-8*(((EA206+$B$7)+273)^4-(EA206+273)^4)-44100*J206)/(1.84*29.3*R206+8*0.95*5.67E-8*(EA206+273)^3))</f>
        <v>0</v>
      </c>
      <c r="W206">
        <f>($C$7*EB206+$D$7*EC206+$E$7*V206)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2*0.95*5.67E-8*(((EA206+$B$7)+273)^4-(W206+273)^4)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1575.66798192857</v>
      </c>
      <c r="AK206">
        <v>1528.77042424242</v>
      </c>
      <c r="AL206">
        <v>3.44498701298688</v>
      </c>
      <c r="AM206">
        <v>63.08</v>
      </c>
      <c r="AN206">
        <f>(AP206 - AO206 + DY206*1E3/(8.314*(EA206+273.15)) * AR206/DX206 * AQ206) * DX206/(100*DL206) * 1000/(1000 - AP206)</f>
        <v>0</v>
      </c>
      <c r="AO206">
        <v>20.8091625327381</v>
      </c>
      <c r="AP206">
        <v>23.7406866666667</v>
      </c>
      <c r="AQ206">
        <v>0.00561247619047461</v>
      </c>
      <c r="AR206">
        <v>99.94</v>
      </c>
      <c r="AS206">
        <v>0</v>
      </c>
      <c r="AT206">
        <v>0</v>
      </c>
      <c r="AU206">
        <f>IF(AS206*$H$13&gt;=AW206,1.0,(AW206/(AW206-AS206*$H$13)))</f>
        <v>0</v>
      </c>
      <c r="AV206">
        <f>(AU206-1)*100</f>
        <v>0</v>
      </c>
      <c r="AW206">
        <f>MAX(0,($B$13+$C$13*EF206)/(1+$D$13*EF206)*DY206/(EA206+273)*$E$13)</f>
        <v>0</v>
      </c>
      <c r="AX206" t="s">
        <v>437</v>
      </c>
      <c r="AY206" t="s">
        <v>437</v>
      </c>
      <c r="AZ206">
        <v>0</v>
      </c>
      <c r="BA206">
        <v>0</v>
      </c>
      <c r="BB206">
        <f>1-AZ206/BA206</f>
        <v>0</v>
      </c>
      <c r="BC206">
        <v>0</v>
      </c>
      <c r="BD206" t="s">
        <v>437</v>
      </c>
      <c r="BE206" t="s">
        <v>437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437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$B$11*EG206+$C$11*EH206+$F$11*ES206*(1-EV206)</f>
        <v>0</v>
      </c>
      <c r="DI206">
        <f>DH206*DJ206</f>
        <v>0</v>
      </c>
      <c r="DJ206">
        <f>($B$11*$D$9+$C$11*$D$9+$F$11*((FF206+EX206)/MAX(FF206+EX206+FG206, 0.1)*$I$9+FG206/MAX(FF206+EX206+FG206, 0.1)*$J$9))/($B$11+$C$11+$F$11)</f>
        <v>0</v>
      </c>
      <c r="DK206">
        <f>($B$11*$K$9+$C$11*$K$9+$F$11*((FF206+EX206)/MAX(FF206+EX206+FG206, 0.1)*$P$9+FG206/MAX(FF206+EX206+FG206, 0.1)*$Q$9))/($B$11+$C$11+$F$11)</f>
        <v>0</v>
      </c>
      <c r="DL206">
        <v>5.9</v>
      </c>
      <c r="DM206">
        <v>0.5</v>
      </c>
      <c r="DN206" t="s">
        <v>438</v>
      </c>
      <c r="DO206">
        <v>2</v>
      </c>
      <c r="DP206" t="b">
        <v>1</v>
      </c>
      <c r="DQ206">
        <v>1758990442.84615</v>
      </c>
      <c r="DR206">
        <v>1468.44692307692</v>
      </c>
      <c r="DS206">
        <v>1527.10846153846</v>
      </c>
      <c r="DT206">
        <v>23.7119692307692</v>
      </c>
      <c r="DU206">
        <v>20.7584769230769</v>
      </c>
      <c r="DV206">
        <v>1460.40769230769</v>
      </c>
      <c r="DW206">
        <v>23.3232</v>
      </c>
      <c r="DX206">
        <v>500.006615384615</v>
      </c>
      <c r="DY206">
        <v>90.4337307692308</v>
      </c>
      <c r="DZ206">
        <v>0.0301366923076923</v>
      </c>
      <c r="EA206">
        <v>30.1570230769231</v>
      </c>
      <c r="EB206">
        <v>29.9878076923077</v>
      </c>
      <c r="EC206">
        <v>999.9</v>
      </c>
      <c r="ED206">
        <v>0</v>
      </c>
      <c r="EE206">
        <v>0</v>
      </c>
      <c r="EF206">
        <v>9993.41615384615</v>
      </c>
      <c r="EG206">
        <v>0</v>
      </c>
      <c r="EH206">
        <v>9.95989</v>
      </c>
      <c r="EI206">
        <v>-58.6605153846154</v>
      </c>
      <c r="EJ206">
        <v>1504.11230769231</v>
      </c>
      <c r="EK206">
        <v>1559.48153846154</v>
      </c>
      <c r="EL206">
        <v>2.95351769230769</v>
      </c>
      <c r="EM206">
        <v>1527.10846153846</v>
      </c>
      <c r="EN206">
        <v>20.7584769230769</v>
      </c>
      <c r="EO206">
        <v>2.14436076923077</v>
      </c>
      <c r="EP206">
        <v>1.87726461538462</v>
      </c>
      <c r="EQ206">
        <v>18.5526</v>
      </c>
      <c r="ER206">
        <v>16.4454153846154</v>
      </c>
      <c r="ES206">
        <v>1999.97769230769</v>
      </c>
      <c r="ET206">
        <v>0.979996769230769</v>
      </c>
      <c r="EU206">
        <v>0.0200032384615385</v>
      </c>
      <c r="EV206">
        <v>0</v>
      </c>
      <c r="EW206">
        <v>1217.65615384615</v>
      </c>
      <c r="EX206">
        <v>5.00016</v>
      </c>
      <c r="EY206">
        <v>24717.8692307692</v>
      </c>
      <c r="EZ206">
        <v>18233.9846153846</v>
      </c>
      <c r="FA206">
        <v>49.3216923076923</v>
      </c>
      <c r="FB206">
        <v>49.75</v>
      </c>
      <c r="FC206">
        <v>49.687</v>
      </c>
      <c r="FD206">
        <v>49.5047692307692</v>
      </c>
      <c r="FE206">
        <v>51.1297692307692</v>
      </c>
      <c r="FF206">
        <v>1955.07461538462</v>
      </c>
      <c r="FG206">
        <v>39.9030769230769</v>
      </c>
      <c r="FH206">
        <v>0</v>
      </c>
      <c r="FI206">
        <v>1758990456.3</v>
      </c>
      <c r="FJ206">
        <v>0</v>
      </c>
      <c r="FK206">
        <v>1217.60923076923</v>
      </c>
      <c r="FL206">
        <v>-9.70119658742711</v>
      </c>
      <c r="FM206">
        <v>-201.651282208406</v>
      </c>
      <c r="FN206">
        <v>24715.1115384615</v>
      </c>
      <c r="FO206">
        <v>15</v>
      </c>
      <c r="FP206">
        <v>0</v>
      </c>
      <c r="FQ206" t="s">
        <v>439</v>
      </c>
      <c r="FR206">
        <v>1747249705.1</v>
      </c>
      <c r="FS206">
        <v>1747249711.1</v>
      </c>
      <c r="FT206">
        <v>0</v>
      </c>
      <c r="FU206">
        <v>0.871</v>
      </c>
      <c r="FV206">
        <v>0.066</v>
      </c>
      <c r="FW206">
        <v>5.486</v>
      </c>
      <c r="FX206">
        <v>0.145</v>
      </c>
      <c r="FY206">
        <v>420</v>
      </c>
      <c r="FZ206">
        <v>16</v>
      </c>
      <c r="GA206">
        <v>0.27</v>
      </c>
      <c r="GB206">
        <v>0.16</v>
      </c>
      <c r="GC206">
        <v>-58.6623333333333</v>
      </c>
      <c r="GD206">
        <v>1.00131428571429</v>
      </c>
      <c r="GE206">
        <v>0.450124470968952</v>
      </c>
      <c r="GF206">
        <v>0</v>
      </c>
      <c r="GG206">
        <v>1218.28117647059</v>
      </c>
      <c r="GH206">
        <v>-9.90252100758274</v>
      </c>
      <c r="GI206">
        <v>0.995036992235431</v>
      </c>
      <c r="GJ206">
        <v>-1</v>
      </c>
      <c r="GK206">
        <v>2.98359</v>
      </c>
      <c r="GL206">
        <v>-0.474296883116883</v>
      </c>
      <c r="GM206">
        <v>0.048641150029481</v>
      </c>
      <c r="GN206">
        <v>0</v>
      </c>
      <c r="GO206">
        <v>0</v>
      </c>
      <c r="GP206">
        <v>2</v>
      </c>
      <c r="GQ206" t="s">
        <v>457</v>
      </c>
      <c r="GR206">
        <v>3.1251</v>
      </c>
      <c r="GS206">
        <v>2.65583</v>
      </c>
      <c r="GT206">
        <v>0.211568</v>
      </c>
      <c r="GU206">
        <v>0.216609</v>
      </c>
      <c r="GV206">
        <v>0.100652</v>
      </c>
      <c r="GW206">
        <v>0.0922269</v>
      </c>
      <c r="GX206">
        <v>20283.9</v>
      </c>
      <c r="GY206">
        <v>19099.4</v>
      </c>
      <c r="GZ206">
        <v>23007.9</v>
      </c>
      <c r="HA206">
        <v>23740.1</v>
      </c>
      <c r="HB206">
        <v>35273.1</v>
      </c>
      <c r="HC206">
        <v>35681.6</v>
      </c>
      <c r="HD206">
        <v>41478.2</v>
      </c>
      <c r="HE206">
        <v>42335.6</v>
      </c>
      <c r="HF206">
        <v>1.90265</v>
      </c>
      <c r="HG206">
        <v>1.81645</v>
      </c>
      <c r="HH206">
        <v>0.157028</v>
      </c>
      <c r="HI206">
        <v>0</v>
      </c>
      <c r="HJ206">
        <v>27.4488</v>
      </c>
      <c r="HK206">
        <v>999.9</v>
      </c>
      <c r="HL206">
        <v>51.08</v>
      </c>
      <c r="HM206">
        <v>29.245</v>
      </c>
      <c r="HN206">
        <v>23.0408</v>
      </c>
      <c r="HO206">
        <v>54.2209</v>
      </c>
      <c r="HP206">
        <v>42.2877</v>
      </c>
      <c r="HQ206">
        <v>1</v>
      </c>
      <c r="HR206">
        <v>0.065409</v>
      </c>
      <c r="HS206">
        <v>0.684842</v>
      </c>
      <c r="HT206">
        <v>20.2165</v>
      </c>
      <c r="HU206">
        <v>5.23301</v>
      </c>
      <c r="HV206">
        <v>11.992</v>
      </c>
      <c r="HW206">
        <v>4.9557</v>
      </c>
      <c r="HX206">
        <v>3.30387</v>
      </c>
      <c r="HY206">
        <v>21.4</v>
      </c>
      <c r="HZ206">
        <v>9999</v>
      </c>
      <c r="IA206">
        <v>9999</v>
      </c>
      <c r="IB206">
        <v>9999</v>
      </c>
      <c r="IC206">
        <v>1.86857</v>
      </c>
      <c r="ID206">
        <v>1.86419</v>
      </c>
      <c r="IE206">
        <v>1.8718</v>
      </c>
      <c r="IF206">
        <v>1.86266</v>
      </c>
      <c r="IG206">
        <v>1.86204</v>
      </c>
      <c r="IH206">
        <v>1.86854</v>
      </c>
      <c r="II206">
        <v>1.85867</v>
      </c>
      <c r="IJ206">
        <v>1.86508</v>
      </c>
      <c r="IK206">
        <v>5</v>
      </c>
      <c r="IL206">
        <v>0</v>
      </c>
      <c r="IM206">
        <v>0</v>
      </c>
      <c r="IN206">
        <v>0</v>
      </c>
      <c r="IO206" t="s">
        <v>441</v>
      </c>
      <c r="IP206" t="s">
        <v>442</v>
      </c>
      <c r="IQ206" t="s">
        <v>443</v>
      </c>
      <c r="IR206" t="s">
        <v>443</v>
      </c>
      <c r="IS206" t="s">
        <v>443</v>
      </c>
      <c r="IT206" t="s">
        <v>443</v>
      </c>
      <c r="IU206">
        <v>0</v>
      </c>
      <c r="IV206">
        <v>100</v>
      </c>
      <c r="IW206">
        <v>100</v>
      </c>
      <c r="IX206">
        <v>8.09</v>
      </c>
      <c r="IY206">
        <v>0.3894</v>
      </c>
      <c r="IZ206">
        <v>4.29428474587108</v>
      </c>
      <c r="JA206">
        <v>0.0044018681294096</v>
      </c>
      <c r="JB206">
        <v>-1.90699597991277e-06</v>
      </c>
      <c r="JC206">
        <v>4.44501569190667e-10</v>
      </c>
      <c r="JD206">
        <v>0.0663976639725661</v>
      </c>
      <c r="JE206">
        <v>0.00774552653971819</v>
      </c>
      <c r="JF206">
        <v>0.000136201457998369</v>
      </c>
      <c r="JG206">
        <v>5.32982615085375e-06</v>
      </c>
      <c r="JH206">
        <v>-0</v>
      </c>
      <c r="JI206">
        <v>1991</v>
      </c>
      <c r="JJ206">
        <v>1</v>
      </c>
      <c r="JK206">
        <v>28</v>
      </c>
      <c r="JL206">
        <v>195679.1</v>
      </c>
      <c r="JM206">
        <v>195679</v>
      </c>
      <c r="JN206">
        <v>2.98828</v>
      </c>
      <c r="JO206">
        <v>2.34009</v>
      </c>
      <c r="JP206">
        <v>1.4978</v>
      </c>
      <c r="JQ206">
        <v>2.32788</v>
      </c>
      <c r="JR206">
        <v>1.54419</v>
      </c>
      <c r="JS206">
        <v>2.25952</v>
      </c>
      <c r="JT206">
        <v>35.0825</v>
      </c>
      <c r="JU206">
        <v>24.1488</v>
      </c>
      <c r="JV206">
        <v>18</v>
      </c>
      <c r="JW206">
        <v>546.275</v>
      </c>
      <c r="JX206">
        <v>433.698</v>
      </c>
      <c r="JY206">
        <v>25.5983</v>
      </c>
      <c r="JZ206">
        <v>28.3866</v>
      </c>
      <c r="KA206">
        <v>30.0003</v>
      </c>
      <c r="KB206">
        <v>28.1347</v>
      </c>
      <c r="KC206">
        <v>28.1444</v>
      </c>
      <c r="KD206">
        <v>59.7853</v>
      </c>
      <c r="KE206">
        <v>22.1506</v>
      </c>
      <c r="KF206">
        <v>64.3993</v>
      </c>
      <c r="KG206">
        <v>25.5601</v>
      </c>
      <c r="KH206">
        <v>1570.65</v>
      </c>
      <c r="KI206">
        <v>20.6753</v>
      </c>
      <c r="KJ206">
        <v>92.9643</v>
      </c>
      <c r="KK206">
        <v>98.6658</v>
      </c>
    </row>
    <row r="207" spans="1:297">
      <c r="A207">
        <v>191</v>
      </c>
      <c r="B207">
        <v>1758990456</v>
      </c>
      <c r="C207">
        <v>3109</v>
      </c>
      <c r="D207" t="s">
        <v>825</v>
      </c>
      <c r="E207" t="s">
        <v>826</v>
      </c>
      <c r="F207">
        <v>5</v>
      </c>
      <c r="G207" t="s">
        <v>638</v>
      </c>
      <c r="H207" t="s">
        <v>436</v>
      </c>
      <c r="I207">
        <v>1758990447.84615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(EA207+(U207+2*0.95*5.67E-8*(((EA207+$B$7)+273)^4-(EA207+273)^4)-44100*J207)/(1.84*29.3*R207+8*0.95*5.67E-8*(EA207+273)^3))</f>
        <v>0</v>
      </c>
      <c r="W207">
        <f>($C$7*EB207+$D$7*EC207+$E$7*V207)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2*0.95*5.67E-8*(((EA207+$B$7)+273)^4-(W207+273)^4)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1592.49672730952</v>
      </c>
      <c r="AK207">
        <v>1545.60533333333</v>
      </c>
      <c r="AL207">
        <v>3.34490476190472</v>
      </c>
      <c r="AM207">
        <v>63.08</v>
      </c>
      <c r="AN207">
        <f>(AP207 - AO207 + DY207*1E3/(8.314*(EA207+273.15)) * AR207/DX207 * AQ207) * DX207/(100*DL207) * 1000/(1000 - AP207)</f>
        <v>0</v>
      </c>
      <c r="AO207">
        <v>20.818060375</v>
      </c>
      <c r="AP207">
        <v>23.7346696969697</v>
      </c>
      <c r="AQ207">
        <v>-0.000516545454546479</v>
      </c>
      <c r="AR207">
        <v>99.94</v>
      </c>
      <c r="AS207">
        <v>0</v>
      </c>
      <c r="AT207">
        <v>0</v>
      </c>
      <c r="AU207">
        <f>IF(AS207*$H$13&gt;=AW207,1.0,(AW207/(AW207-AS207*$H$13)))</f>
        <v>0</v>
      </c>
      <c r="AV207">
        <f>(AU207-1)*100</f>
        <v>0</v>
      </c>
      <c r="AW207">
        <f>MAX(0,($B$13+$C$13*EF207)/(1+$D$13*EF207)*DY207/(EA207+273)*$E$13)</f>
        <v>0</v>
      </c>
      <c r="AX207" t="s">
        <v>437</v>
      </c>
      <c r="AY207" t="s">
        <v>437</v>
      </c>
      <c r="AZ207">
        <v>0</v>
      </c>
      <c r="BA207">
        <v>0</v>
      </c>
      <c r="BB207">
        <f>1-AZ207/BA207</f>
        <v>0</v>
      </c>
      <c r="BC207">
        <v>0</v>
      </c>
      <c r="BD207" t="s">
        <v>437</v>
      </c>
      <c r="BE207" t="s">
        <v>437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437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$B$11*EG207+$C$11*EH207+$F$11*ES207*(1-EV207)</f>
        <v>0</v>
      </c>
      <c r="DI207">
        <f>DH207*DJ207</f>
        <v>0</v>
      </c>
      <c r="DJ207">
        <f>($B$11*$D$9+$C$11*$D$9+$F$11*((FF207+EX207)/MAX(FF207+EX207+FG207, 0.1)*$I$9+FG207/MAX(FF207+EX207+FG207, 0.1)*$J$9))/($B$11+$C$11+$F$11)</f>
        <v>0</v>
      </c>
      <c r="DK207">
        <f>($B$11*$K$9+$C$11*$K$9+$F$11*((FF207+EX207)/MAX(FF207+EX207+FG207, 0.1)*$P$9+FG207/MAX(FF207+EX207+FG207, 0.1)*$Q$9))/($B$11+$C$11+$F$11)</f>
        <v>0</v>
      </c>
      <c r="DL207">
        <v>5.9</v>
      </c>
      <c r="DM207">
        <v>0.5</v>
      </c>
      <c r="DN207" t="s">
        <v>438</v>
      </c>
      <c r="DO207">
        <v>2</v>
      </c>
      <c r="DP207" t="b">
        <v>1</v>
      </c>
      <c r="DQ207">
        <v>1758990447.84615</v>
      </c>
      <c r="DR207">
        <v>1485.20615384615</v>
      </c>
      <c r="DS207">
        <v>1543.67153846154</v>
      </c>
      <c r="DT207">
        <v>23.7244307692308</v>
      </c>
      <c r="DU207">
        <v>20.7901769230769</v>
      </c>
      <c r="DV207">
        <v>1477.13846153846</v>
      </c>
      <c r="DW207">
        <v>23.3354076923077</v>
      </c>
      <c r="DX207">
        <v>500.024538461538</v>
      </c>
      <c r="DY207">
        <v>90.4335307692308</v>
      </c>
      <c r="DZ207">
        <v>0.0301134538461538</v>
      </c>
      <c r="EA207">
        <v>30.1584692307692</v>
      </c>
      <c r="EB207">
        <v>29.9990230769231</v>
      </c>
      <c r="EC207">
        <v>999.9</v>
      </c>
      <c r="ED207">
        <v>0</v>
      </c>
      <c r="EE207">
        <v>0</v>
      </c>
      <c r="EF207">
        <v>9990.86769230769</v>
      </c>
      <c r="EG207">
        <v>0</v>
      </c>
      <c r="EH207">
        <v>9.95989</v>
      </c>
      <c r="EI207">
        <v>-58.4638615384615</v>
      </c>
      <c r="EJ207">
        <v>1521.29923076923</v>
      </c>
      <c r="EK207">
        <v>1576.44615384615</v>
      </c>
      <c r="EL207">
        <v>2.93428307692308</v>
      </c>
      <c r="EM207">
        <v>1543.67153846154</v>
      </c>
      <c r="EN207">
        <v>20.7901769230769</v>
      </c>
      <c r="EO207">
        <v>2.14548384615385</v>
      </c>
      <c r="EP207">
        <v>1.88012769230769</v>
      </c>
      <c r="EQ207">
        <v>18.5609692307692</v>
      </c>
      <c r="ER207">
        <v>16.4693769230769</v>
      </c>
      <c r="ES207">
        <v>1999.99</v>
      </c>
      <c r="ET207">
        <v>0.979996923076923</v>
      </c>
      <c r="EU207">
        <v>0.0200030230769231</v>
      </c>
      <c r="EV207">
        <v>0</v>
      </c>
      <c r="EW207">
        <v>1216.91384615385</v>
      </c>
      <c r="EX207">
        <v>5.00016</v>
      </c>
      <c r="EY207">
        <v>24701.0923076923</v>
      </c>
      <c r="EZ207">
        <v>18234.0846153846</v>
      </c>
      <c r="FA207">
        <v>49.3313846153846</v>
      </c>
      <c r="FB207">
        <v>49.7547692307692</v>
      </c>
      <c r="FC207">
        <v>49.687</v>
      </c>
      <c r="FD207">
        <v>49.5047692307692</v>
      </c>
      <c r="FE207">
        <v>51.1297692307692</v>
      </c>
      <c r="FF207">
        <v>1955.08692307692</v>
      </c>
      <c r="FG207">
        <v>39.9030769230769</v>
      </c>
      <c r="FH207">
        <v>0</v>
      </c>
      <c r="FI207">
        <v>1758990461.1</v>
      </c>
      <c r="FJ207">
        <v>0</v>
      </c>
      <c r="FK207">
        <v>1216.80807692308</v>
      </c>
      <c r="FL207">
        <v>-10.6704273547407</v>
      </c>
      <c r="FM207">
        <v>-204.064957324335</v>
      </c>
      <c r="FN207">
        <v>24698.9961538462</v>
      </c>
      <c r="FO207">
        <v>15</v>
      </c>
      <c r="FP207">
        <v>0</v>
      </c>
      <c r="FQ207" t="s">
        <v>439</v>
      </c>
      <c r="FR207">
        <v>1747249705.1</v>
      </c>
      <c r="FS207">
        <v>1747249711.1</v>
      </c>
      <c r="FT207">
        <v>0</v>
      </c>
      <c r="FU207">
        <v>0.871</v>
      </c>
      <c r="FV207">
        <v>0.066</v>
      </c>
      <c r="FW207">
        <v>5.486</v>
      </c>
      <c r="FX207">
        <v>0.145</v>
      </c>
      <c r="FY207">
        <v>420</v>
      </c>
      <c r="FZ207">
        <v>16</v>
      </c>
      <c r="GA207">
        <v>0.27</v>
      </c>
      <c r="GB207">
        <v>0.16</v>
      </c>
      <c r="GC207">
        <v>-58.6311476190476</v>
      </c>
      <c r="GD207">
        <v>2.33139740259737</v>
      </c>
      <c r="GE207">
        <v>0.446570749067717</v>
      </c>
      <c r="GF207">
        <v>0</v>
      </c>
      <c r="GG207">
        <v>1217.38852941176</v>
      </c>
      <c r="GH207">
        <v>-9.72666156687239</v>
      </c>
      <c r="GI207">
        <v>0.975201735850342</v>
      </c>
      <c r="GJ207">
        <v>-1</v>
      </c>
      <c r="GK207">
        <v>2.94752238095238</v>
      </c>
      <c r="GL207">
        <v>-0.263575324675319</v>
      </c>
      <c r="GM207">
        <v>0.0292928814536036</v>
      </c>
      <c r="GN207">
        <v>0</v>
      </c>
      <c r="GO207">
        <v>0</v>
      </c>
      <c r="GP207">
        <v>2</v>
      </c>
      <c r="GQ207" t="s">
        <v>457</v>
      </c>
      <c r="GR207">
        <v>3.12525</v>
      </c>
      <c r="GS207">
        <v>2.6557</v>
      </c>
      <c r="GT207">
        <v>0.212974</v>
      </c>
      <c r="GU207">
        <v>0.218119</v>
      </c>
      <c r="GV207">
        <v>0.100614</v>
      </c>
      <c r="GW207">
        <v>0.0921432</v>
      </c>
      <c r="GX207">
        <v>20247.2</v>
      </c>
      <c r="GY207">
        <v>19062.8</v>
      </c>
      <c r="GZ207">
        <v>23007.3</v>
      </c>
      <c r="HA207">
        <v>23740.4</v>
      </c>
      <c r="HB207">
        <v>35274.2</v>
      </c>
      <c r="HC207">
        <v>35685.4</v>
      </c>
      <c r="HD207">
        <v>41477.6</v>
      </c>
      <c r="HE207">
        <v>42336.1</v>
      </c>
      <c r="HF207">
        <v>1.90272</v>
      </c>
      <c r="HG207">
        <v>1.81655</v>
      </c>
      <c r="HH207">
        <v>0.158638</v>
      </c>
      <c r="HI207">
        <v>0</v>
      </c>
      <c r="HJ207">
        <v>27.4459</v>
      </c>
      <c r="HK207">
        <v>999.9</v>
      </c>
      <c r="HL207">
        <v>51.154</v>
      </c>
      <c r="HM207">
        <v>29.245</v>
      </c>
      <c r="HN207">
        <v>23.0725</v>
      </c>
      <c r="HO207">
        <v>54.8909</v>
      </c>
      <c r="HP207">
        <v>42.1715</v>
      </c>
      <c r="HQ207">
        <v>1</v>
      </c>
      <c r="HR207">
        <v>0.0664151</v>
      </c>
      <c r="HS207">
        <v>0.940871</v>
      </c>
      <c r="HT207">
        <v>20.2152</v>
      </c>
      <c r="HU207">
        <v>5.23421</v>
      </c>
      <c r="HV207">
        <v>11.992</v>
      </c>
      <c r="HW207">
        <v>4.95565</v>
      </c>
      <c r="HX207">
        <v>3.30398</v>
      </c>
      <c r="HY207">
        <v>21.4</v>
      </c>
      <c r="HZ207">
        <v>9999</v>
      </c>
      <c r="IA207">
        <v>9999</v>
      </c>
      <c r="IB207">
        <v>9999</v>
      </c>
      <c r="IC207">
        <v>1.86852</v>
      </c>
      <c r="ID207">
        <v>1.86419</v>
      </c>
      <c r="IE207">
        <v>1.87181</v>
      </c>
      <c r="IF207">
        <v>1.86266</v>
      </c>
      <c r="IG207">
        <v>1.86203</v>
      </c>
      <c r="IH207">
        <v>1.86857</v>
      </c>
      <c r="II207">
        <v>1.85869</v>
      </c>
      <c r="IJ207">
        <v>1.86508</v>
      </c>
      <c r="IK207">
        <v>5</v>
      </c>
      <c r="IL207">
        <v>0</v>
      </c>
      <c r="IM207">
        <v>0</v>
      </c>
      <c r="IN207">
        <v>0</v>
      </c>
      <c r="IO207" t="s">
        <v>441</v>
      </c>
      <c r="IP207" t="s">
        <v>442</v>
      </c>
      <c r="IQ207" t="s">
        <v>443</v>
      </c>
      <c r="IR207" t="s">
        <v>443</v>
      </c>
      <c r="IS207" t="s">
        <v>443</v>
      </c>
      <c r="IT207" t="s">
        <v>443</v>
      </c>
      <c r="IU207">
        <v>0</v>
      </c>
      <c r="IV207">
        <v>100</v>
      </c>
      <c r="IW207">
        <v>100</v>
      </c>
      <c r="IX207">
        <v>8.12</v>
      </c>
      <c r="IY207">
        <v>0.3891</v>
      </c>
      <c r="IZ207">
        <v>4.29428474587108</v>
      </c>
      <c r="JA207">
        <v>0.0044018681294096</v>
      </c>
      <c r="JB207">
        <v>-1.90699597991277e-06</v>
      </c>
      <c r="JC207">
        <v>4.44501569190667e-10</v>
      </c>
      <c r="JD207">
        <v>0.0663976639725661</v>
      </c>
      <c r="JE207">
        <v>0.00774552653971819</v>
      </c>
      <c r="JF207">
        <v>0.000136201457998369</v>
      </c>
      <c r="JG207">
        <v>5.32982615085375e-06</v>
      </c>
      <c r="JH207">
        <v>-0</v>
      </c>
      <c r="JI207">
        <v>1991</v>
      </c>
      <c r="JJ207">
        <v>1</v>
      </c>
      <c r="JK207">
        <v>28</v>
      </c>
      <c r="JL207">
        <v>195679.2</v>
      </c>
      <c r="JM207">
        <v>195679.1</v>
      </c>
      <c r="JN207">
        <v>3.01514</v>
      </c>
      <c r="JO207">
        <v>2.31812</v>
      </c>
      <c r="JP207">
        <v>1.4978</v>
      </c>
      <c r="JQ207">
        <v>2.32788</v>
      </c>
      <c r="JR207">
        <v>1.54419</v>
      </c>
      <c r="JS207">
        <v>2.34375</v>
      </c>
      <c r="JT207">
        <v>35.0594</v>
      </c>
      <c r="JU207">
        <v>24.1575</v>
      </c>
      <c r="JV207">
        <v>18</v>
      </c>
      <c r="JW207">
        <v>546.364</v>
      </c>
      <c r="JX207">
        <v>433.798</v>
      </c>
      <c r="JY207">
        <v>25.6163</v>
      </c>
      <c r="JZ207">
        <v>28.3921</v>
      </c>
      <c r="KA207">
        <v>30.0007</v>
      </c>
      <c r="KB207">
        <v>28.1395</v>
      </c>
      <c r="KC207">
        <v>28.1497</v>
      </c>
      <c r="KD207">
        <v>60.3333</v>
      </c>
      <c r="KE207">
        <v>22.1506</v>
      </c>
      <c r="KF207">
        <v>64.7752</v>
      </c>
      <c r="KG207">
        <v>25.5743</v>
      </c>
      <c r="KH207">
        <v>1590.97</v>
      </c>
      <c r="KI207">
        <v>20.7019</v>
      </c>
      <c r="KJ207">
        <v>92.9627</v>
      </c>
      <c r="KK207">
        <v>98.667</v>
      </c>
    </row>
    <row r="208" spans="1:297">
      <c r="A208">
        <v>192</v>
      </c>
      <c r="B208">
        <v>1758990461</v>
      </c>
      <c r="C208">
        <v>3114</v>
      </c>
      <c r="D208" t="s">
        <v>827</v>
      </c>
      <c r="E208" t="s">
        <v>828</v>
      </c>
      <c r="F208">
        <v>5</v>
      </c>
      <c r="G208" t="s">
        <v>638</v>
      </c>
      <c r="H208" t="s">
        <v>436</v>
      </c>
      <c r="I208">
        <v>1758990452.84615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(EA208+(U208+2*0.95*5.67E-8*(((EA208+$B$7)+273)^4-(EA208+273)^4)-44100*J208)/(1.84*29.3*R208+8*0.95*5.67E-8*(EA208+273)^3))</f>
        <v>0</v>
      </c>
      <c r="W208">
        <f>($C$7*EB208+$D$7*EC208+$E$7*V208)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2*0.95*5.67E-8*(((EA208+$B$7)+273)^4-(W208+273)^4)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1611.14815090476</v>
      </c>
      <c r="AK208">
        <v>1563.55563636364</v>
      </c>
      <c r="AL208">
        <v>3.61655432900411</v>
      </c>
      <c r="AM208">
        <v>63.08</v>
      </c>
      <c r="AN208">
        <f>(AP208 - AO208 + DY208*1E3/(8.314*(EA208+273.15)) * AR208/DX208 * AQ208) * DX208/(100*DL208) * 1000/(1000 - AP208)</f>
        <v>0</v>
      </c>
      <c r="AO208">
        <v>20.8044790952381</v>
      </c>
      <c r="AP208">
        <v>23.7010466666667</v>
      </c>
      <c r="AQ208">
        <v>-0.00648466666666864</v>
      </c>
      <c r="AR208">
        <v>99.94</v>
      </c>
      <c r="AS208">
        <v>0</v>
      </c>
      <c r="AT208">
        <v>0</v>
      </c>
      <c r="AU208">
        <f>IF(AS208*$H$13&gt;=AW208,1.0,(AW208/(AW208-AS208*$H$13)))</f>
        <v>0</v>
      </c>
      <c r="AV208">
        <f>(AU208-1)*100</f>
        <v>0</v>
      </c>
      <c r="AW208">
        <f>MAX(0,($B$13+$C$13*EF208)/(1+$D$13*EF208)*DY208/(EA208+273)*$E$13)</f>
        <v>0</v>
      </c>
      <c r="AX208" t="s">
        <v>437</v>
      </c>
      <c r="AY208" t="s">
        <v>437</v>
      </c>
      <c r="AZ208">
        <v>0</v>
      </c>
      <c r="BA208">
        <v>0</v>
      </c>
      <c r="BB208">
        <f>1-AZ208/BA208</f>
        <v>0</v>
      </c>
      <c r="BC208">
        <v>0</v>
      </c>
      <c r="BD208" t="s">
        <v>437</v>
      </c>
      <c r="BE208" t="s">
        <v>437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437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$B$11*EG208+$C$11*EH208+$F$11*ES208*(1-EV208)</f>
        <v>0</v>
      </c>
      <c r="DI208">
        <f>DH208*DJ208</f>
        <v>0</v>
      </c>
      <c r="DJ208">
        <f>($B$11*$D$9+$C$11*$D$9+$F$11*((FF208+EX208)/MAX(FF208+EX208+FG208, 0.1)*$I$9+FG208/MAX(FF208+EX208+FG208, 0.1)*$J$9))/($B$11+$C$11+$F$11)</f>
        <v>0</v>
      </c>
      <c r="DK208">
        <f>($B$11*$K$9+$C$11*$K$9+$F$11*((FF208+EX208)/MAX(FF208+EX208+FG208, 0.1)*$P$9+FG208/MAX(FF208+EX208+FG208, 0.1)*$Q$9))/($B$11+$C$11+$F$11)</f>
        <v>0</v>
      </c>
      <c r="DL208">
        <v>5.9</v>
      </c>
      <c r="DM208">
        <v>0.5</v>
      </c>
      <c r="DN208" t="s">
        <v>438</v>
      </c>
      <c r="DO208">
        <v>2</v>
      </c>
      <c r="DP208" t="b">
        <v>1</v>
      </c>
      <c r="DQ208">
        <v>1758990452.84615</v>
      </c>
      <c r="DR208">
        <v>1502.02153846154</v>
      </c>
      <c r="DS208">
        <v>1560.83153846154</v>
      </c>
      <c r="DT208">
        <v>23.7261538461538</v>
      </c>
      <c r="DU208">
        <v>20.8089846153846</v>
      </c>
      <c r="DV208">
        <v>1493.92461538462</v>
      </c>
      <c r="DW208">
        <v>23.3370923076923</v>
      </c>
      <c r="DX208">
        <v>499.981153846154</v>
      </c>
      <c r="DY208">
        <v>90.4341</v>
      </c>
      <c r="DZ208">
        <v>0.0302465230769231</v>
      </c>
      <c r="EA208">
        <v>30.1645923076923</v>
      </c>
      <c r="EB208">
        <v>30.0138230769231</v>
      </c>
      <c r="EC208">
        <v>999.9</v>
      </c>
      <c r="ED208">
        <v>0</v>
      </c>
      <c r="EE208">
        <v>0</v>
      </c>
      <c r="EF208">
        <v>9992.69384615385</v>
      </c>
      <c r="EG208">
        <v>0</v>
      </c>
      <c r="EH208">
        <v>9.95989</v>
      </c>
      <c r="EI208">
        <v>-58.8085076923077</v>
      </c>
      <c r="EJ208">
        <v>1538.52538461538</v>
      </c>
      <c r="EK208">
        <v>1594.00153846154</v>
      </c>
      <c r="EL208">
        <v>2.91718384615385</v>
      </c>
      <c r="EM208">
        <v>1560.83153846154</v>
      </c>
      <c r="EN208">
        <v>20.8089846153846</v>
      </c>
      <c r="EO208">
        <v>2.14565384615385</v>
      </c>
      <c r="EP208">
        <v>1.88184153846154</v>
      </c>
      <c r="EQ208">
        <v>18.5622230769231</v>
      </c>
      <c r="ER208">
        <v>16.4837076923077</v>
      </c>
      <c r="ES208">
        <v>1999.99846153846</v>
      </c>
      <c r="ET208">
        <v>0.979996</v>
      </c>
      <c r="EU208">
        <v>0.0200039</v>
      </c>
      <c r="EV208">
        <v>0</v>
      </c>
      <c r="EW208">
        <v>1216.04076923077</v>
      </c>
      <c r="EX208">
        <v>5.00016</v>
      </c>
      <c r="EY208">
        <v>24683.4615384615</v>
      </c>
      <c r="EZ208">
        <v>18234.1615384615</v>
      </c>
      <c r="FA208">
        <v>49.3410769230769</v>
      </c>
      <c r="FB208">
        <v>49.7547692307692</v>
      </c>
      <c r="FC208">
        <v>49.687</v>
      </c>
      <c r="FD208">
        <v>49.5143076923077</v>
      </c>
      <c r="FE208">
        <v>51.125</v>
      </c>
      <c r="FF208">
        <v>1955.09307692308</v>
      </c>
      <c r="FG208">
        <v>39.9053846153846</v>
      </c>
      <c r="FH208">
        <v>0</v>
      </c>
      <c r="FI208">
        <v>1758990465.9</v>
      </c>
      <c r="FJ208">
        <v>0</v>
      </c>
      <c r="FK208">
        <v>1215.94461538462</v>
      </c>
      <c r="FL208">
        <v>-10.4314530036741</v>
      </c>
      <c r="FM208">
        <v>-213.165811983441</v>
      </c>
      <c r="FN208">
        <v>24682.0730769231</v>
      </c>
      <c r="FO208">
        <v>15</v>
      </c>
      <c r="FP208">
        <v>0</v>
      </c>
      <c r="FQ208" t="s">
        <v>439</v>
      </c>
      <c r="FR208">
        <v>1747249705.1</v>
      </c>
      <c r="FS208">
        <v>1747249711.1</v>
      </c>
      <c r="FT208">
        <v>0</v>
      </c>
      <c r="FU208">
        <v>0.871</v>
      </c>
      <c r="FV208">
        <v>0.066</v>
      </c>
      <c r="FW208">
        <v>5.486</v>
      </c>
      <c r="FX208">
        <v>0.145</v>
      </c>
      <c r="FY208">
        <v>420</v>
      </c>
      <c r="FZ208">
        <v>16</v>
      </c>
      <c r="GA208">
        <v>0.27</v>
      </c>
      <c r="GB208">
        <v>0.16</v>
      </c>
      <c r="GC208">
        <v>-58.71823</v>
      </c>
      <c r="GD208">
        <v>-4.04363007518794</v>
      </c>
      <c r="GE208">
        <v>0.62655346148593</v>
      </c>
      <c r="GF208">
        <v>0</v>
      </c>
      <c r="GG208">
        <v>1216.50264705882</v>
      </c>
      <c r="GH208">
        <v>-10.5483575264716</v>
      </c>
      <c r="GI208">
        <v>1.0518983087272</v>
      </c>
      <c r="GJ208">
        <v>-1</v>
      </c>
      <c r="GK208">
        <v>2.9265535</v>
      </c>
      <c r="GL208">
        <v>-0.164885864661651</v>
      </c>
      <c r="GM208">
        <v>0.0198433150645249</v>
      </c>
      <c r="GN208">
        <v>0</v>
      </c>
      <c r="GO208">
        <v>0</v>
      </c>
      <c r="GP208">
        <v>2</v>
      </c>
      <c r="GQ208" t="s">
        <v>457</v>
      </c>
      <c r="GR208">
        <v>3.12541</v>
      </c>
      <c r="GS208">
        <v>2.65601</v>
      </c>
      <c r="GT208">
        <v>0.214469</v>
      </c>
      <c r="GU208">
        <v>0.219438</v>
      </c>
      <c r="GV208">
        <v>0.100525</v>
      </c>
      <c r="GW208">
        <v>0.0922065</v>
      </c>
      <c r="GX208">
        <v>20208.4</v>
      </c>
      <c r="GY208">
        <v>19030.3</v>
      </c>
      <c r="GZ208">
        <v>23007</v>
      </c>
      <c r="HA208">
        <v>23740</v>
      </c>
      <c r="HB208">
        <v>35277.3</v>
      </c>
      <c r="HC208">
        <v>35682.1</v>
      </c>
      <c r="HD208">
        <v>41477</v>
      </c>
      <c r="HE208">
        <v>42335</v>
      </c>
      <c r="HF208">
        <v>1.9032</v>
      </c>
      <c r="HG208">
        <v>1.81575</v>
      </c>
      <c r="HH208">
        <v>0.158347</v>
      </c>
      <c r="HI208">
        <v>0</v>
      </c>
      <c r="HJ208">
        <v>27.4429</v>
      </c>
      <c r="HK208">
        <v>999.9</v>
      </c>
      <c r="HL208">
        <v>51.227</v>
      </c>
      <c r="HM208">
        <v>29.245</v>
      </c>
      <c r="HN208">
        <v>23.1054</v>
      </c>
      <c r="HO208">
        <v>53.7009</v>
      </c>
      <c r="HP208">
        <v>42.1314</v>
      </c>
      <c r="HQ208">
        <v>1</v>
      </c>
      <c r="HR208">
        <v>0.0668191</v>
      </c>
      <c r="HS208">
        <v>1.16092</v>
      </c>
      <c r="HT208">
        <v>20.2134</v>
      </c>
      <c r="HU208">
        <v>5.23376</v>
      </c>
      <c r="HV208">
        <v>11.992</v>
      </c>
      <c r="HW208">
        <v>4.95565</v>
      </c>
      <c r="HX208">
        <v>3.3039</v>
      </c>
      <c r="HY208">
        <v>21.4</v>
      </c>
      <c r="HZ208">
        <v>9999</v>
      </c>
      <c r="IA208">
        <v>9999</v>
      </c>
      <c r="IB208">
        <v>9999</v>
      </c>
      <c r="IC208">
        <v>1.86853</v>
      </c>
      <c r="ID208">
        <v>1.8642</v>
      </c>
      <c r="IE208">
        <v>1.87181</v>
      </c>
      <c r="IF208">
        <v>1.86267</v>
      </c>
      <c r="IG208">
        <v>1.86203</v>
      </c>
      <c r="IH208">
        <v>1.86856</v>
      </c>
      <c r="II208">
        <v>1.85869</v>
      </c>
      <c r="IJ208">
        <v>1.86508</v>
      </c>
      <c r="IK208">
        <v>5</v>
      </c>
      <c r="IL208">
        <v>0</v>
      </c>
      <c r="IM208">
        <v>0</v>
      </c>
      <c r="IN208">
        <v>0</v>
      </c>
      <c r="IO208" t="s">
        <v>441</v>
      </c>
      <c r="IP208" t="s">
        <v>442</v>
      </c>
      <c r="IQ208" t="s">
        <v>443</v>
      </c>
      <c r="IR208" t="s">
        <v>443</v>
      </c>
      <c r="IS208" t="s">
        <v>443</v>
      </c>
      <c r="IT208" t="s">
        <v>443</v>
      </c>
      <c r="IU208">
        <v>0</v>
      </c>
      <c r="IV208">
        <v>100</v>
      </c>
      <c r="IW208">
        <v>100</v>
      </c>
      <c r="IX208">
        <v>8.14</v>
      </c>
      <c r="IY208">
        <v>0.3885</v>
      </c>
      <c r="IZ208">
        <v>4.29428474587108</v>
      </c>
      <c r="JA208">
        <v>0.0044018681294096</v>
      </c>
      <c r="JB208">
        <v>-1.90699597991277e-06</v>
      </c>
      <c r="JC208">
        <v>4.44501569190667e-10</v>
      </c>
      <c r="JD208">
        <v>0.0663976639725661</v>
      </c>
      <c r="JE208">
        <v>0.00774552653971819</v>
      </c>
      <c r="JF208">
        <v>0.000136201457998369</v>
      </c>
      <c r="JG208">
        <v>5.32982615085375e-06</v>
      </c>
      <c r="JH208">
        <v>-0</v>
      </c>
      <c r="JI208">
        <v>1991</v>
      </c>
      <c r="JJ208">
        <v>1</v>
      </c>
      <c r="JK208">
        <v>28</v>
      </c>
      <c r="JL208">
        <v>195679.3</v>
      </c>
      <c r="JM208">
        <v>195679.2</v>
      </c>
      <c r="JN208">
        <v>3.03711</v>
      </c>
      <c r="JO208">
        <v>2.33154</v>
      </c>
      <c r="JP208">
        <v>1.49902</v>
      </c>
      <c r="JQ208">
        <v>2.32788</v>
      </c>
      <c r="JR208">
        <v>1.54419</v>
      </c>
      <c r="JS208">
        <v>2.25342</v>
      </c>
      <c r="JT208">
        <v>35.0594</v>
      </c>
      <c r="JU208">
        <v>24.14</v>
      </c>
      <c r="JV208">
        <v>18</v>
      </c>
      <c r="JW208">
        <v>546.713</v>
      </c>
      <c r="JX208">
        <v>433.358</v>
      </c>
      <c r="JY208">
        <v>25.609</v>
      </c>
      <c r="JZ208">
        <v>28.3969</v>
      </c>
      <c r="KA208">
        <v>30.0007</v>
      </c>
      <c r="KB208">
        <v>28.1442</v>
      </c>
      <c r="KC208">
        <v>28.1547</v>
      </c>
      <c r="KD208">
        <v>60.7541</v>
      </c>
      <c r="KE208">
        <v>22.4392</v>
      </c>
      <c r="KF208">
        <v>65.1497</v>
      </c>
      <c r="KG208">
        <v>25.5415</v>
      </c>
      <c r="KH208">
        <v>1604.54</v>
      </c>
      <c r="KI208">
        <v>20.7364</v>
      </c>
      <c r="KJ208">
        <v>92.9614</v>
      </c>
      <c r="KK208">
        <v>98.6648</v>
      </c>
    </row>
    <row r="209" spans="1:297">
      <c r="A209">
        <v>193</v>
      </c>
      <c r="B209">
        <v>1758993059</v>
      </c>
      <c r="C209">
        <v>5712</v>
      </c>
      <c r="D209" t="s">
        <v>829</v>
      </c>
      <c r="E209" t="s">
        <v>830</v>
      </c>
      <c r="F209">
        <v>5</v>
      </c>
      <c r="G209" t="s">
        <v>831</v>
      </c>
      <c r="H209" t="s">
        <v>436</v>
      </c>
      <c r="I209">
        <v>1758993050.5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(EA209+(U209+2*0.95*5.67E-8*(((EA209+$B$7)+273)^4-(EA209+273)^4)-44100*J209)/(1.84*29.3*R209+8*0.95*5.67E-8*(EA209+273)^3))</f>
        <v>0</v>
      </c>
      <c r="W209">
        <f>($C$7*EB209+$D$7*EC209+$E$7*V209)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2*0.95*5.67E-8*(((EA209+$B$7)+273)^4-(W209+273)^4)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428.446179933333</v>
      </c>
      <c r="AK209">
        <v>410.450836363636</v>
      </c>
      <c r="AL209">
        <v>0.00699641558437616</v>
      </c>
      <c r="AM209">
        <v>63.08</v>
      </c>
      <c r="AN209">
        <f>(AP209 - AO209 + DY209*1E3/(8.314*(EA209+273.15)) * AR209/DX209 * AQ209) * DX209/(100*DL209) * 1000/(1000 - AP209)</f>
        <v>0</v>
      </c>
      <c r="AO209">
        <v>19.2251013928571</v>
      </c>
      <c r="AP209">
        <v>23.7045303030303</v>
      </c>
      <c r="AQ209">
        <v>-1.68932552767243e-05</v>
      </c>
      <c r="AR209">
        <v>99.94</v>
      </c>
      <c r="AS209">
        <v>0</v>
      </c>
      <c r="AT209">
        <v>0</v>
      </c>
      <c r="AU209">
        <f>IF(AS209*$H$13&gt;=AW209,1.0,(AW209/(AW209-AS209*$H$13)))</f>
        <v>0</v>
      </c>
      <c r="AV209">
        <f>(AU209-1)*100</f>
        <v>0</v>
      </c>
      <c r="AW209">
        <f>MAX(0,($B$13+$C$13*EF209)/(1+$D$13*EF209)*DY209/(EA209+273)*$E$13)</f>
        <v>0</v>
      </c>
      <c r="AX209" t="s">
        <v>437</v>
      </c>
      <c r="AY209" t="s">
        <v>437</v>
      </c>
      <c r="AZ209">
        <v>0</v>
      </c>
      <c r="BA209">
        <v>0</v>
      </c>
      <c r="BB209">
        <f>1-AZ209/BA209</f>
        <v>0</v>
      </c>
      <c r="BC209">
        <v>0</v>
      </c>
      <c r="BD209" t="s">
        <v>437</v>
      </c>
      <c r="BE209" t="s">
        <v>437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437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$B$11*EG209+$C$11*EH209+$F$11*ES209*(1-EV209)</f>
        <v>0</v>
      </c>
      <c r="DI209">
        <f>DH209*DJ209</f>
        <v>0</v>
      </c>
      <c r="DJ209">
        <f>($B$11*$D$9+$C$11*$D$9+$F$11*((FF209+EX209)/MAX(FF209+EX209+FG209, 0.1)*$I$9+FG209/MAX(FF209+EX209+FG209, 0.1)*$J$9))/($B$11+$C$11+$F$11)</f>
        <v>0</v>
      </c>
      <c r="DK209">
        <f>($B$11*$K$9+$C$11*$K$9+$F$11*((FF209+EX209)/MAX(FF209+EX209+FG209, 0.1)*$P$9+FG209/MAX(FF209+EX209+FG209, 0.1)*$Q$9))/($B$11+$C$11+$F$11)</f>
        <v>0</v>
      </c>
      <c r="DL209">
        <v>6</v>
      </c>
      <c r="DM209">
        <v>0.5</v>
      </c>
      <c r="DN209" t="s">
        <v>438</v>
      </c>
      <c r="DO209">
        <v>2</v>
      </c>
      <c r="DP209" t="b">
        <v>1</v>
      </c>
      <c r="DQ209">
        <v>1758993050.5</v>
      </c>
      <c r="DR209">
        <v>400.6198125</v>
      </c>
      <c r="DS209">
        <v>420.081125</v>
      </c>
      <c r="DT209">
        <v>23.7117125</v>
      </c>
      <c r="DU209">
        <v>19.22679375</v>
      </c>
      <c r="DV209">
        <v>394.85725</v>
      </c>
      <c r="DW209">
        <v>23.32295625</v>
      </c>
      <c r="DX209">
        <v>500.0145</v>
      </c>
      <c r="DY209">
        <v>90.41591875</v>
      </c>
      <c r="DZ209">
        <v>0.03007043125</v>
      </c>
      <c r="EA209">
        <v>30.19643125</v>
      </c>
      <c r="EB209">
        <v>30.01391875</v>
      </c>
      <c r="EC209">
        <v>999.9</v>
      </c>
      <c r="ED209">
        <v>0</v>
      </c>
      <c r="EE209">
        <v>0</v>
      </c>
      <c r="EF209">
        <v>10002.309375</v>
      </c>
      <c r="EG209">
        <v>0</v>
      </c>
      <c r="EH209">
        <v>9.68168</v>
      </c>
      <c r="EI209">
        <v>-19.4613375</v>
      </c>
      <c r="EJ209">
        <v>410.3499375</v>
      </c>
      <c r="EK209">
        <v>428.316375</v>
      </c>
      <c r="EL209">
        <v>4.484920625</v>
      </c>
      <c r="EM209">
        <v>420.081125</v>
      </c>
      <c r="EN209">
        <v>19.22679375</v>
      </c>
      <c r="EO209">
        <v>2.14391625</v>
      </c>
      <c r="EP209">
        <v>1.73840875</v>
      </c>
      <c r="EQ209">
        <v>18.54926875</v>
      </c>
      <c r="ER209">
        <v>15.2437125</v>
      </c>
      <c r="ES209">
        <v>1999.996875</v>
      </c>
      <c r="ET209">
        <v>0.979995125</v>
      </c>
      <c r="EU209">
        <v>0.0200048125</v>
      </c>
      <c r="EV209">
        <v>0</v>
      </c>
      <c r="EW209">
        <v>1028.070625</v>
      </c>
      <c r="EX209">
        <v>5.00016</v>
      </c>
      <c r="EY209">
        <v>21080.16875</v>
      </c>
      <c r="EZ209">
        <v>18234.125</v>
      </c>
      <c r="FA209">
        <v>48.5</v>
      </c>
      <c r="FB209">
        <v>48.875</v>
      </c>
      <c r="FC209">
        <v>48.875</v>
      </c>
      <c r="FD209">
        <v>48.562</v>
      </c>
      <c r="FE209">
        <v>50.3159375</v>
      </c>
      <c r="FF209">
        <v>1955.086875</v>
      </c>
      <c r="FG209">
        <v>39.91</v>
      </c>
      <c r="FH209">
        <v>0</v>
      </c>
      <c r="FI209">
        <v>1758993063.9</v>
      </c>
      <c r="FJ209">
        <v>0</v>
      </c>
      <c r="FK209">
        <v>1028.06538461538</v>
      </c>
      <c r="FL209">
        <v>-0.687863253084676</v>
      </c>
      <c r="FM209">
        <v>-17.8529914917959</v>
      </c>
      <c r="FN209">
        <v>21079.8230769231</v>
      </c>
      <c r="FO209">
        <v>15</v>
      </c>
      <c r="FP209">
        <v>0</v>
      </c>
      <c r="FQ209" t="s">
        <v>439</v>
      </c>
      <c r="FR209">
        <v>1747249705.1</v>
      </c>
      <c r="FS209">
        <v>1747249711.1</v>
      </c>
      <c r="FT209">
        <v>0</v>
      </c>
      <c r="FU209">
        <v>0.871</v>
      </c>
      <c r="FV209">
        <v>0.066</v>
      </c>
      <c r="FW209">
        <v>5.486</v>
      </c>
      <c r="FX209">
        <v>0.145</v>
      </c>
      <c r="FY209">
        <v>420</v>
      </c>
      <c r="FZ209">
        <v>16</v>
      </c>
      <c r="GA209">
        <v>0.27</v>
      </c>
      <c r="GB209">
        <v>0.16</v>
      </c>
      <c r="GC209">
        <v>-19.4565047619048</v>
      </c>
      <c r="GD209">
        <v>-0.311158441558472</v>
      </c>
      <c r="GE209">
        <v>0.045441270063053</v>
      </c>
      <c r="GF209">
        <v>1</v>
      </c>
      <c r="GG209">
        <v>1028.10058823529</v>
      </c>
      <c r="GH209">
        <v>-0.372803668281155</v>
      </c>
      <c r="GI209">
        <v>0.202614400168646</v>
      </c>
      <c r="GJ209">
        <v>-1</v>
      </c>
      <c r="GK209">
        <v>4.48742571428571</v>
      </c>
      <c r="GL209">
        <v>-0.0441327272727352</v>
      </c>
      <c r="GM209">
        <v>0.00464564268087496</v>
      </c>
      <c r="GN209">
        <v>1</v>
      </c>
      <c r="GO209">
        <v>2</v>
      </c>
      <c r="GP209">
        <v>2</v>
      </c>
      <c r="GQ209" t="s">
        <v>440</v>
      </c>
      <c r="GR209">
        <v>3.12495</v>
      </c>
      <c r="GS209">
        <v>2.65567</v>
      </c>
      <c r="GT209">
        <v>0.0858329</v>
      </c>
      <c r="GU209">
        <v>0.0899111</v>
      </c>
      <c r="GV209">
        <v>0.100702</v>
      </c>
      <c r="GW209">
        <v>0.0872104</v>
      </c>
      <c r="GX209">
        <v>23569.7</v>
      </c>
      <c r="GY209">
        <v>22242.5</v>
      </c>
      <c r="GZ209">
        <v>23054</v>
      </c>
      <c r="HA209">
        <v>23794.1</v>
      </c>
      <c r="HB209">
        <v>35321.9</v>
      </c>
      <c r="HC209">
        <v>35945.3</v>
      </c>
      <c r="HD209">
        <v>41551</v>
      </c>
      <c r="HE209">
        <v>42424.3</v>
      </c>
      <c r="HF209">
        <v>1.9151</v>
      </c>
      <c r="HG209">
        <v>1.8219</v>
      </c>
      <c r="HH209">
        <v>0.20675</v>
      </c>
      <c r="HI209">
        <v>0</v>
      </c>
      <c r="HJ209">
        <v>26.6367</v>
      </c>
      <c r="HK209">
        <v>999.9</v>
      </c>
      <c r="HL209">
        <v>51.935</v>
      </c>
      <c r="HM209">
        <v>29.416</v>
      </c>
      <c r="HN209">
        <v>23.6629</v>
      </c>
      <c r="HO209">
        <v>54.1127</v>
      </c>
      <c r="HP209">
        <v>42.2877</v>
      </c>
      <c r="HQ209">
        <v>1</v>
      </c>
      <c r="HR209">
        <v>-0.0126067</v>
      </c>
      <c r="HS209">
        <v>-0.109717</v>
      </c>
      <c r="HT209">
        <v>20.2185</v>
      </c>
      <c r="HU209">
        <v>5.23466</v>
      </c>
      <c r="HV209">
        <v>11.992</v>
      </c>
      <c r="HW209">
        <v>4.9558</v>
      </c>
      <c r="HX209">
        <v>3.30398</v>
      </c>
      <c r="HY209">
        <v>22.1</v>
      </c>
      <c r="HZ209">
        <v>9999</v>
      </c>
      <c r="IA209">
        <v>9999</v>
      </c>
      <c r="IB209">
        <v>9999</v>
      </c>
      <c r="IC209">
        <v>1.86851</v>
      </c>
      <c r="ID209">
        <v>1.86418</v>
      </c>
      <c r="IE209">
        <v>1.8718</v>
      </c>
      <c r="IF209">
        <v>1.86266</v>
      </c>
      <c r="IG209">
        <v>1.86209</v>
      </c>
      <c r="IH209">
        <v>1.86855</v>
      </c>
      <c r="II209">
        <v>1.85868</v>
      </c>
      <c r="IJ209">
        <v>1.86508</v>
      </c>
      <c r="IK209">
        <v>5</v>
      </c>
      <c r="IL209">
        <v>0</v>
      </c>
      <c r="IM209">
        <v>0</v>
      </c>
      <c r="IN209">
        <v>0</v>
      </c>
      <c r="IO209" t="s">
        <v>441</v>
      </c>
      <c r="IP209" t="s">
        <v>442</v>
      </c>
      <c r="IQ209" t="s">
        <v>443</v>
      </c>
      <c r="IR209" t="s">
        <v>443</v>
      </c>
      <c r="IS209" t="s">
        <v>443</v>
      </c>
      <c r="IT209" t="s">
        <v>443</v>
      </c>
      <c r="IU209">
        <v>0</v>
      </c>
      <c r="IV209">
        <v>100</v>
      </c>
      <c r="IW209">
        <v>100</v>
      </c>
      <c r="IX209">
        <v>5.762</v>
      </c>
      <c r="IY209">
        <v>0.3885</v>
      </c>
      <c r="IZ209">
        <v>4.29428474587108</v>
      </c>
      <c r="JA209">
        <v>0.0044018681294096</v>
      </c>
      <c r="JB209">
        <v>-1.90699597991277e-06</v>
      </c>
      <c r="JC209">
        <v>4.44501569190667e-10</v>
      </c>
      <c r="JD209">
        <v>0.0663976639725661</v>
      </c>
      <c r="JE209">
        <v>0.00774552653971819</v>
      </c>
      <c r="JF209">
        <v>0.000136201457998369</v>
      </c>
      <c r="JG209">
        <v>5.32982615085375e-06</v>
      </c>
      <c r="JH209">
        <v>-0</v>
      </c>
      <c r="JI209">
        <v>1991</v>
      </c>
      <c r="JJ209">
        <v>1</v>
      </c>
      <c r="JK209">
        <v>28</v>
      </c>
      <c r="JL209">
        <v>195722.6</v>
      </c>
      <c r="JM209">
        <v>195722.5</v>
      </c>
      <c r="JN209">
        <v>0.993652</v>
      </c>
      <c r="JO209">
        <v>2.37915</v>
      </c>
      <c r="JP209">
        <v>1.4978</v>
      </c>
      <c r="JQ209">
        <v>2.3291</v>
      </c>
      <c r="JR209">
        <v>1.54419</v>
      </c>
      <c r="JS209">
        <v>2.36816</v>
      </c>
      <c r="JT209">
        <v>35.3133</v>
      </c>
      <c r="JU209">
        <v>24.0875</v>
      </c>
      <c r="JV209">
        <v>18</v>
      </c>
      <c r="JW209">
        <v>547.697</v>
      </c>
      <c r="JX209">
        <v>431.245</v>
      </c>
      <c r="JY209">
        <v>27.1398</v>
      </c>
      <c r="JZ209">
        <v>27.4187</v>
      </c>
      <c r="KA209">
        <v>29.9999</v>
      </c>
      <c r="KB209">
        <v>27.3584</v>
      </c>
      <c r="KC209">
        <v>27.387</v>
      </c>
      <c r="KD209">
        <v>19.9294</v>
      </c>
      <c r="KE209">
        <v>30.9116</v>
      </c>
      <c r="KF209">
        <v>68.4967</v>
      </c>
      <c r="KG209">
        <v>27.1389</v>
      </c>
      <c r="KH209">
        <v>420</v>
      </c>
      <c r="KI209">
        <v>19.2436</v>
      </c>
      <c r="KJ209">
        <v>93.1358</v>
      </c>
      <c r="KK209">
        <v>98.8789</v>
      </c>
    </row>
    <row r="210" spans="1:297">
      <c r="A210">
        <v>194</v>
      </c>
      <c r="B210">
        <v>1758993064</v>
      </c>
      <c r="C210">
        <v>5717</v>
      </c>
      <c r="D210" t="s">
        <v>832</v>
      </c>
      <c r="E210" t="s">
        <v>833</v>
      </c>
      <c r="F210">
        <v>5</v>
      </c>
      <c r="G210" t="s">
        <v>831</v>
      </c>
      <c r="H210" t="s">
        <v>436</v>
      </c>
      <c r="I210">
        <v>1758993055.26667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(EA210+(U210+2*0.95*5.67E-8*(((EA210+$B$7)+273)^4-(EA210+273)^4)-44100*J210)/(1.84*29.3*R210+8*0.95*5.67E-8*(EA210+273)^3))</f>
        <v>0</v>
      </c>
      <c r="W210">
        <f>($C$7*EB210+$D$7*EC210+$E$7*V210)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2*0.95*5.67E-8*(((EA210+$B$7)+273)^4-(W210+273)^4)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428.158699275</v>
      </c>
      <c r="AK210">
        <v>410.507327272727</v>
      </c>
      <c r="AL210">
        <v>0.00864754978346184</v>
      </c>
      <c r="AM210">
        <v>63.08</v>
      </c>
      <c r="AN210">
        <f>(AP210 - AO210 + DY210*1E3/(8.314*(EA210+273.15)) * AR210/DX210 * AQ210) * DX210/(100*DL210) * 1000/(1000 - AP210)</f>
        <v>0</v>
      </c>
      <c r="AO210">
        <v>19.2235356517857</v>
      </c>
      <c r="AP210">
        <v>23.6999175757576</v>
      </c>
      <c r="AQ210">
        <v>-1.64937688574269e-05</v>
      </c>
      <c r="AR210">
        <v>99.94</v>
      </c>
      <c r="AS210">
        <v>0</v>
      </c>
      <c r="AT210">
        <v>0</v>
      </c>
      <c r="AU210">
        <f>IF(AS210*$H$13&gt;=AW210,1.0,(AW210/(AW210-AS210*$H$13)))</f>
        <v>0</v>
      </c>
      <c r="AV210">
        <f>(AU210-1)*100</f>
        <v>0</v>
      </c>
      <c r="AW210">
        <f>MAX(0,($B$13+$C$13*EF210)/(1+$D$13*EF210)*DY210/(EA210+273)*$E$13)</f>
        <v>0</v>
      </c>
      <c r="AX210" t="s">
        <v>437</v>
      </c>
      <c r="AY210" t="s">
        <v>437</v>
      </c>
      <c r="AZ210">
        <v>0</v>
      </c>
      <c r="BA210">
        <v>0</v>
      </c>
      <c r="BB210">
        <f>1-AZ210/BA210</f>
        <v>0</v>
      </c>
      <c r="BC210">
        <v>0</v>
      </c>
      <c r="BD210" t="s">
        <v>437</v>
      </c>
      <c r="BE210" t="s">
        <v>437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437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$B$11*EG210+$C$11*EH210+$F$11*ES210*(1-EV210)</f>
        <v>0</v>
      </c>
      <c r="DI210">
        <f>DH210*DJ210</f>
        <v>0</v>
      </c>
      <c r="DJ210">
        <f>($B$11*$D$9+$C$11*$D$9+$F$11*((FF210+EX210)/MAX(FF210+EX210+FG210, 0.1)*$I$9+FG210/MAX(FF210+EX210+FG210, 0.1)*$J$9))/($B$11+$C$11+$F$11)</f>
        <v>0</v>
      </c>
      <c r="DK210">
        <f>($B$11*$K$9+$C$11*$K$9+$F$11*((FF210+EX210)/MAX(FF210+EX210+FG210, 0.1)*$P$9+FG210/MAX(FF210+EX210+FG210, 0.1)*$Q$9))/($B$11+$C$11+$F$11)</f>
        <v>0</v>
      </c>
      <c r="DL210">
        <v>6</v>
      </c>
      <c r="DM210">
        <v>0.5</v>
      </c>
      <c r="DN210" t="s">
        <v>438</v>
      </c>
      <c r="DO210">
        <v>2</v>
      </c>
      <c r="DP210" t="b">
        <v>1</v>
      </c>
      <c r="DQ210">
        <v>1758993055.26667</v>
      </c>
      <c r="DR210">
        <v>400.6736</v>
      </c>
      <c r="DS210">
        <v>420.0266</v>
      </c>
      <c r="DT210">
        <v>23.70664</v>
      </c>
      <c r="DU210">
        <v>19.22528</v>
      </c>
      <c r="DV210">
        <v>394.910933333333</v>
      </c>
      <c r="DW210">
        <v>23.318</v>
      </c>
      <c r="DX210">
        <v>499.987066666667</v>
      </c>
      <c r="DY210">
        <v>90.4161333333333</v>
      </c>
      <c r="DZ210">
        <v>0.0301024933333333</v>
      </c>
      <c r="EA210">
        <v>30.1969533333333</v>
      </c>
      <c r="EB210">
        <v>30.01284</v>
      </c>
      <c r="EC210">
        <v>999.9</v>
      </c>
      <c r="ED210">
        <v>0</v>
      </c>
      <c r="EE210">
        <v>0</v>
      </c>
      <c r="EF210">
        <v>10000.0466666667</v>
      </c>
      <c r="EG210">
        <v>0</v>
      </c>
      <c r="EH210">
        <v>9.68168</v>
      </c>
      <c r="EI210">
        <v>-19.35294</v>
      </c>
      <c r="EJ210">
        <v>410.402933333333</v>
      </c>
      <c r="EK210">
        <v>428.260066666667</v>
      </c>
      <c r="EL210">
        <v>4.481356</v>
      </c>
      <c r="EM210">
        <v>420.0266</v>
      </c>
      <c r="EN210">
        <v>19.22528</v>
      </c>
      <c r="EO210">
        <v>2.14346266666667</v>
      </c>
      <c r="EP210">
        <v>1.73827666666667</v>
      </c>
      <c r="EQ210">
        <v>18.5458933333333</v>
      </c>
      <c r="ER210">
        <v>15.24252</v>
      </c>
      <c r="ES210">
        <v>2000.00533333333</v>
      </c>
      <c r="ET210">
        <v>0.9799952</v>
      </c>
      <c r="EU210">
        <v>0.0200047133333333</v>
      </c>
      <c r="EV210">
        <v>0</v>
      </c>
      <c r="EW210">
        <v>1028</v>
      </c>
      <c r="EX210">
        <v>5.00016</v>
      </c>
      <c r="EY210">
        <v>21079.04</v>
      </c>
      <c r="EZ210">
        <v>18234.2</v>
      </c>
      <c r="FA210">
        <v>48.5</v>
      </c>
      <c r="FB210">
        <v>48.875</v>
      </c>
      <c r="FC210">
        <v>48.875</v>
      </c>
      <c r="FD210">
        <v>48.562</v>
      </c>
      <c r="FE210">
        <v>50.3162</v>
      </c>
      <c r="FF210">
        <v>1955.09533333333</v>
      </c>
      <c r="FG210">
        <v>39.91</v>
      </c>
      <c r="FH210">
        <v>0</v>
      </c>
      <c r="FI210">
        <v>1758993069.3</v>
      </c>
      <c r="FJ210">
        <v>0</v>
      </c>
      <c r="FK210">
        <v>1028.0028</v>
      </c>
      <c r="FL210">
        <v>-0.991538467076405</v>
      </c>
      <c r="FM210">
        <v>-8.74615381785284</v>
      </c>
      <c r="FN210">
        <v>21078.548</v>
      </c>
      <c r="FO210">
        <v>15</v>
      </c>
      <c r="FP210">
        <v>0</v>
      </c>
      <c r="FQ210" t="s">
        <v>439</v>
      </c>
      <c r="FR210">
        <v>1747249705.1</v>
      </c>
      <c r="FS210">
        <v>1747249711.1</v>
      </c>
      <c r="FT210">
        <v>0</v>
      </c>
      <c r="FU210">
        <v>0.871</v>
      </c>
      <c r="FV210">
        <v>0.066</v>
      </c>
      <c r="FW210">
        <v>5.486</v>
      </c>
      <c r="FX210">
        <v>0.145</v>
      </c>
      <c r="FY210">
        <v>420</v>
      </c>
      <c r="FZ210">
        <v>16</v>
      </c>
      <c r="GA210">
        <v>0.27</v>
      </c>
      <c r="GB210">
        <v>0.16</v>
      </c>
      <c r="GC210">
        <v>-19.3697047619048</v>
      </c>
      <c r="GD210">
        <v>1.27233506493506</v>
      </c>
      <c r="GE210">
        <v>0.24331143960774</v>
      </c>
      <c r="GF210">
        <v>0</v>
      </c>
      <c r="GG210">
        <v>1028.04470588235</v>
      </c>
      <c r="GH210">
        <v>-0.459587475522905</v>
      </c>
      <c r="GI210">
        <v>0.220230297831703</v>
      </c>
      <c r="GJ210">
        <v>-1</v>
      </c>
      <c r="GK210">
        <v>4.48320714285714</v>
      </c>
      <c r="GL210">
        <v>-0.0438888311688286</v>
      </c>
      <c r="GM210">
        <v>0.00452034358455746</v>
      </c>
      <c r="GN210">
        <v>1</v>
      </c>
      <c r="GO210">
        <v>1</v>
      </c>
      <c r="GP210">
        <v>2</v>
      </c>
      <c r="GQ210" t="s">
        <v>446</v>
      </c>
      <c r="GR210">
        <v>3.12493</v>
      </c>
      <c r="GS210">
        <v>2.65546</v>
      </c>
      <c r="GT210">
        <v>0.0858208</v>
      </c>
      <c r="GU210">
        <v>0.0895864</v>
      </c>
      <c r="GV210">
        <v>0.100692</v>
      </c>
      <c r="GW210">
        <v>0.0872094</v>
      </c>
      <c r="GX210">
        <v>23570.4</v>
      </c>
      <c r="GY210">
        <v>22250.5</v>
      </c>
      <c r="GZ210">
        <v>23054.4</v>
      </c>
      <c r="HA210">
        <v>23794.2</v>
      </c>
      <c r="HB210">
        <v>35322.5</v>
      </c>
      <c r="HC210">
        <v>35945.6</v>
      </c>
      <c r="HD210">
        <v>41551.2</v>
      </c>
      <c r="HE210">
        <v>42424.6</v>
      </c>
      <c r="HF210">
        <v>1.91527</v>
      </c>
      <c r="HG210">
        <v>1.82205</v>
      </c>
      <c r="HH210">
        <v>0.206493</v>
      </c>
      <c r="HI210">
        <v>0</v>
      </c>
      <c r="HJ210">
        <v>26.6424</v>
      </c>
      <c r="HK210">
        <v>999.9</v>
      </c>
      <c r="HL210">
        <v>51.935</v>
      </c>
      <c r="HM210">
        <v>29.416</v>
      </c>
      <c r="HN210">
        <v>23.6646</v>
      </c>
      <c r="HO210">
        <v>54.1827</v>
      </c>
      <c r="HP210">
        <v>42.3197</v>
      </c>
      <c r="HQ210">
        <v>1</v>
      </c>
      <c r="HR210">
        <v>-0.0126982</v>
      </c>
      <c r="HS210">
        <v>-0.114341</v>
      </c>
      <c r="HT210">
        <v>20.2184</v>
      </c>
      <c r="HU210">
        <v>5.23406</v>
      </c>
      <c r="HV210">
        <v>11.992</v>
      </c>
      <c r="HW210">
        <v>4.95575</v>
      </c>
      <c r="HX210">
        <v>3.30393</v>
      </c>
      <c r="HY210">
        <v>22.1</v>
      </c>
      <c r="HZ210">
        <v>9999</v>
      </c>
      <c r="IA210">
        <v>9999</v>
      </c>
      <c r="IB210">
        <v>9999</v>
      </c>
      <c r="IC210">
        <v>1.8685</v>
      </c>
      <c r="ID210">
        <v>1.86418</v>
      </c>
      <c r="IE210">
        <v>1.8718</v>
      </c>
      <c r="IF210">
        <v>1.86265</v>
      </c>
      <c r="IG210">
        <v>1.86207</v>
      </c>
      <c r="IH210">
        <v>1.86856</v>
      </c>
      <c r="II210">
        <v>1.85867</v>
      </c>
      <c r="IJ210">
        <v>1.86508</v>
      </c>
      <c r="IK210">
        <v>5</v>
      </c>
      <c r="IL210">
        <v>0</v>
      </c>
      <c r="IM210">
        <v>0</v>
      </c>
      <c r="IN210">
        <v>0</v>
      </c>
      <c r="IO210" t="s">
        <v>441</v>
      </c>
      <c r="IP210" t="s">
        <v>442</v>
      </c>
      <c r="IQ210" t="s">
        <v>443</v>
      </c>
      <c r="IR210" t="s">
        <v>443</v>
      </c>
      <c r="IS210" t="s">
        <v>443</v>
      </c>
      <c r="IT210" t="s">
        <v>443</v>
      </c>
      <c r="IU210">
        <v>0</v>
      </c>
      <c r="IV210">
        <v>100</v>
      </c>
      <c r="IW210">
        <v>100</v>
      </c>
      <c r="IX210">
        <v>5.763</v>
      </c>
      <c r="IY210">
        <v>0.3884</v>
      </c>
      <c r="IZ210">
        <v>4.29428474587108</v>
      </c>
      <c r="JA210">
        <v>0.0044018681294096</v>
      </c>
      <c r="JB210">
        <v>-1.90699597991277e-06</v>
      </c>
      <c r="JC210">
        <v>4.44501569190667e-10</v>
      </c>
      <c r="JD210">
        <v>0.0663976639725661</v>
      </c>
      <c r="JE210">
        <v>0.00774552653971819</v>
      </c>
      <c r="JF210">
        <v>0.000136201457998369</v>
      </c>
      <c r="JG210">
        <v>5.32982615085375e-06</v>
      </c>
      <c r="JH210">
        <v>-0</v>
      </c>
      <c r="JI210">
        <v>1991</v>
      </c>
      <c r="JJ210">
        <v>1</v>
      </c>
      <c r="JK210">
        <v>28</v>
      </c>
      <c r="JL210">
        <v>195722.6</v>
      </c>
      <c r="JM210">
        <v>195722.5</v>
      </c>
      <c r="JN210">
        <v>0.969238</v>
      </c>
      <c r="JO210">
        <v>2.37183</v>
      </c>
      <c r="JP210">
        <v>1.49902</v>
      </c>
      <c r="JQ210">
        <v>2.3291</v>
      </c>
      <c r="JR210">
        <v>1.54419</v>
      </c>
      <c r="JS210">
        <v>2.31079</v>
      </c>
      <c r="JT210">
        <v>35.3133</v>
      </c>
      <c r="JU210">
        <v>24.0787</v>
      </c>
      <c r="JV210">
        <v>18</v>
      </c>
      <c r="JW210">
        <v>547.791</v>
      </c>
      <c r="JX210">
        <v>431.316</v>
      </c>
      <c r="JY210">
        <v>27.1295</v>
      </c>
      <c r="JZ210">
        <v>27.4169</v>
      </c>
      <c r="KA210">
        <v>30</v>
      </c>
      <c r="KB210">
        <v>27.3561</v>
      </c>
      <c r="KC210">
        <v>27.3847</v>
      </c>
      <c r="KD210">
        <v>19.383</v>
      </c>
      <c r="KE210">
        <v>30.9116</v>
      </c>
      <c r="KF210">
        <v>68.4967</v>
      </c>
      <c r="KG210">
        <v>27.1281</v>
      </c>
      <c r="KH210">
        <v>399.693</v>
      </c>
      <c r="KI210">
        <v>19.2503</v>
      </c>
      <c r="KJ210">
        <v>93.1367</v>
      </c>
      <c r="KK210">
        <v>98.8795</v>
      </c>
    </row>
    <row r="211" spans="1:297">
      <c r="A211">
        <v>195</v>
      </c>
      <c r="B211">
        <v>1758993069</v>
      </c>
      <c r="C211">
        <v>5722</v>
      </c>
      <c r="D211" t="s">
        <v>834</v>
      </c>
      <c r="E211" t="s">
        <v>835</v>
      </c>
      <c r="F211">
        <v>5</v>
      </c>
      <c r="G211" t="s">
        <v>831</v>
      </c>
      <c r="H211" t="s">
        <v>436</v>
      </c>
      <c r="I211">
        <v>1758993060.35714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(EA211+(U211+2*0.95*5.67E-8*(((EA211+$B$7)+273)^4-(EA211+273)^4)-44100*J211)/(1.84*29.3*R211+8*0.95*5.67E-8*(EA211+273)^3))</f>
        <v>0</v>
      </c>
      <c r="W211">
        <f>($C$7*EB211+$D$7*EC211+$E$7*V211)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2*0.95*5.67E-8*(((EA211+$B$7)+273)^4-(W211+273)^4)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423.322582195238</v>
      </c>
      <c r="AK211">
        <v>408.25843030303</v>
      </c>
      <c r="AL211">
        <v>-0.556737424242502</v>
      </c>
      <c r="AM211">
        <v>63.08</v>
      </c>
      <c r="AN211">
        <f>(AP211 - AO211 + DY211*1E3/(8.314*(EA211+273.15)) * AR211/DX211 * AQ211) * DX211/(100*DL211) * 1000/(1000 - AP211)</f>
        <v>0</v>
      </c>
      <c r="AO211">
        <v>19.2229518273809</v>
      </c>
      <c r="AP211">
        <v>23.6960303030303</v>
      </c>
      <c r="AQ211">
        <v>-1.27807561896431e-05</v>
      </c>
      <c r="AR211">
        <v>99.94</v>
      </c>
      <c r="AS211">
        <v>0</v>
      </c>
      <c r="AT211">
        <v>0</v>
      </c>
      <c r="AU211">
        <f>IF(AS211*$H$13&gt;=AW211,1.0,(AW211/(AW211-AS211*$H$13)))</f>
        <v>0</v>
      </c>
      <c r="AV211">
        <f>(AU211-1)*100</f>
        <v>0</v>
      </c>
      <c r="AW211">
        <f>MAX(0,($B$13+$C$13*EF211)/(1+$D$13*EF211)*DY211/(EA211+273)*$E$13)</f>
        <v>0</v>
      </c>
      <c r="AX211" t="s">
        <v>437</v>
      </c>
      <c r="AY211" t="s">
        <v>437</v>
      </c>
      <c r="AZ211">
        <v>0</v>
      </c>
      <c r="BA211">
        <v>0</v>
      </c>
      <c r="BB211">
        <f>1-AZ211/BA211</f>
        <v>0</v>
      </c>
      <c r="BC211">
        <v>0</v>
      </c>
      <c r="BD211" t="s">
        <v>437</v>
      </c>
      <c r="BE211" t="s">
        <v>437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437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$B$11*EG211+$C$11*EH211+$F$11*ES211*(1-EV211)</f>
        <v>0</v>
      </c>
      <c r="DI211">
        <f>DH211*DJ211</f>
        <v>0</v>
      </c>
      <c r="DJ211">
        <f>($B$11*$D$9+$C$11*$D$9+$F$11*((FF211+EX211)/MAX(FF211+EX211+FG211, 0.1)*$I$9+FG211/MAX(FF211+EX211+FG211, 0.1)*$J$9))/($B$11+$C$11+$F$11)</f>
        <v>0</v>
      </c>
      <c r="DK211">
        <f>($B$11*$K$9+$C$11*$K$9+$F$11*((FF211+EX211)/MAX(FF211+EX211+FG211, 0.1)*$P$9+FG211/MAX(FF211+EX211+FG211, 0.1)*$Q$9))/($B$11+$C$11+$F$11)</f>
        <v>0</v>
      </c>
      <c r="DL211">
        <v>6</v>
      </c>
      <c r="DM211">
        <v>0.5</v>
      </c>
      <c r="DN211" t="s">
        <v>438</v>
      </c>
      <c r="DO211">
        <v>2</v>
      </c>
      <c r="DP211" t="b">
        <v>1</v>
      </c>
      <c r="DQ211">
        <v>1758993060.35714</v>
      </c>
      <c r="DR211">
        <v>400.389714285714</v>
      </c>
      <c r="DS211">
        <v>417.952714285714</v>
      </c>
      <c r="DT211">
        <v>23.7021857142857</v>
      </c>
      <c r="DU211">
        <v>19.2241071428571</v>
      </c>
      <c r="DV211">
        <v>394.628214285714</v>
      </c>
      <c r="DW211">
        <v>23.31365</v>
      </c>
      <c r="DX211">
        <v>499.983214285714</v>
      </c>
      <c r="DY211">
        <v>90.41615</v>
      </c>
      <c r="DZ211">
        <v>0.0300407642857143</v>
      </c>
      <c r="EA211">
        <v>30.1987428571429</v>
      </c>
      <c r="EB211">
        <v>30.0133357142857</v>
      </c>
      <c r="EC211">
        <v>999.9</v>
      </c>
      <c r="ED211">
        <v>0</v>
      </c>
      <c r="EE211">
        <v>0</v>
      </c>
      <c r="EF211">
        <v>10004.8192857143</v>
      </c>
      <c r="EG211">
        <v>0</v>
      </c>
      <c r="EH211">
        <v>9.68168</v>
      </c>
      <c r="EI211">
        <v>-17.5627</v>
      </c>
      <c r="EJ211">
        <v>410.110428571429</v>
      </c>
      <c r="EK211">
        <v>426.144857142857</v>
      </c>
      <c r="EL211">
        <v>4.47807642857143</v>
      </c>
      <c r="EM211">
        <v>417.952714285714</v>
      </c>
      <c r="EN211">
        <v>19.2241071428571</v>
      </c>
      <c r="EO211">
        <v>2.14306</v>
      </c>
      <c r="EP211">
        <v>1.73817071428571</v>
      </c>
      <c r="EQ211">
        <v>18.5429071428571</v>
      </c>
      <c r="ER211">
        <v>15.2415642857143</v>
      </c>
      <c r="ES211">
        <v>2000.01714285714</v>
      </c>
      <c r="ET211">
        <v>0.979995285714286</v>
      </c>
      <c r="EU211">
        <v>0.0200046</v>
      </c>
      <c r="EV211">
        <v>0</v>
      </c>
      <c r="EW211">
        <v>1028.03142857143</v>
      </c>
      <c r="EX211">
        <v>5.00016</v>
      </c>
      <c r="EY211">
        <v>21079.0857142857</v>
      </c>
      <c r="EZ211">
        <v>18234.3</v>
      </c>
      <c r="FA211">
        <v>48.5</v>
      </c>
      <c r="FB211">
        <v>48.875</v>
      </c>
      <c r="FC211">
        <v>48.875</v>
      </c>
      <c r="FD211">
        <v>48.562</v>
      </c>
      <c r="FE211">
        <v>50.312</v>
      </c>
      <c r="FF211">
        <v>1955.10714285714</v>
      </c>
      <c r="FG211">
        <v>39.91</v>
      </c>
      <c r="FH211">
        <v>0</v>
      </c>
      <c r="FI211">
        <v>1758993074.1</v>
      </c>
      <c r="FJ211">
        <v>0</v>
      </c>
      <c r="FK211">
        <v>1028.0408</v>
      </c>
      <c r="FL211">
        <v>0.916153845409784</v>
      </c>
      <c r="FM211">
        <v>18.7692308271894</v>
      </c>
      <c r="FN211">
        <v>21078.972</v>
      </c>
      <c r="FO211">
        <v>15</v>
      </c>
      <c r="FP211">
        <v>0</v>
      </c>
      <c r="FQ211" t="s">
        <v>439</v>
      </c>
      <c r="FR211">
        <v>1747249705.1</v>
      </c>
      <c r="FS211">
        <v>1747249711.1</v>
      </c>
      <c r="FT211">
        <v>0</v>
      </c>
      <c r="FU211">
        <v>0.871</v>
      </c>
      <c r="FV211">
        <v>0.066</v>
      </c>
      <c r="FW211">
        <v>5.486</v>
      </c>
      <c r="FX211">
        <v>0.145</v>
      </c>
      <c r="FY211">
        <v>420</v>
      </c>
      <c r="FZ211">
        <v>16</v>
      </c>
      <c r="GA211">
        <v>0.27</v>
      </c>
      <c r="GB211">
        <v>0.16</v>
      </c>
      <c r="GC211">
        <v>-18.031375</v>
      </c>
      <c r="GD211">
        <v>20.5879082706767</v>
      </c>
      <c r="GE211">
        <v>2.61982926406951</v>
      </c>
      <c r="GF211">
        <v>0</v>
      </c>
      <c r="GG211">
        <v>1028.03235294118</v>
      </c>
      <c r="GH211">
        <v>0.0308632542915288</v>
      </c>
      <c r="GI211">
        <v>0.236917196052686</v>
      </c>
      <c r="GJ211">
        <v>-1</v>
      </c>
      <c r="GK211">
        <v>4.479164</v>
      </c>
      <c r="GL211">
        <v>-0.0383639097744383</v>
      </c>
      <c r="GM211">
        <v>0.00374878300252233</v>
      </c>
      <c r="GN211">
        <v>1</v>
      </c>
      <c r="GO211">
        <v>1</v>
      </c>
      <c r="GP211">
        <v>2</v>
      </c>
      <c r="GQ211" t="s">
        <v>446</v>
      </c>
      <c r="GR211">
        <v>3.12506</v>
      </c>
      <c r="GS211">
        <v>2.65565</v>
      </c>
      <c r="GT211">
        <v>0.0852514</v>
      </c>
      <c r="GU211">
        <v>0.087582</v>
      </c>
      <c r="GV211">
        <v>0.100688</v>
      </c>
      <c r="GW211">
        <v>0.0872053</v>
      </c>
      <c r="GX211">
        <v>23585</v>
      </c>
      <c r="GY211">
        <v>22299.7</v>
      </c>
      <c r="GZ211">
        <v>23054.3</v>
      </c>
      <c r="HA211">
        <v>23794.4</v>
      </c>
      <c r="HB211">
        <v>35322.6</v>
      </c>
      <c r="HC211">
        <v>35945.8</v>
      </c>
      <c r="HD211">
        <v>41551.3</v>
      </c>
      <c r="HE211">
        <v>42424.8</v>
      </c>
      <c r="HF211">
        <v>1.91542</v>
      </c>
      <c r="HG211">
        <v>1.8218</v>
      </c>
      <c r="HH211">
        <v>0.205912</v>
      </c>
      <c r="HI211">
        <v>0</v>
      </c>
      <c r="HJ211">
        <v>26.6474</v>
      </c>
      <c r="HK211">
        <v>999.9</v>
      </c>
      <c r="HL211">
        <v>51.935</v>
      </c>
      <c r="HM211">
        <v>29.427</v>
      </c>
      <c r="HN211">
        <v>23.6802</v>
      </c>
      <c r="HO211">
        <v>54.2527</v>
      </c>
      <c r="HP211">
        <v>42.3357</v>
      </c>
      <c r="HQ211">
        <v>1</v>
      </c>
      <c r="HR211">
        <v>-0.012749</v>
      </c>
      <c r="HS211">
        <v>-0.102824</v>
      </c>
      <c r="HT211">
        <v>20.2183</v>
      </c>
      <c r="HU211">
        <v>5.23376</v>
      </c>
      <c r="HV211">
        <v>11.992</v>
      </c>
      <c r="HW211">
        <v>4.9557</v>
      </c>
      <c r="HX211">
        <v>3.30393</v>
      </c>
      <c r="HY211">
        <v>22.1</v>
      </c>
      <c r="HZ211">
        <v>9999</v>
      </c>
      <c r="IA211">
        <v>9999</v>
      </c>
      <c r="IB211">
        <v>9999</v>
      </c>
      <c r="IC211">
        <v>1.86847</v>
      </c>
      <c r="ID211">
        <v>1.86421</v>
      </c>
      <c r="IE211">
        <v>1.8718</v>
      </c>
      <c r="IF211">
        <v>1.86267</v>
      </c>
      <c r="IG211">
        <v>1.86208</v>
      </c>
      <c r="IH211">
        <v>1.86853</v>
      </c>
      <c r="II211">
        <v>1.85867</v>
      </c>
      <c r="IJ211">
        <v>1.86508</v>
      </c>
      <c r="IK211">
        <v>5</v>
      </c>
      <c r="IL211">
        <v>0</v>
      </c>
      <c r="IM211">
        <v>0</v>
      </c>
      <c r="IN211">
        <v>0</v>
      </c>
      <c r="IO211" t="s">
        <v>441</v>
      </c>
      <c r="IP211" t="s">
        <v>442</v>
      </c>
      <c r="IQ211" t="s">
        <v>443</v>
      </c>
      <c r="IR211" t="s">
        <v>443</v>
      </c>
      <c r="IS211" t="s">
        <v>443</v>
      </c>
      <c r="IT211" t="s">
        <v>443</v>
      </c>
      <c r="IU211">
        <v>0</v>
      </c>
      <c r="IV211">
        <v>100</v>
      </c>
      <c r="IW211">
        <v>100</v>
      </c>
      <c r="IX211">
        <v>5.752</v>
      </c>
      <c r="IY211">
        <v>0.3885</v>
      </c>
      <c r="IZ211">
        <v>4.29428474587108</v>
      </c>
      <c r="JA211">
        <v>0.0044018681294096</v>
      </c>
      <c r="JB211">
        <v>-1.90699597991277e-06</v>
      </c>
      <c r="JC211">
        <v>4.44501569190667e-10</v>
      </c>
      <c r="JD211">
        <v>0.0663976639725661</v>
      </c>
      <c r="JE211">
        <v>0.00774552653971819</v>
      </c>
      <c r="JF211">
        <v>0.000136201457998369</v>
      </c>
      <c r="JG211">
        <v>5.32982615085375e-06</v>
      </c>
      <c r="JH211">
        <v>-0</v>
      </c>
      <c r="JI211">
        <v>1991</v>
      </c>
      <c r="JJ211">
        <v>1</v>
      </c>
      <c r="JK211">
        <v>28</v>
      </c>
      <c r="JL211">
        <v>195722.7</v>
      </c>
      <c r="JM211">
        <v>195722.6</v>
      </c>
      <c r="JN211">
        <v>0.9375</v>
      </c>
      <c r="JO211">
        <v>2.37427</v>
      </c>
      <c r="JP211">
        <v>1.4978</v>
      </c>
      <c r="JQ211">
        <v>2.3291</v>
      </c>
      <c r="JR211">
        <v>1.54419</v>
      </c>
      <c r="JS211">
        <v>2.37183</v>
      </c>
      <c r="JT211">
        <v>35.3133</v>
      </c>
      <c r="JU211">
        <v>24.0875</v>
      </c>
      <c r="JV211">
        <v>18</v>
      </c>
      <c r="JW211">
        <v>547.869</v>
      </c>
      <c r="JX211">
        <v>431.152</v>
      </c>
      <c r="JY211">
        <v>27.1205</v>
      </c>
      <c r="JZ211">
        <v>27.415</v>
      </c>
      <c r="KA211">
        <v>30</v>
      </c>
      <c r="KB211">
        <v>27.3538</v>
      </c>
      <c r="KC211">
        <v>27.3824</v>
      </c>
      <c r="KD211">
        <v>18.7826</v>
      </c>
      <c r="KE211">
        <v>30.9116</v>
      </c>
      <c r="KF211">
        <v>68.4967</v>
      </c>
      <c r="KG211">
        <v>27.1148</v>
      </c>
      <c r="KH211">
        <v>386.098</v>
      </c>
      <c r="KI211">
        <v>19.2521</v>
      </c>
      <c r="KJ211">
        <v>93.1366</v>
      </c>
      <c r="KK211">
        <v>98.88</v>
      </c>
    </row>
    <row r="212" spans="1:297">
      <c r="A212">
        <v>196</v>
      </c>
      <c r="B212">
        <v>1758993074</v>
      </c>
      <c r="C212">
        <v>5727</v>
      </c>
      <c r="D212" t="s">
        <v>836</v>
      </c>
      <c r="E212" t="s">
        <v>837</v>
      </c>
      <c r="F212">
        <v>5</v>
      </c>
      <c r="G212" t="s">
        <v>831</v>
      </c>
      <c r="H212" t="s">
        <v>436</v>
      </c>
      <c r="I212">
        <v>1758993065.84615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(EA212+(U212+2*0.95*5.67E-8*(((EA212+$B$7)+273)^4-(EA212+273)^4)-44100*J212)/(1.84*29.3*R212+8*0.95*5.67E-8*(EA212+273)^3))</f>
        <v>0</v>
      </c>
      <c r="W212">
        <f>($C$7*EB212+$D$7*EC212+$E$7*V212)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2*0.95*5.67E-8*(((EA212+$B$7)+273)^4-(W212+273)^4)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409.056653901191</v>
      </c>
      <c r="AK212">
        <v>399.651066666666</v>
      </c>
      <c r="AL212">
        <v>-1.86395476190484</v>
      </c>
      <c r="AM212">
        <v>63.08</v>
      </c>
      <c r="AN212">
        <f>(AP212 - AO212 + DY212*1E3/(8.314*(EA212+273.15)) * AR212/DX212 * AQ212) * DX212/(100*DL212) * 1000/(1000 - AP212)</f>
        <v>0</v>
      </c>
      <c r="AO212">
        <v>19.2199218571428</v>
      </c>
      <c r="AP212">
        <v>23.6904581818182</v>
      </c>
      <c r="AQ212">
        <v>-2.65709290709874e-05</v>
      </c>
      <c r="AR212">
        <v>99.94</v>
      </c>
      <c r="AS212">
        <v>0</v>
      </c>
      <c r="AT212">
        <v>0</v>
      </c>
      <c r="AU212">
        <f>IF(AS212*$H$13&gt;=AW212,1.0,(AW212/(AW212-AS212*$H$13)))</f>
        <v>0</v>
      </c>
      <c r="AV212">
        <f>(AU212-1)*100</f>
        <v>0</v>
      </c>
      <c r="AW212">
        <f>MAX(0,($B$13+$C$13*EF212)/(1+$D$13*EF212)*DY212/(EA212+273)*$E$13)</f>
        <v>0</v>
      </c>
      <c r="AX212" t="s">
        <v>437</v>
      </c>
      <c r="AY212" t="s">
        <v>437</v>
      </c>
      <c r="AZ212">
        <v>0</v>
      </c>
      <c r="BA212">
        <v>0</v>
      </c>
      <c r="BB212">
        <f>1-AZ212/BA212</f>
        <v>0</v>
      </c>
      <c r="BC212">
        <v>0</v>
      </c>
      <c r="BD212" t="s">
        <v>437</v>
      </c>
      <c r="BE212" t="s">
        <v>437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437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$B$11*EG212+$C$11*EH212+$F$11*ES212*(1-EV212)</f>
        <v>0</v>
      </c>
      <c r="DI212">
        <f>DH212*DJ212</f>
        <v>0</v>
      </c>
      <c r="DJ212">
        <f>($B$11*$D$9+$C$11*$D$9+$F$11*((FF212+EX212)/MAX(FF212+EX212+FG212, 0.1)*$I$9+FG212/MAX(FF212+EX212+FG212, 0.1)*$J$9))/($B$11+$C$11+$F$11)</f>
        <v>0</v>
      </c>
      <c r="DK212">
        <f>($B$11*$K$9+$C$11*$K$9+$F$11*((FF212+EX212)/MAX(FF212+EX212+FG212, 0.1)*$P$9+FG212/MAX(FF212+EX212+FG212, 0.1)*$Q$9))/($B$11+$C$11+$F$11)</f>
        <v>0</v>
      </c>
      <c r="DL212">
        <v>6</v>
      </c>
      <c r="DM212">
        <v>0.5</v>
      </c>
      <c r="DN212" t="s">
        <v>438</v>
      </c>
      <c r="DO212">
        <v>2</v>
      </c>
      <c r="DP212" t="b">
        <v>1</v>
      </c>
      <c r="DQ212">
        <v>1758993065.84615</v>
      </c>
      <c r="DR212">
        <v>398.032846153846</v>
      </c>
      <c r="DS212">
        <v>411.032230769231</v>
      </c>
      <c r="DT212">
        <v>23.6975923076923</v>
      </c>
      <c r="DU212">
        <v>19.2221615384615</v>
      </c>
      <c r="DV212">
        <v>392.278692307692</v>
      </c>
      <c r="DW212">
        <v>23.3091692307692</v>
      </c>
      <c r="DX212">
        <v>499.975692307692</v>
      </c>
      <c r="DY212">
        <v>90.4165076923077</v>
      </c>
      <c r="DZ212">
        <v>0.0299956538461538</v>
      </c>
      <c r="EA212">
        <v>30.1993615384615</v>
      </c>
      <c r="EB212">
        <v>30.0121153846154</v>
      </c>
      <c r="EC212">
        <v>999.9</v>
      </c>
      <c r="ED212">
        <v>0</v>
      </c>
      <c r="EE212">
        <v>0</v>
      </c>
      <c r="EF212">
        <v>10000.3792307692</v>
      </c>
      <c r="EG212">
        <v>0</v>
      </c>
      <c r="EH212">
        <v>9.68168</v>
      </c>
      <c r="EI212">
        <v>-12.9990230769231</v>
      </c>
      <c r="EJ212">
        <v>407.694461538462</v>
      </c>
      <c r="EK212">
        <v>419.087769230769</v>
      </c>
      <c r="EL212">
        <v>4.47544153846154</v>
      </c>
      <c r="EM212">
        <v>411.032230769231</v>
      </c>
      <c r="EN212">
        <v>19.2221615384615</v>
      </c>
      <c r="EO212">
        <v>2.14265384615385</v>
      </c>
      <c r="EP212">
        <v>1.73800076923077</v>
      </c>
      <c r="EQ212">
        <v>18.5398769230769</v>
      </c>
      <c r="ER212">
        <v>15.2400461538462</v>
      </c>
      <c r="ES212">
        <v>2000.02846153846</v>
      </c>
      <c r="ET212">
        <v>0.979995384615384</v>
      </c>
      <c r="EU212">
        <v>0.0200044615384615</v>
      </c>
      <c r="EV212">
        <v>0</v>
      </c>
      <c r="EW212">
        <v>1028.14461538462</v>
      </c>
      <c r="EX212">
        <v>5.00016</v>
      </c>
      <c r="EY212">
        <v>21082.6076923077</v>
      </c>
      <c r="EZ212">
        <v>18234.4076923077</v>
      </c>
      <c r="FA212">
        <v>48.5</v>
      </c>
      <c r="FB212">
        <v>48.875</v>
      </c>
      <c r="FC212">
        <v>48.875</v>
      </c>
      <c r="FD212">
        <v>48.562</v>
      </c>
      <c r="FE212">
        <v>50.312</v>
      </c>
      <c r="FF212">
        <v>1955.11846153846</v>
      </c>
      <c r="FG212">
        <v>39.91</v>
      </c>
      <c r="FH212">
        <v>0</v>
      </c>
      <c r="FI212">
        <v>1758993078.9</v>
      </c>
      <c r="FJ212">
        <v>0</v>
      </c>
      <c r="FK212">
        <v>1028.1792</v>
      </c>
      <c r="FL212">
        <v>3.39615383657103</v>
      </c>
      <c r="FM212">
        <v>71.69999990684</v>
      </c>
      <c r="FN212">
        <v>21082.852</v>
      </c>
      <c r="FO212">
        <v>15</v>
      </c>
      <c r="FP212">
        <v>0</v>
      </c>
      <c r="FQ212" t="s">
        <v>439</v>
      </c>
      <c r="FR212">
        <v>1747249705.1</v>
      </c>
      <c r="FS212">
        <v>1747249711.1</v>
      </c>
      <c r="FT212">
        <v>0</v>
      </c>
      <c r="FU212">
        <v>0.871</v>
      </c>
      <c r="FV212">
        <v>0.066</v>
      </c>
      <c r="FW212">
        <v>5.486</v>
      </c>
      <c r="FX212">
        <v>0.145</v>
      </c>
      <c r="FY212">
        <v>420</v>
      </c>
      <c r="FZ212">
        <v>16</v>
      </c>
      <c r="GA212">
        <v>0.27</v>
      </c>
      <c r="GB212">
        <v>0.16</v>
      </c>
      <c r="GC212">
        <v>-14.8564157142857</v>
      </c>
      <c r="GD212">
        <v>51.0891257142857</v>
      </c>
      <c r="GE212">
        <v>5.6705643911188</v>
      </c>
      <c r="GF212">
        <v>0</v>
      </c>
      <c r="GG212">
        <v>1028.11794117647</v>
      </c>
      <c r="GH212">
        <v>1.50236821922653</v>
      </c>
      <c r="GI212">
        <v>0.283992330175696</v>
      </c>
      <c r="GJ212">
        <v>-1</v>
      </c>
      <c r="GK212">
        <v>4.47705</v>
      </c>
      <c r="GL212">
        <v>-0.0300981818181786</v>
      </c>
      <c r="GM212">
        <v>0.00326989442089649</v>
      </c>
      <c r="GN212">
        <v>1</v>
      </c>
      <c r="GO212">
        <v>1</v>
      </c>
      <c r="GP212">
        <v>2</v>
      </c>
      <c r="GQ212" t="s">
        <v>446</v>
      </c>
      <c r="GR212">
        <v>3.12485</v>
      </c>
      <c r="GS212">
        <v>2.65608</v>
      </c>
      <c r="GT212">
        <v>0.0837025</v>
      </c>
      <c r="GU212">
        <v>0.0850821</v>
      </c>
      <c r="GV212">
        <v>0.100659</v>
      </c>
      <c r="GW212">
        <v>0.0871952</v>
      </c>
      <c r="GX212">
        <v>23625</v>
      </c>
      <c r="GY212">
        <v>22360.8</v>
      </c>
      <c r="GZ212">
        <v>23054.3</v>
      </c>
      <c r="HA212">
        <v>23794.5</v>
      </c>
      <c r="HB212">
        <v>35323.8</v>
      </c>
      <c r="HC212">
        <v>35945.9</v>
      </c>
      <c r="HD212">
        <v>41551.4</v>
      </c>
      <c r="HE212">
        <v>42424.7</v>
      </c>
      <c r="HF212">
        <v>1.91525</v>
      </c>
      <c r="HG212">
        <v>1.8223</v>
      </c>
      <c r="HH212">
        <v>0.205711</v>
      </c>
      <c r="HI212">
        <v>0</v>
      </c>
      <c r="HJ212">
        <v>26.6514</v>
      </c>
      <c r="HK212">
        <v>999.9</v>
      </c>
      <c r="HL212">
        <v>51.935</v>
      </c>
      <c r="HM212">
        <v>29.416</v>
      </c>
      <c r="HN212">
        <v>23.6654</v>
      </c>
      <c r="HO212">
        <v>53.9927</v>
      </c>
      <c r="HP212">
        <v>42.3077</v>
      </c>
      <c r="HQ212">
        <v>1</v>
      </c>
      <c r="HR212">
        <v>-0.0128074</v>
      </c>
      <c r="HS212">
        <v>-0.0978159</v>
      </c>
      <c r="HT212">
        <v>20.2182</v>
      </c>
      <c r="HU212">
        <v>5.23301</v>
      </c>
      <c r="HV212">
        <v>11.992</v>
      </c>
      <c r="HW212">
        <v>4.95565</v>
      </c>
      <c r="HX212">
        <v>3.30385</v>
      </c>
      <c r="HY212">
        <v>22.1</v>
      </c>
      <c r="HZ212">
        <v>9999</v>
      </c>
      <c r="IA212">
        <v>9999</v>
      </c>
      <c r="IB212">
        <v>9999</v>
      </c>
      <c r="IC212">
        <v>1.86846</v>
      </c>
      <c r="ID212">
        <v>1.86419</v>
      </c>
      <c r="IE212">
        <v>1.8718</v>
      </c>
      <c r="IF212">
        <v>1.86266</v>
      </c>
      <c r="IG212">
        <v>1.86206</v>
      </c>
      <c r="IH212">
        <v>1.86855</v>
      </c>
      <c r="II212">
        <v>1.85867</v>
      </c>
      <c r="IJ212">
        <v>1.86508</v>
      </c>
      <c r="IK212">
        <v>5</v>
      </c>
      <c r="IL212">
        <v>0</v>
      </c>
      <c r="IM212">
        <v>0</v>
      </c>
      <c r="IN212">
        <v>0</v>
      </c>
      <c r="IO212" t="s">
        <v>441</v>
      </c>
      <c r="IP212" t="s">
        <v>442</v>
      </c>
      <c r="IQ212" t="s">
        <v>443</v>
      </c>
      <c r="IR212" t="s">
        <v>443</v>
      </c>
      <c r="IS212" t="s">
        <v>443</v>
      </c>
      <c r="IT212" t="s">
        <v>443</v>
      </c>
      <c r="IU212">
        <v>0</v>
      </c>
      <c r="IV212">
        <v>100</v>
      </c>
      <c r="IW212">
        <v>100</v>
      </c>
      <c r="IX212">
        <v>5.723</v>
      </c>
      <c r="IY212">
        <v>0.3882</v>
      </c>
      <c r="IZ212">
        <v>4.29428474587108</v>
      </c>
      <c r="JA212">
        <v>0.0044018681294096</v>
      </c>
      <c r="JB212">
        <v>-1.90699597991277e-06</v>
      </c>
      <c r="JC212">
        <v>4.44501569190667e-10</v>
      </c>
      <c r="JD212">
        <v>0.0663976639725661</v>
      </c>
      <c r="JE212">
        <v>0.00774552653971819</v>
      </c>
      <c r="JF212">
        <v>0.000136201457998369</v>
      </c>
      <c r="JG212">
        <v>5.32982615085375e-06</v>
      </c>
      <c r="JH212">
        <v>-0</v>
      </c>
      <c r="JI212">
        <v>1991</v>
      </c>
      <c r="JJ212">
        <v>1</v>
      </c>
      <c r="JK212">
        <v>28</v>
      </c>
      <c r="JL212">
        <v>195722.8</v>
      </c>
      <c r="JM212">
        <v>195722.7</v>
      </c>
      <c r="JN212">
        <v>0.908203</v>
      </c>
      <c r="JO212">
        <v>2.38892</v>
      </c>
      <c r="JP212">
        <v>1.49902</v>
      </c>
      <c r="JQ212">
        <v>2.3291</v>
      </c>
      <c r="JR212">
        <v>1.54419</v>
      </c>
      <c r="JS212">
        <v>2.33643</v>
      </c>
      <c r="JT212">
        <v>35.3133</v>
      </c>
      <c r="JU212">
        <v>24.0787</v>
      </c>
      <c r="JV212">
        <v>18</v>
      </c>
      <c r="JW212">
        <v>547.735</v>
      </c>
      <c r="JX212">
        <v>431.425</v>
      </c>
      <c r="JY212">
        <v>27.1089</v>
      </c>
      <c r="JZ212">
        <v>27.4129</v>
      </c>
      <c r="KA212">
        <v>29.9999</v>
      </c>
      <c r="KB212">
        <v>27.3515</v>
      </c>
      <c r="KC212">
        <v>27.3795</v>
      </c>
      <c r="KD212">
        <v>18.1081</v>
      </c>
      <c r="KE212">
        <v>30.9116</v>
      </c>
      <c r="KF212">
        <v>68.4967</v>
      </c>
      <c r="KG212">
        <v>27.1041</v>
      </c>
      <c r="KH212">
        <v>365.814</v>
      </c>
      <c r="KI212">
        <v>19.2665</v>
      </c>
      <c r="KJ212">
        <v>93.137</v>
      </c>
      <c r="KK212">
        <v>98.8801</v>
      </c>
    </row>
    <row r="213" spans="1:297">
      <c r="A213">
        <v>197</v>
      </c>
      <c r="B213">
        <v>1758993079</v>
      </c>
      <c r="C213">
        <v>5732</v>
      </c>
      <c r="D213" t="s">
        <v>838</v>
      </c>
      <c r="E213" t="s">
        <v>839</v>
      </c>
      <c r="F213">
        <v>5</v>
      </c>
      <c r="G213" t="s">
        <v>831</v>
      </c>
      <c r="H213" t="s">
        <v>436</v>
      </c>
      <c r="I213">
        <v>1758993070.84615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(EA213+(U213+2*0.95*5.67E-8*(((EA213+$B$7)+273)^4-(EA213+273)^4)-44100*J213)/(1.84*29.3*R213+8*0.95*5.67E-8*(EA213+273)^3))</f>
        <v>0</v>
      </c>
      <c r="W213">
        <f>($C$7*EB213+$D$7*EC213+$E$7*V213)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2*0.95*5.67E-8*(((EA213+$B$7)+273)^4-(W213+273)^4)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393.392058789286</v>
      </c>
      <c r="AK213">
        <v>387.613684848485</v>
      </c>
      <c r="AL213">
        <v>-2.50251212121214</v>
      </c>
      <c r="AM213">
        <v>63.08</v>
      </c>
      <c r="AN213">
        <f>(AP213 - AO213 + DY213*1E3/(8.314*(EA213+273.15)) * AR213/DX213 * AQ213) * DX213/(100*DL213) * 1000/(1000 - AP213)</f>
        <v>0</v>
      </c>
      <c r="AO213">
        <v>19.217289</v>
      </c>
      <c r="AP213">
        <v>23.6855793939394</v>
      </c>
      <c r="AQ213">
        <v>-1.63575391744569e-05</v>
      </c>
      <c r="AR213">
        <v>99.94</v>
      </c>
      <c r="AS213">
        <v>0</v>
      </c>
      <c r="AT213">
        <v>0</v>
      </c>
      <c r="AU213">
        <f>IF(AS213*$H$13&gt;=AW213,1.0,(AW213/(AW213-AS213*$H$13)))</f>
        <v>0</v>
      </c>
      <c r="AV213">
        <f>(AU213-1)*100</f>
        <v>0</v>
      </c>
      <c r="AW213">
        <f>MAX(0,($B$13+$C$13*EF213)/(1+$D$13*EF213)*DY213/(EA213+273)*$E$13)</f>
        <v>0</v>
      </c>
      <c r="AX213" t="s">
        <v>437</v>
      </c>
      <c r="AY213" t="s">
        <v>437</v>
      </c>
      <c r="AZ213">
        <v>0</v>
      </c>
      <c r="BA213">
        <v>0</v>
      </c>
      <c r="BB213">
        <f>1-AZ213/BA213</f>
        <v>0</v>
      </c>
      <c r="BC213">
        <v>0</v>
      </c>
      <c r="BD213" t="s">
        <v>437</v>
      </c>
      <c r="BE213" t="s">
        <v>437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437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$B$11*EG213+$C$11*EH213+$F$11*ES213*(1-EV213)</f>
        <v>0</v>
      </c>
      <c r="DI213">
        <f>DH213*DJ213</f>
        <v>0</v>
      </c>
      <c r="DJ213">
        <f>($B$11*$D$9+$C$11*$D$9+$F$11*((FF213+EX213)/MAX(FF213+EX213+FG213, 0.1)*$I$9+FG213/MAX(FF213+EX213+FG213, 0.1)*$J$9))/($B$11+$C$11+$F$11)</f>
        <v>0</v>
      </c>
      <c r="DK213">
        <f>($B$11*$K$9+$C$11*$K$9+$F$11*((FF213+EX213)/MAX(FF213+EX213+FG213, 0.1)*$P$9+FG213/MAX(FF213+EX213+FG213, 0.1)*$Q$9))/($B$11+$C$11+$F$11)</f>
        <v>0</v>
      </c>
      <c r="DL213">
        <v>6</v>
      </c>
      <c r="DM213">
        <v>0.5</v>
      </c>
      <c r="DN213" t="s">
        <v>438</v>
      </c>
      <c r="DO213">
        <v>2</v>
      </c>
      <c r="DP213" t="b">
        <v>1</v>
      </c>
      <c r="DQ213">
        <v>1758993070.84615</v>
      </c>
      <c r="DR213">
        <v>392.318846153846</v>
      </c>
      <c r="DS213">
        <v>399.608384615385</v>
      </c>
      <c r="DT213">
        <v>23.6927615384615</v>
      </c>
      <c r="DU213">
        <v>19.2201769230769</v>
      </c>
      <c r="DV213">
        <v>386.582538461538</v>
      </c>
      <c r="DW213">
        <v>23.3044461538462</v>
      </c>
      <c r="DX213">
        <v>499.977230769231</v>
      </c>
      <c r="DY213">
        <v>90.4163615384615</v>
      </c>
      <c r="DZ213">
        <v>0.0301852615384615</v>
      </c>
      <c r="EA213">
        <v>30.1984923076923</v>
      </c>
      <c r="EB213">
        <v>30.0109230769231</v>
      </c>
      <c r="EC213">
        <v>999.9</v>
      </c>
      <c r="ED213">
        <v>0</v>
      </c>
      <c r="EE213">
        <v>0</v>
      </c>
      <c r="EF213">
        <v>9999.31615384616</v>
      </c>
      <c r="EG213">
        <v>0</v>
      </c>
      <c r="EH213">
        <v>9.68168</v>
      </c>
      <c r="EI213">
        <v>-7.28928338461538</v>
      </c>
      <c r="EJ213">
        <v>401.839769230769</v>
      </c>
      <c r="EK213">
        <v>407.439384615385</v>
      </c>
      <c r="EL213">
        <v>4.47259076923077</v>
      </c>
      <c r="EM213">
        <v>399.608384615385</v>
      </c>
      <c r="EN213">
        <v>19.2201769230769</v>
      </c>
      <c r="EO213">
        <v>2.14221307692308</v>
      </c>
      <c r="EP213">
        <v>1.73781769230769</v>
      </c>
      <c r="EQ213">
        <v>18.5365923076923</v>
      </c>
      <c r="ER213">
        <v>15.2384153846154</v>
      </c>
      <c r="ES213">
        <v>1999.99</v>
      </c>
      <c r="ET213">
        <v>0.979995076923077</v>
      </c>
      <c r="EU213">
        <v>0.0200048846153846</v>
      </c>
      <c r="EV213">
        <v>0</v>
      </c>
      <c r="EW213">
        <v>1028.39461538462</v>
      </c>
      <c r="EX213">
        <v>5.00016</v>
      </c>
      <c r="EY213">
        <v>21086.6615384615</v>
      </c>
      <c r="EZ213">
        <v>18234.0615384615</v>
      </c>
      <c r="FA213">
        <v>48.5</v>
      </c>
      <c r="FB213">
        <v>48.875</v>
      </c>
      <c r="FC213">
        <v>48.875</v>
      </c>
      <c r="FD213">
        <v>48.562</v>
      </c>
      <c r="FE213">
        <v>50.3168461538462</v>
      </c>
      <c r="FF213">
        <v>1955.08</v>
      </c>
      <c r="FG213">
        <v>39.91</v>
      </c>
      <c r="FH213">
        <v>0</v>
      </c>
      <c r="FI213">
        <v>1758993084.3</v>
      </c>
      <c r="FJ213">
        <v>0</v>
      </c>
      <c r="FK213">
        <v>1028.41923076923</v>
      </c>
      <c r="FL213">
        <v>3.39145300050595</v>
      </c>
      <c r="FM213">
        <v>65.8974359844794</v>
      </c>
      <c r="FN213">
        <v>21087.6576923077</v>
      </c>
      <c r="FO213">
        <v>15</v>
      </c>
      <c r="FP213">
        <v>0</v>
      </c>
      <c r="FQ213" t="s">
        <v>439</v>
      </c>
      <c r="FR213">
        <v>1747249705.1</v>
      </c>
      <c r="FS213">
        <v>1747249711.1</v>
      </c>
      <c r="FT213">
        <v>0</v>
      </c>
      <c r="FU213">
        <v>0.871</v>
      </c>
      <c r="FV213">
        <v>0.066</v>
      </c>
      <c r="FW213">
        <v>5.486</v>
      </c>
      <c r="FX213">
        <v>0.145</v>
      </c>
      <c r="FY213">
        <v>420</v>
      </c>
      <c r="FZ213">
        <v>16</v>
      </c>
      <c r="GA213">
        <v>0.27</v>
      </c>
      <c r="GB213">
        <v>0.16</v>
      </c>
      <c r="GC213">
        <v>-10.0329892</v>
      </c>
      <c r="GD213">
        <v>73.9008336541353</v>
      </c>
      <c r="GE213">
        <v>7.19367433098266</v>
      </c>
      <c r="GF213">
        <v>0</v>
      </c>
      <c r="GG213">
        <v>1028.25</v>
      </c>
      <c r="GH213">
        <v>3.02612681447946</v>
      </c>
      <c r="GI213">
        <v>0.354873631195178</v>
      </c>
      <c r="GJ213">
        <v>-1</v>
      </c>
      <c r="GK213">
        <v>4.4738085</v>
      </c>
      <c r="GL213">
        <v>-0.0306004511278231</v>
      </c>
      <c r="GM213">
        <v>0.0032231820845245</v>
      </c>
      <c r="GN213">
        <v>1</v>
      </c>
      <c r="GO213">
        <v>1</v>
      </c>
      <c r="GP213">
        <v>2</v>
      </c>
      <c r="GQ213" t="s">
        <v>446</v>
      </c>
      <c r="GR213">
        <v>3.12488</v>
      </c>
      <c r="GS213">
        <v>2.6559</v>
      </c>
      <c r="GT213">
        <v>0.081596</v>
      </c>
      <c r="GU213">
        <v>0.0822694</v>
      </c>
      <c r="GV213">
        <v>0.100649</v>
      </c>
      <c r="GW213">
        <v>0.0871897</v>
      </c>
      <c r="GX213">
        <v>23679.2</v>
      </c>
      <c r="GY213">
        <v>22429.5</v>
      </c>
      <c r="GZ213">
        <v>23054.3</v>
      </c>
      <c r="HA213">
        <v>23794.4</v>
      </c>
      <c r="HB213">
        <v>35323.9</v>
      </c>
      <c r="HC213">
        <v>35946.2</v>
      </c>
      <c r="HD213">
        <v>41551.3</v>
      </c>
      <c r="HE213">
        <v>42425.1</v>
      </c>
      <c r="HF213">
        <v>1.91525</v>
      </c>
      <c r="HG213">
        <v>1.82202</v>
      </c>
      <c r="HH213">
        <v>0.205543</v>
      </c>
      <c r="HI213">
        <v>0</v>
      </c>
      <c r="HJ213">
        <v>26.657</v>
      </c>
      <c r="HK213">
        <v>999.9</v>
      </c>
      <c r="HL213">
        <v>51.911</v>
      </c>
      <c r="HM213">
        <v>29.416</v>
      </c>
      <c r="HN213">
        <v>23.6521</v>
      </c>
      <c r="HO213">
        <v>53.6427</v>
      </c>
      <c r="HP213">
        <v>42.4199</v>
      </c>
      <c r="HQ213">
        <v>1</v>
      </c>
      <c r="HR213">
        <v>-0.0132927</v>
      </c>
      <c r="HS213">
        <v>-0.0895833</v>
      </c>
      <c r="HT213">
        <v>20.2183</v>
      </c>
      <c r="HU213">
        <v>5.23391</v>
      </c>
      <c r="HV213">
        <v>11.992</v>
      </c>
      <c r="HW213">
        <v>4.9557</v>
      </c>
      <c r="HX213">
        <v>3.30395</v>
      </c>
      <c r="HY213">
        <v>22.1</v>
      </c>
      <c r="HZ213">
        <v>9999</v>
      </c>
      <c r="IA213">
        <v>9999</v>
      </c>
      <c r="IB213">
        <v>9999</v>
      </c>
      <c r="IC213">
        <v>1.8685</v>
      </c>
      <c r="ID213">
        <v>1.86419</v>
      </c>
      <c r="IE213">
        <v>1.8718</v>
      </c>
      <c r="IF213">
        <v>1.86266</v>
      </c>
      <c r="IG213">
        <v>1.86212</v>
      </c>
      <c r="IH213">
        <v>1.86858</v>
      </c>
      <c r="II213">
        <v>1.85868</v>
      </c>
      <c r="IJ213">
        <v>1.86508</v>
      </c>
      <c r="IK213">
        <v>5</v>
      </c>
      <c r="IL213">
        <v>0</v>
      </c>
      <c r="IM213">
        <v>0</v>
      </c>
      <c r="IN213">
        <v>0</v>
      </c>
      <c r="IO213" t="s">
        <v>441</v>
      </c>
      <c r="IP213" t="s">
        <v>442</v>
      </c>
      <c r="IQ213" t="s">
        <v>443</v>
      </c>
      <c r="IR213" t="s">
        <v>443</v>
      </c>
      <c r="IS213" t="s">
        <v>443</v>
      </c>
      <c r="IT213" t="s">
        <v>443</v>
      </c>
      <c r="IU213">
        <v>0</v>
      </c>
      <c r="IV213">
        <v>100</v>
      </c>
      <c r="IW213">
        <v>100</v>
      </c>
      <c r="IX213">
        <v>5.684</v>
      </c>
      <c r="IY213">
        <v>0.3881</v>
      </c>
      <c r="IZ213">
        <v>4.29428474587108</v>
      </c>
      <c r="JA213">
        <v>0.0044018681294096</v>
      </c>
      <c r="JB213">
        <v>-1.90699597991277e-06</v>
      </c>
      <c r="JC213">
        <v>4.44501569190667e-10</v>
      </c>
      <c r="JD213">
        <v>0.0663976639725661</v>
      </c>
      <c r="JE213">
        <v>0.00774552653971819</v>
      </c>
      <c r="JF213">
        <v>0.000136201457998369</v>
      </c>
      <c r="JG213">
        <v>5.32982615085375e-06</v>
      </c>
      <c r="JH213">
        <v>-0</v>
      </c>
      <c r="JI213">
        <v>1991</v>
      </c>
      <c r="JJ213">
        <v>1</v>
      </c>
      <c r="JK213">
        <v>28</v>
      </c>
      <c r="JL213">
        <v>195722.9</v>
      </c>
      <c r="JM213">
        <v>195722.8</v>
      </c>
      <c r="JN213">
        <v>0.872803</v>
      </c>
      <c r="JO213">
        <v>2.36816</v>
      </c>
      <c r="JP213">
        <v>1.4978</v>
      </c>
      <c r="JQ213">
        <v>2.3291</v>
      </c>
      <c r="JR213">
        <v>1.54419</v>
      </c>
      <c r="JS213">
        <v>2.28027</v>
      </c>
      <c r="JT213">
        <v>35.3133</v>
      </c>
      <c r="JU213">
        <v>24.07</v>
      </c>
      <c r="JV213">
        <v>18</v>
      </c>
      <c r="JW213">
        <v>547.715</v>
      </c>
      <c r="JX213">
        <v>431.25</v>
      </c>
      <c r="JY213">
        <v>27.0993</v>
      </c>
      <c r="JZ213">
        <v>27.4123</v>
      </c>
      <c r="KA213">
        <v>30</v>
      </c>
      <c r="KB213">
        <v>27.3492</v>
      </c>
      <c r="KC213">
        <v>27.3778</v>
      </c>
      <c r="KD213">
        <v>17.4836</v>
      </c>
      <c r="KE213">
        <v>30.9116</v>
      </c>
      <c r="KF213">
        <v>68.4967</v>
      </c>
      <c r="KG213">
        <v>27.0948</v>
      </c>
      <c r="KH213">
        <v>352.298</v>
      </c>
      <c r="KI213">
        <v>19.2784</v>
      </c>
      <c r="KJ213">
        <v>93.1368</v>
      </c>
      <c r="KK213">
        <v>98.8805</v>
      </c>
    </row>
    <row r="214" spans="1:297">
      <c r="A214">
        <v>198</v>
      </c>
      <c r="B214">
        <v>1758993084</v>
      </c>
      <c r="C214">
        <v>5737</v>
      </c>
      <c r="D214" t="s">
        <v>840</v>
      </c>
      <c r="E214" t="s">
        <v>841</v>
      </c>
      <c r="F214">
        <v>5</v>
      </c>
      <c r="G214" t="s">
        <v>831</v>
      </c>
      <c r="H214" t="s">
        <v>436</v>
      </c>
      <c r="I214">
        <v>1758993075.84615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(EA214+(U214+2*0.95*5.67E-8*(((EA214+$B$7)+273)^4-(EA214+273)^4)-44100*J214)/(1.84*29.3*R214+8*0.95*5.67E-8*(EA214+273)^3))</f>
        <v>0</v>
      </c>
      <c r="W214">
        <f>($C$7*EB214+$D$7*EC214+$E$7*V214)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2*0.95*5.67E-8*(((EA214+$B$7)+273)^4-(W214+273)^4)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376.506914653572</v>
      </c>
      <c r="AK214">
        <v>373.255484848485</v>
      </c>
      <c r="AL214">
        <v>-2.92662759740262</v>
      </c>
      <c r="AM214">
        <v>63.08</v>
      </c>
      <c r="AN214">
        <f>(AP214 - AO214 + DY214*1E3/(8.314*(EA214+273.15)) * AR214/DX214 * AQ214) * DX214/(100*DL214) * 1000/(1000 - AP214)</f>
        <v>0</v>
      </c>
      <c r="AO214">
        <v>19.2161085625</v>
      </c>
      <c r="AP214">
        <v>23.6790927272727</v>
      </c>
      <c r="AQ214">
        <v>-2.32886135271927e-05</v>
      </c>
      <c r="AR214">
        <v>99.94</v>
      </c>
      <c r="AS214">
        <v>0</v>
      </c>
      <c r="AT214">
        <v>0</v>
      </c>
      <c r="AU214">
        <f>IF(AS214*$H$13&gt;=AW214,1.0,(AW214/(AW214-AS214*$H$13)))</f>
        <v>0</v>
      </c>
      <c r="AV214">
        <f>(AU214-1)*100</f>
        <v>0</v>
      </c>
      <c r="AW214">
        <f>MAX(0,($B$13+$C$13*EF214)/(1+$D$13*EF214)*DY214/(EA214+273)*$E$13)</f>
        <v>0</v>
      </c>
      <c r="AX214" t="s">
        <v>437</v>
      </c>
      <c r="AY214" t="s">
        <v>437</v>
      </c>
      <c r="AZ214">
        <v>0</v>
      </c>
      <c r="BA214">
        <v>0</v>
      </c>
      <c r="BB214">
        <f>1-AZ214/BA214</f>
        <v>0</v>
      </c>
      <c r="BC214">
        <v>0</v>
      </c>
      <c r="BD214" t="s">
        <v>437</v>
      </c>
      <c r="BE214" t="s">
        <v>437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437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$B$11*EG214+$C$11*EH214+$F$11*ES214*(1-EV214)</f>
        <v>0</v>
      </c>
      <c r="DI214">
        <f>DH214*DJ214</f>
        <v>0</v>
      </c>
      <c r="DJ214">
        <f>($B$11*$D$9+$C$11*$D$9+$F$11*((FF214+EX214)/MAX(FF214+EX214+FG214, 0.1)*$I$9+FG214/MAX(FF214+EX214+FG214, 0.1)*$J$9))/($B$11+$C$11+$F$11)</f>
        <v>0</v>
      </c>
      <c r="DK214">
        <f>($B$11*$K$9+$C$11*$K$9+$F$11*((FF214+EX214)/MAX(FF214+EX214+FG214, 0.1)*$P$9+FG214/MAX(FF214+EX214+FG214, 0.1)*$Q$9))/($B$11+$C$11+$F$11)</f>
        <v>0</v>
      </c>
      <c r="DL214">
        <v>6</v>
      </c>
      <c r="DM214">
        <v>0.5</v>
      </c>
      <c r="DN214" t="s">
        <v>438</v>
      </c>
      <c r="DO214">
        <v>2</v>
      </c>
      <c r="DP214" t="b">
        <v>1</v>
      </c>
      <c r="DQ214">
        <v>1758993075.84615</v>
      </c>
      <c r="DR214">
        <v>382.666615384615</v>
      </c>
      <c r="DS214">
        <v>384.553230769231</v>
      </c>
      <c r="DT214">
        <v>23.6877538461538</v>
      </c>
      <c r="DU214">
        <v>19.2179692307692</v>
      </c>
      <c r="DV214">
        <v>376.960384615385</v>
      </c>
      <c r="DW214">
        <v>23.2995538461539</v>
      </c>
      <c r="DX214">
        <v>500.015538461539</v>
      </c>
      <c r="DY214">
        <v>90.4163538461539</v>
      </c>
      <c r="DZ214">
        <v>0.0302258076923077</v>
      </c>
      <c r="EA214">
        <v>30.1976461538462</v>
      </c>
      <c r="EB214">
        <v>30.0098384615385</v>
      </c>
      <c r="EC214">
        <v>999.9</v>
      </c>
      <c r="ED214">
        <v>0</v>
      </c>
      <c r="EE214">
        <v>0</v>
      </c>
      <c r="EF214">
        <v>9999.99384615385</v>
      </c>
      <c r="EG214">
        <v>0</v>
      </c>
      <c r="EH214">
        <v>9.68168</v>
      </c>
      <c r="EI214">
        <v>-1.88655492307692</v>
      </c>
      <c r="EJ214">
        <v>391.951153846154</v>
      </c>
      <c r="EK214">
        <v>392.088461538462</v>
      </c>
      <c r="EL214">
        <v>4.46981461538462</v>
      </c>
      <c r="EM214">
        <v>384.553230769231</v>
      </c>
      <c r="EN214">
        <v>19.2179692307692</v>
      </c>
      <c r="EO214">
        <v>2.14176153846154</v>
      </c>
      <c r="EP214">
        <v>1.73761692307692</v>
      </c>
      <c r="EQ214">
        <v>18.5332153846154</v>
      </c>
      <c r="ER214">
        <v>15.2366153846154</v>
      </c>
      <c r="ES214">
        <v>2000.03461538462</v>
      </c>
      <c r="ET214">
        <v>0.979995384615384</v>
      </c>
      <c r="EU214">
        <v>0.0200044538461539</v>
      </c>
      <c r="EV214">
        <v>0</v>
      </c>
      <c r="EW214">
        <v>1028.62307692308</v>
      </c>
      <c r="EX214">
        <v>5.00016</v>
      </c>
      <c r="EY214">
        <v>21090.8615384615</v>
      </c>
      <c r="EZ214">
        <v>18234.4769230769</v>
      </c>
      <c r="FA214">
        <v>48.5</v>
      </c>
      <c r="FB214">
        <v>48.875</v>
      </c>
      <c r="FC214">
        <v>48.8556153846154</v>
      </c>
      <c r="FD214">
        <v>48.562</v>
      </c>
      <c r="FE214">
        <v>50.3168461538462</v>
      </c>
      <c r="FF214">
        <v>1955.12461538462</v>
      </c>
      <c r="FG214">
        <v>39.91</v>
      </c>
      <c r="FH214">
        <v>0</v>
      </c>
      <c r="FI214">
        <v>1758993089.1</v>
      </c>
      <c r="FJ214">
        <v>0</v>
      </c>
      <c r="FK214">
        <v>1028.62384615385</v>
      </c>
      <c r="FL214">
        <v>1.8475213765842</v>
      </c>
      <c r="FM214">
        <v>12.9094017902934</v>
      </c>
      <c r="FN214">
        <v>21090.9</v>
      </c>
      <c r="FO214">
        <v>15</v>
      </c>
      <c r="FP214">
        <v>0</v>
      </c>
      <c r="FQ214" t="s">
        <v>439</v>
      </c>
      <c r="FR214">
        <v>1747249705.1</v>
      </c>
      <c r="FS214">
        <v>1747249711.1</v>
      </c>
      <c r="FT214">
        <v>0</v>
      </c>
      <c r="FU214">
        <v>0.871</v>
      </c>
      <c r="FV214">
        <v>0.066</v>
      </c>
      <c r="FW214">
        <v>5.486</v>
      </c>
      <c r="FX214">
        <v>0.145</v>
      </c>
      <c r="FY214">
        <v>420</v>
      </c>
      <c r="FZ214">
        <v>16</v>
      </c>
      <c r="GA214">
        <v>0.27</v>
      </c>
      <c r="GB214">
        <v>0.16</v>
      </c>
      <c r="GC214">
        <v>-5.38218447619048</v>
      </c>
      <c r="GD214">
        <v>66.0829177402598</v>
      </c>
      <c r="GE214">
        <v>6.84043137110292</v>
      </c>
      <c r="GF214">
        <v>0</v>
      </c>
      <c r="GG214">
        <v>1028.46029411765</v>
      </c>
      <c r="GH214">
        <v>2.84171122842054</v>
      </c>
      <c r="GI214">
        <v>0.336491283814355</v>
      </c>
      <c r="GJ214">
        <v>-1</v>
      </c>
      <c r="GK214">
        <v>4.47106428571429</v>
      </c>
      <c r="GL214">
        <v>-0.0350735064935006</v>
      </c>
      <c r="GM214">
        <v>0.00380914009972317</v>
      </c>
      <c r="GN214">
        <v>1</v>
      </c>
      <c r="GO214">
        <v>1</v>
      </c>
      <c r="GP214">
        <v>2</v>
      </c>
      <c r="GQ214" t="s">
        <v>446</v>
      </c>
      <c r="GR214">
        <v>3.12502</v>
      </c>
      <c r="GS214">
        <v>2.65567</v>
      </c>
      <c r="GT214">
        <v>0.0791317</v>
      </c>
      <c r="GU214">
        <v>0.079552</v>
      </c>
      <c r="GV214">
        <v>0.100632</v>
      </c>
      <c r="GW214">
        <v>0.087184</v>
      </c>
      <c r="GX214">
        <v>23742.7</v>
      </c>
      <c r="GY214">
        <v>22495.6</v>
      </c>
      <c r="GZ214">
        <v>23054.2</v>
      </c>
      <c r="HA214">
        <v>23794.1</v>
      </c>
      <c r="HB214">
        <v>35324.3</v>
      </c>
      <c r="HC214">
        <v>35946.1</v>
      </c>
      <c r="HD214">
        <v>41551.2</v>
      </c>
      <c r="HE214">
        <v>42424.9</v>
      </c>
      <c r="HF214">
        <v>1.9151</v>
      </c>
      <c r="HG214">
        <v>1.8222</v>
      </c>
      <c r="HH214">
        <v>0.205021</v>
      </c>
      <c r="HI214">
        <v>0</v>
      </c>
      <c r="HJ214">
        <v>26.6607</v>
      </c>
      <c r="HK214">
        <v>999.9</v>
      </c>
      <c r="HL214">
        <v>51.911</v>
      </c>
      <c r="HM214">
        <v>29.416</v>
      </c>
      <c r="HN214">
        <v>23.6508</v>
      </c>
      <c r="HO214">
        <v>54.4927</v>
      </c>
      <c r="HP214">
        <v>42.2756</v>
      </c>
      <c r="HQ214">
        <v>1</v>
      </c>
      <c r="HR214">
        <v>-0.0131631</v>
      </c>
      <c r="HS214">
        <v>-0.0859668</v>
      </c>
      <c r="HT214">
        <v>20.2184</v>
      </c>
      <c r="HU214">
        <v>5.23316</v>
      </c>
      <c r="HV214">
        <v>11.992</v>
      </c>
      <c r="HW214">
        <v>4.9559</v>
      </c>
      <c r="HX214">
        <v>3.30398</v>
      </c>
      <c r="HY214">
        <v>22.1</v>
      </c>
      <c r="HZ214">
        <v>9999</v>
      </c>
      <c r="IA214">
        <v>9999</v>
      </c>
      <c r="IB214">
        <v>9999</v>
      </c>
      <c r="IC214">
        <v>1.86849</v>
      </c>
      <c r="ID214">
        <v>1.86419</v>
      </c>
      <c r="IE214">
        <v>1.8718</v>
      </c>
      <c r="IF214">
        <v>1.86266</v>
      </c>
      <c r="IG214">
        <v>1.8621</v>
      </c>
      <c r="IH214">
        <v>1.86858</v>
      </c>
      <c r="II214">
        <v>1.85867</v>
      </c>
      <c r="IJ214">
        <v>1.86508</v>
      </c>
      <c r="IK214">
        <v>5</v>
      </c>
      <c r="IL214">
        <v>0</v>
      </c>
      <c r="IM214">
        <v>0</v>
      </c>
      <c r="IN214">
        <v>0</v>
      </c>
      <c r="IO214" t="s">
        <v>441</v>
      </c>
      <c r="IP214" t="s">
        <v>442</v>
      </c>
      <c r="IQ214" t="s">
        <v>443</v>
      </c>
      <c r="IR214" t="s">
        <v>443</v>
      </c>
      <c r="IS214" t="s">
        <v>443</v>
      </c>
      <c r="IT214" t="s">
        <v>443</v>
      </c>
      <c r="IU214">
        <v>0</v>
      </c>
      <c r="IV214">
        <v>100</v>
      </c>
      <c r="IW214">
        <v>100</v>
      </c>
      <c r="IX214">
        <v>5.64</v>
      </c>
      <c r="IY214">
        <v>0.388</v>
      </c>
      <c r="IZ214">
        <v>4.29428474587108</v>
      </c>
      <c r="JA214">
        <v>0.0044018681294096</v>
      </c>
      <c r="JB214">
        <v>-1.90699597991277e-06</v>
      </c>
      <c r="JC214">
        <v>4.44501569190667e-10</v>
      </c>
      <c r="JD214">
        <v>0.0663976639725661</v>
      </c>
      <c r="JE214">
        <v>0.00774552653971819</v>
      </c>
      <c r="JF214">
        <v>0.000136201457998369</v>
      </c>
      <c r="JG214">
        <v>5.32982615085375e-06</v>
      </c>
      <c r="JH214">
        <v>-0</v>
      </c>
      <c r="JI214">
        <v>1991</v>
      </c>
      <c r="JJ214">
        <v>1</v>
      </c>
      <c r="JK214">
        <v>28</v>
      </c>
      <c r="JL214">
        <v>195723</v>
      </c>
      <c r="JM214">
        <v>195722.9</v>
      </c>
      <c r="JN214">
        <v>0.844727</v>
      </c>
      <c r="JO214">
        <v>2.38159</v>
      </c>
      <c r="JP214">
        <v>1.4978</v>
      </c>
      <c r="JQ214">
        <v>2.3291</v>
      </c>
      <c r="JR214">
        <v>1.54419</v>
      </c>
      <c r="JS214">
        <v>2.34375</v>
      </c>
      <c r="JT214">
        <v>35.2902</v>
      </c>
      <c r="JU214">
        <v>24.0875</v>
      </c>
      <c r="JV214">
        <v>18</v>
      </c>
      <c r="JW214">
        <v>547.598</v>
      </c>
      <c r="JX214">
        <v>431.336</v>
      </c>
      <c r="JY214">
        <v>27.089</v>
      </c>
      <c r="JZ214">
        <v>27.4104</v>
      </c>
      <c r="KA214">
        <v>30.0001</v>
      </c>
      <c r="KB214">
        <v>27.3469</v>
      </c>
      <c r="KC214">
        <v>27.3755</v>
      </c>
      <c r="KD214">
        <v>16.7467</v>
      </c>
      <c r="KE214">
        <v>30.9116</v>
      </c>
      <c r="KF214">
        <v>68.4967</v>
      </c>
      <c r="KG214">
        <v>27.0844</v>
      </c>
      <c r="KH214">
        <v>331.974</v>
      </c>
      <c r="KI214">
        <v>19.2918</v>
      </c>
      <c r="KJ214">
        <v>93.1365</v>
      </c>
      <c r="KK214">
        <v>98.8798</v>
      </c>
    </row>
    <row r="215" spans="1:297">
      <c r="A215">
        <v>199</v>
      </c>
      <c r="B215">
        <v>1758993089</v>
      </c>
      <c r="C215">
        <v>5742</v>
      </c>
      <c r="D215" t="s">
        <v>842</v>
      </c>
      <c r="E215" t="s">
        <v>843</v>
      </c>
      <c r="F215">
        <v>5</v>
      </c>
      <c r="G215" t="s">
        <v>831</v>
      </c>
      <c r="H215" t="s">
        <v>436</v>
      </c>
      <c r="I215">
        <v>1758993080.84615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(EA215+(U215+2*0.95*5.67E-8*(((EA215+$B$7)+273)^4-(EA215+273)^4)-44100*J215)/(1.84*29.3*R215+8*0.95*5.67E-8*(EA215+273)^3))</f>
        <v>0</v>
      </c>
      <c r="W215">
        <f>($C$7*EB215+$D$7*EC215+$E$7*V215)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2*0.95*5.67E-8*(((EA215+$B$7)+273)^4-(W215+273)^4)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360.263249357143</v>
      </c>
      <c r="AK215">
        <v>358.464321212121</v>
      </c>
      <c r="AL215">
        <v>-2.98825398268403</v>
      </c>
      <c r="AM215">
        <v>63.08</v>
      </c>
      <c r="AN215">
        <f>(AP215 - AO215 + DY215*1E3/(8.314*(EA215+273.15)) * AR215/DX215 * AQ215) * DX215/(100*DL215) * 1000/(1000 - AP215)</f>
        <v>0</v>
      </c>
      <c r="AO215">
        <v>19.2128511041667</v>
      </c>
      <c r="AP215">
        <v>23.6716296969697</v>
      </c>
      <c r="AQ215">
        <v>-2.81758779337923e-05</v>
      </c>
      <c r="AR215">
        <v>99.94</v>
      </c>
      <c r="AS215">
        <v>0</v>
      </c>
      <c r="AT215">
        <v>0</v>
      </c>
      <c r="AU215">
        <f>IF(AS215*$H$13&gt;=AW215,1.0,(AW215/(AW215-AS215*$H$13)))</f>
        <v>0</v>
      </c>
      <c r="AV215">
        <f>(AU215-1)*100</f>
        <v>0</v>
      </c>
      <c r="AW215">
        <f>MAX(0,($B$13+$C$13*EF215)/(1+$D$13*EF215)*DY215/(EA215+273)*$E$13)</f>
        <v>0</v>
      </c>
      <c r="AX215" t="s">
        <v>437</v>
      </c>
      <c r="AY215" t="s">
        <v>437</v>
      </c>
      <c r="AZ215">
        <v>0</v>
      </c>
      <c r="BA215">
        <v>0</v>
      </c>
      <c r="BB215">
        <f>1-AZ215/BA215</f>
        <v>0</v>
      </c>
      <c r="BC215">
        <v>0</v>
      </c>
      <c r="BD215" t="s">
        <v>437</v>
      </c>
      <c r="BE215" t="s">
        <v>437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437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$B$11*EG215+$C$11*EH215+$F$11*ES215*(1-EV215)</f>
        <v>0</v>
      </c>
      <c r="DI215">
        <f>DH215*DJ215</f>
        <v>0</v>
      </c>
      <c r="DJ215">
        <f>($B$11*$D$9+$C$11*$D$9+$F$11*((FF215+EX215)/MAX(FF215+EX215+FG215, 0.1)*$I$9+FG215/MAX(FF215+EX215+FG215, 0.1)*$J$9))/($B$11+$C$11+$F$11)</f>
        <v>0</v>
      </c>
      <c r="DK215">
        <f>($B$11*$K$9+$C$11*$K$9+$F$11*((FF215+EX215)/MAX(FF215+EX215+FG215, 0.1)*$P$9+FG215/MAX(FF215+EX215+FG215, 0.1)*$Q$9))/($B$11+$C$11+$F$11)</f>
        <v>0</v>
      </c>
      <c r="DL215">
        <v>6</v>
      </c>
      <c r="DM215">
        <v>0.5</v>
      </c>
      <c r="DN215" t="s">
        <v>438</v>
      </c>
      <c r="DO215">
        <v>2</v>
      </c>
      <c r="DP215" t="b">
        <v>1</v>
      </c>
      <c r="DQ215">
        <v>1758993080.84615</v>
      </c>
      <c r="DR215">
        <v>370.116</v>
      </c>
      <c r="DS215">
        <v>368.592923076923</v>
      </c>
      <c r="DT215">
        <v>23.6813923076923</v>
      </c>
      <c r="DU215">
        <v>19.2154692307692</v>
      </c>
      <c r="DV215">
        <v>364.449461538462</v>
      </c>
      <c r="DW215">
        <v>23.2933461538462</v>
      </c>
      <c r="DX215">
        <v>500.000615384615</v>
      </c>
      <c r="DY215">
        <v>90.4165</v>
      </c>
      <c r="DZ215">
        <v>0.0302500230769231</v>
      </c>
      <c r="EA215">
        <v>30.1974461538462</v>
      </c>
      <c r="EB215">
        <v>30.0119769230769</v>
      </c>
      <c r="EC215">
        <v>999.9</v>
      </c>
      <c r="ED215">
        <v>0</v>
      </c>
      <c r="EE215">
        <v>0</v>
      </c>
      <c r="EF215">
        <v>10000.5292307692</v>
      </c>
      <c r="EG215">
        <v>0</v>
      </c>
      <c r="EH215">
        <v>9.68168</v>
      </c>
      <c r="EI215">
        <v>1.52299276923077</v>
      </c>
      <c r="EJ215">
        <v>379.093538461538</v>
      </c>
      <c r="EK215">
        <v>375.814615384615</v>
      </c>
      <c r="EL215">
        <v>4.46595769230769</v>
      </c>
      <c r="EM215">
        <v>368.592923076923</v>
      </c>
      <c r="EN215">
        <v>19.2154692307692</v>
      </c>
      <c r="EO215">
        <v>2.14119153846154</v>
      </c>
      <c r="EP215">
        <v>1.73739307692308</v>
      </c>
      <c r="EQ215">
        <v>18.5289461538462</v>
      </c>
      <c r="ER215">
        <v>15.2346230769231</v>
      </c>
      <c r="ES215">
        <v>2000.01538461538</v>
      </c>
      <c r="ET215">
        <v>0.979995230769231</v>
      </c>
      <c r="EU215">
        <v>0.0200046615384615</v>
      </c>
      <c r="EV215">
        <v>0</v>
      </c>
      <c r="EW215">
        <v>1028.64923076923</v>
      </c>
      <c r="EX215">
        <v>5.00016</v>
      </c>
      <c r="EY215">
        <v>21090.7538461538</v>
      </c>
      <c r="EZ215">
        <v>18234.3076923077</v>
      </c>
      <c r="FA215">
        <v>48.5</v>
      </c>
      <c r="FB215">
        <v>48.875</v>
      </c>
      <c r="FC215">
        <v>48.8362307692308</v>
      </c>
      <c r="FD215">
        <v>48.562</v>
      </c>
      <c r="FE215">
        <v>50.3168461538462</v>
      </c>
      <c r="FF215">
        <v>1955.10538461538</v>
      </c>
      <c r="FG215">
        <v>39.91</v>
      </c>
      <c r="FH215">
        <v>0</v>
      </c>
      <c r="FI215">
        <v>1758993093.9</v>
      </c>
      <c r="FJ215">
        <v>0</v>
      </c>
      <c r="FK215">
        <v>1028.65961538462</v>
      </c>
      <c r="FL215">
        <v>-0.665641018301876</v>
      </c>
      <c r="FM215">
        <v>-27.2478632612102</v>
      </c>
      <c r="FN215">
        <v>21090.4307692308</v>
      </c>
      <c r="FO215">
        <v>15</v>
      </c>
      <c r="FP215">
        <v>0</v>
      </c>
      <c r="FQ215" t="s">
        <v>439</v>
      </c>
      <c r="FR215">
        <v>1747249705.1</v>
      </c>
      <c r="FS215">
        <v>1747249711.1</v>
      </c>
      <c r="FT215">
        <v>0</v>
      </c>
      <c r="FU215">
        <v>0.871</v>
      </c>
      <c r="FV215">
        <v>0.066</v>
      </c>
      <c r="FW215">
        <v>5.486</v>
      </c>
      <c r="FX215">
        <v>0.145</v>
      </c>
      <c r="FY215">
        <v>420</v>
      </c>
      <c r="FZ215">
        <v>16</v>
      </c>
      <c r="GA215">
        <v>0.27</v>
      </c>
      <c r="GB215">
        <v>0.16</v>
      </c>
      <c r="GC215">
        <v>-0.2225437</v>
      </c>
      <c r="GD215">
        <v>39.7280822255639</v>
      </c>
      <c r="GE215">
        <v>3.92901021049969</v>
      </c>
      <c r="GF215">
        <v>0</v>
      </c>
      <c r="GG215">
        <v>1028.59470588235</v>
      </c>
      <c r="GH215">
        <v>0.846142098296842</v>
      </c>
      <c r="GI215">
        <v>0.218850409481222</v>
      </c>
      <c r="GJ215">
        <v>-1</v>
      </c>
      <c r="GK215">
        <v>4.4678305</v>
      </c>
      <c r="GL215">
        <v>-0.047582706766912</v>
      </c>
      <c r="GM215">
        <v>0.00467112564057099</v>
      </c>
      <c r="GN215">
        <v>1</v>
      </c>
      <c r="GO215">
        <v>1</v>
      </c>
      <c r="GP215">
        <v>2</v>
      </c>
      <c r="GQ215" t="s">
        <v>446</v>
      </c>
      <c r="GR215">
        <v>3.1249</v>
      </c>
      <c r="GS215">
        <v>2.65584</v>
      </c>
      <c r="GT215">
        <v>0.0765195</v>
      </c>
      <c r="GU215">
        <v>0.0764138</v>
      </c>
      <c r="GV215">
        <v>0.100612</v>
      </c>
      <c r="GW215">
        <v>0.0871825</v>
      </c>
      <c r="GX215">
        <v>23809.8</v>
      </c>
      <c r="GY215">
        <v>22572.2</v>
      </c>
      <c r="GZ215">
        <v>23054</v>
      </c>
      <c r="HA215">
        <v>23794</v>
      </c>
      <c r="HB215">
        <v>35324.5</v>
      </c>
      <c r="HC215">
        <v>35946</v>
      </c>
      <c r="HD215">
        <v>41550.8</v>
      </c>
      <c r="HE215">
        <v>42425.1</v>
      </c>
      <c r="HF215">
        <v>1.915</v>
      </c>
      <c r="HG215">
        <v>1.8223</v>
      </c>
      <c r="HH215">
        <v>0.205599</v>
      </c>
      <c r="HI215">
        <v>0</v>
      </c>
      <c r="HJ215">
        <v>26.6629</v>
      </c>
      <c r="HK215">
        <v>999.9</v>
      </c>
      <c r="HL215">
        <v>51.911</v>
      </c>
      <c r="HM215">
        <v>29.406</v>
      </c>
      <c r="HN215">
        <v>23.6374</v>
      </c>
      <c r="HO215">
        <v>53.6027</v>
      </c>
      <c r="HP215">
        <v>42.3958</v>
      </c>
      <c r="HQ215">
        <v>1</v>
      </c>
      <c r="HR215">
        <v>-0.0132851</v>
      </c>
      <c r="HS215">
        <v>-0.0799646</v>
      </c>
      <c r="HT215">
        <v>20.2184</v>
      </c>
      <c r="HU215">
        <v>5.23346</v>
      </c>
      <c r="HV215">
        <v>11.992</v>
      </c>
      <c r="HW215">
        <v>4.9557</v>
      </c>
      <c r="HX215">
        <v>3.3039</v>
      </c>
      <c r="HY215">
        <v>22.1</v>
      </c>
      <c r="HZ215">
        <v>9999</v>
      </c>
      <c r="IA215">
        <v>9999</v>
      </c>
      <c r="IB215">
        <v>9999</v>
      </c>
      <c r="IC215">
        <v>1.8685</v>
      </c>
      <c r="ID215">
        <v>1.86418</v>
      </c>
      <c r="IE215">
        <v>1.8718</v>
      </c>
      <c r="IF215">
        <v>1.86267</v>
      </c>
      <c r="IG215">
        <v>1.8621</v>
      </c>
      <c r="IH215">
        <v>1.86854</v>
      </c>
      <c r="II215">
        <v>1.85867</v>
      </c>
      <c r="IJ215">
        <v>1.86508</v>
      </c>
      <c r="IK215">
        <v>5</v>
      </c>
      <c r="IL215">
        <v>0</v>
      </c>
      <c r="IM215">
        <v>0</v>
      </c>
      <c r="IN215">
        <v>0</v>
      </c>
      <c r="IO215" t="s">
        <v>441</v>
      </c>
      <c r="IP215" t="s">
        <v>442</v>
      </c>
      <c r="IQ215" t="s">
        <v>443</v>
      </c>
      <c r="IR215" t="s">
        <v>443</v>
      </c>
      <c r="IS215" t="s">
        <v>443</v>
      </c>
      <c r="IT215" t="s">
        <v>443</v>
      </c>
      <c r="IU215">
        <v>0</v>
      </c>
      <c r="IV215">
        <v>100</v>
      </c>
      <c r="IW215">
        <v>100</v>
      </c>
      <c r="IX215">
        <v>5.592</v>
      </c>
      <c r="IY215">
        <v>0.3878</v>
      </c>
      <c r="IZ215">
        <v>4.29428474587108</v>
      </c>
      <c r="JA215">
        <v>0.0044018681294096</v>
      </c>
      <c r="JB215">
        <v>-1.90699597991277e-06</v>
      </c>
      <c r="JC215">
        <v>4.44501569190667e-10</v>
      </c>
      <c r="JD215">
        <v>0.0663976639725661</v>
      </c>
      <c r="JE215">
        <v>0.00774552653971819</v>
      </c>
      <c r="JF215">
        <v>0.000136201457998369</v>
      </c>
      <c r="JG215">
        <v>5.32982615085375e-06</v>
      </c>
      <c r="JH215">
        <v>-0</v>
      </c>
      <c r="JI215">
        <v>1991</v>
      </c>
      <c r="JJ215">
        <v>1</v>
      </c>
      <c r="JK215">
        <v>28</v>
      </c>
      <c r="JL215">
        <v>195723.1</v>
      </c>
      <c r="JM215">
        <v>195723</v>
      </c>
      <c r="JN215">
        <v>0.804443</v>
      </c>
      <c r="JO215">
        <v>2.38281</v>
      </c>
      <c r="JP215">
        <v>1.49902</v>
      </c>
      <c r="JQ215">
        <v>2.3291</v>
      </c>
      <c r="JR215">
        <v>1.54419</v>
      </c>
      <c r="JS215">
        <v>2.31201</v>
      </c>
      <c r="JT215">
        <v>35.2902</v>
      </c>
      <c r="JU215">
        <v>24.0787</v>
      </c>
      <c r="JV215">
        <v>18</v>
      </c>
      <c r="JW215">
        <v>547.518</v>
      </c>
      <c r="JX215">
        <v>431.377</v>
      </c>
      <c r="JY215">
        <v>27.0791</v>
      </c>
      <c r="JZ215">
        <v>27.4094</v>
      </c>
      <c r="KA215">
        <v>30</v>
      </c>
      <c r="KB215">
        <v>27.3452</v>
      </c>
      <c r="KC215">
        <v>27.3732</v>
      </c>
      <c r="KD215">
        <v>16.0865</v>
      </c>
      <c r="KE215">
        <v>30.6299</v>
      </c>
      <c r="KF215">
        <v>68.4967</v>
      </c>
      <c r="KG215">
        <v>27.0738</v>
      </c>
      <c r="KH215">
        <v>318.481</v>
      </c>
      <c r="KI215">
        <v>19.3133</v>
      </c>
      <c r="KJ215">
        <v>93.1356</v>
      </c>
      <c r="KK215">
        <v>98.8798</v>
      </c>
    </row>
    <row r="216" spans="1:297">
      <c r="A216">
        <v>200</v>
      </c>
      <c r="B216">
        <v>1758993094</v>
      </c>
      <c r="C216">
        <v>5747</v>
      </c>
      <c r="D216" t="s">
        <v>844</v>
      </c>
      <c r="E216" t="s">
        <v>845</v>
      </c>
      <c r="F216">
        <v>5</v>
      </c>
      <c r="G216" t="s">
        <v>831</v>
      </c>
      <c r="H216" t="s">
        <v>436</v>
      </c>
      <c r="I216">
        <v>1758993085.84615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(EA216+(U216+2*0.95*5.67E-8*(((EA216+$B$7)+273)^4-(EA216+273)^4)-44100*J216)/(1.84*29.3*R216+8*0.95*5.67E-8*(EA216+273)^3))</f>
        <v>0</v>
      </c>
      <c r="W216">
        <f>($C$7*EB216+$D$7*EC216+$E$7*V216)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2*0.95*5.67E-8*(((EA216+$B$7)+273)^4-(W216+273)^4)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342.047752764286</v>
      </c>
      <c r="AK216">
        <v>342.152084848485</v>
      </c>
      <c r="AL216">
        <v>-3.28301259740262</v>
      </c>
      <c r="AM216">
        <v>63.08</v>
      </c>
      <c r="AN216">
        <f>(AP216 - AO216 + DY216*1E3/(8.314*(EA216+273.15)) * AR216/DX216 * AQ216) * DX216/(100*DL216) * 1000/(1000 - AP216)</f>
        <v>0</v>
      </c>
      <c r="AO216">
        <v>19.2265423779762</v>
      </c>
      <c r="AP216">
        <v>23.6676424242424</v>
      </c>
      <c r="AQ216">
        <v>-1.08226627174359e-05</v>
      </c>
      <c r="AR216">
        <v>99.94</v>
      </c>
      <c r="AS216">
        <v>0</v>
      </c>
      <c r="AT216">
        <v>0</v>
      </c>
      <c r="AU216">
        <f>IF(AS216*$H$13&gt;=AW216,1.0,(AW216/(AW216-AS216*$H$13)))</f>
        <v>0</v>
      </c>
      <c r="AV216">
        <f>(AU216-1)*100</f>
        <v>0</v>
      </c>
      <c r="AW216">
        <f>MAX(0,($B$13+$C$13*EF216)/(1+$D$13*EF216)*DY216/(EA216+273)*$E$13)</f>
        <v>0</v>
      </c>
      <c r="AX216" t="s">
        <v>437</v>
      </c>
      <c r="AY216" t="s">
        <v>437</v>
      </c>
      <c r="AZ216">
        <v>0</v>
      </c>
      <c r="BA216">
        <v>0</v>
      </c>
      <c r="BB216">
        <f>1-AZ216/BA216</f>
        <v>0</v>
      </c>
      <c r="BC216">
        <v>0</v>
      </c>
      <c r="BD216" t="s">
        <v>437</v>
      </c>
      <c r="BE216" t="s">
        <v>437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437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$B$11*EG216+$C$11*EH216+$F$11*ES216*(1-EV216)</f>
        <v>0</v>
      </c>
      <c r="DI216">
        <f>DH216*DJ216</f>
        <v>0</v>
      </c>
      <c r="DJ216">
        <f>($B$11*$D$9+$C$11*$D$9+$F$11*((FF216+EX216)/MAX(FF216+EX216+FG216, 0.1)*$I$9+FG216/MAX(FF216+EX216+FG216, 0.1)*$J$9))/($B$11+$C$11+$F$11)</f>
        <v>0</v>
      </c>
      <c r="DK216">
        <f>($B$11*$K$9+$C$11*$K$9+$F$11*((FF216+EX216)/MAX(FF216+EX216+FG216, 0.1)*$P$9+FG216/MAX(FF216+EX216+FG216, 0.1)*$Q$9))/($B$11+$C$11+$F$11)</f>
        <v>0</v>
      </c>
      <c r="DL216">
        <v>6</v>
      </c>
      <c r="DM216">
        <v>0.5</v>
      </c>
      <c r="DN216" t="s">
        <v>438</v>
      </c>
      <c r="DO216">
        <v>2</v>
      </c>
      <c r="DP216" t="b">
        <v>1</v>
      </c>
      <c r="DQ216">
        <v>1758993085.84615</v>
      </c>
      <c r="DR216">
        <v>355.886076923077</v>
      </c>
      <c r="DS216">
        <v>351.832230769231</v>
      </c>
      <c r="DT216">
        <v>23.6752</v>
      </c>
      <c r="DU216">
        <v>19.2193769230769</v>
      </c>
      <c r="DV216">
        <v>350.265</v>
      </c>
      <c r="DW216">
        <v>23.2872923076923</v>
      </c>
      <c r="DX216">
        <v>500.006692307692</v>
      </c>
      <c r="DY216">
        <v>90.4176076923077</v>
      </c>
      <c r="DZ216">
        <v>0.0302292230769231</v>
      </c>
      <c r="EA216">
        <v>30.1965769230769</v>
      </c>
      <c r="EB216">
        <v>30.0143692307692</v>
      </c>
      <c r="EC216">
        <v>999.9</v>
      </c>
      <c r="ED216">
        <v>0</v>
      </c>
      <c r="EE216">
        <v>0</v>
      </c>
      <c r="EF216">
        <v>9995.67307692308</v>
      </c>
      <c r="EG216">
        <v>0</v>
      </c>
      <c r="EH216">
        <v>9.68168</v>
      </c>
      <c r="EI216">
        <v>4.05363207692308</v>
      </c>
      <c r="EJ216">
        <v>364.516153846154</v>
      </c>
      <c r="EK216">
        <v>358.726923076923</v>
      </c>
      <c r="EL216">
        <v>4.45585307692308</v>
      </c>
      <c r="EM216">
        <v>351.832230769231</v>
      </c>
      <c r="EN216">
        <v>19.2193769230769</v>
      </c>
      <c r="EO216">
        <v>2.14065769230769</v>
      </c>
      <c r="EP216">
        <v>1.73776846153846</v>
      </c>
      <c r="EQ216">
        <v>18.5249692307692</v>
      </c>
      <c r="ER216">
        <v>15.2379769230769</v>
      </c>
      <c r="ES216">
        <v>1999.97307692308</v>
      </c>
      <c r="ET216">
        <v>0.979994923076923</v>
      </c>
      <c r="EU216">
        <v>0.0200050769230769</v>
      </c>
      <c r="EV216">
        <v>0</v>
      </c>
      <c r="EW216">
        <v>1028.62769230769</v>
      </c>
      <c r="EX216">
        <v>5.00016</v>
      </c>
      <c r="EY216">
        <v>21088.3923076923</v>
      </c>
      <c r="EZ216">
        <v>18233.9230769231</v>
      </c>
      <c r="FA216">
        <v>48.5</v>
      </c>
      <c r="FB216">
        <v>48.875</v>
      </c>
      <c r="FC216">
        <v>48.8168461538462</v>
      </c>
      <c r="FD216">
        <v>48.562</v>
      </c>
      <c r="FE216">
        <v>50.3216923076923</v>
      </c>
      <c r="FF216">
        <v>1955.06307692308</v>
      </c>
      <c r="FG216">
        <v>39.91</v>
      </c>
      <c r="FH216">
        <v>0</v>
      </c>
      <c r="FI216">
        <v>1758993099.3</v>
      </c>
      <c r="FJ216">
        <v>0</v>
      </c>
      <c r="FK216">
        <v>1028.6164</v>
      </c>
      <c r="FL216">
        <v>-1.2961538477897</v>
      </c>
      <c r="FM216">
        <v>-30.4384615568701</v>
      </c>
      <c r="FN216">
        <v>21088.004</v>
      </c>
      <c r="FO216">
        <v>15</v>
      </c>
      <c r="FP216">
        <v>0</v>
      </c>
      <c r="FQ216" t="s">
        <v>439</v>
      </c>
      <c r="FR216">
        <v>1747249705.1</v>
      </c>
      <c r="FS216">
        <v>1747249711.1</v>
      </c>
      <c r="FT216">
        <v>0</v>
      </c>
      <c r="FU216">
        <v>0.871</v>
      </c>
      <c r="FV216">
        <v>0.066</v>
      </c>
      <c r="FW216">
        <v>5.486</v>
      </c>
      <c r="FX216">
        <v>0.145</v>
      </c>
      <c r="FY216">
        <v>420</v>
      </c>
      <c r="FZ216">
        <v>16</v>
      </c>
      <c r="GA216">
        <v>0.27</v>
      </c>
      <c r="GB216">
        <v>0.16</v>
      </c>
      <c r="GC216">
        <v>2.3308283</v>
      </c>
      <c r="GD216">
        <v>31.0961299849624</v>
      </c>
      <c r="GE216">
        <v>3.03658238537992</v>
      </c>
      <c r="GF216">
        <v>0</v>
      </c>
      <c r="GG216">
        <v>1028.65058823529</v>
      </c>
      <c r="GH216">
        <v>-0.49075630038606</v>
      </c>
      <c r="GI216">
        <v>0.176267530233243</v>
      </c>
      <c r="GJ216">
        <v>-1</v>
      </c>
      <c r="GK216">
        <v>4.4618575</v>
      </c>
      <c r="GL216">
        <v>-0.0862037593984985</v>
      </c>
      <c r="GM216">
        <v>0.00980224763765946</v>
      </c>
      <c r="GN216">
        <v>1</v>
      </c>
      <c r="GO216">
        <v>1</v>
      </c>
      <c r="GP216">
        <v>2</v>
      </c>
      <c r="GQ216" t="s">
        <v>446</v>
      </c>
      <c r="GR216">
        <v>3.12506</v>
      </c>
      <c r="GS216">
        <v>2.65553</v>
      </c>
      <c r="GT216">
        <v>0.0736552</v>
      </c>
      <c r="GU216">
        <v>0.073493</v>
      </c>
      <c r="GV216">
        <v>0.100616</v>
      </c>
      <c r="GW216">
        <v>0.0872946</v>
      </c>
      <c r="GX216">
        <v>23883.8</v>
      </c>
      <c r="GY216">
        <v>22643.7</v>
      </c>
      <c r="GZ216">
        <v>23054.2</v>
      </c>
      <c r="HA216">
        <v>23794.1</v>
      </c>
      <c r="HB216">
        <v>35324</v>
      </c>
      <c r="HC216">
        <v>35941.1</v>
      </c>
      <c r="HD216">
        <v>41550.6</v>
      </c>
      <c r="HE216">
        <v>42424.7</v>
      </c>
      <c r="HF216">
        <v>1.91545</v>
      </c>
      <c r="HG216">
        <v>1.822</v>
      </c>
      <c r="HH216">
        <v>0.205368</v>
      </c>
      <c r="HI216">
        <v>0</v>
      </c>
      <c r="HJ216">
        <v>26.6652</v>
      </c>
      <c r="HK216">
        <v>999.9</v>
      </c>
      <c r="HL216">
        <v>51.911</v>
      </c>
      <c r="HM216">
        <v>29.416</v>
      </c>
      <c r="HN216">
        <v>23.6511</v>
      </c>
      <c r="HO216">
        <v>54.2727</v>
      </c>
      <c r="HP216">
        <v>42.2716</v>
      </c>
      <c r="HQ216">
        <v>1</v>
      </c>
      <c r="HR216">
        <v>-0.0132292</v>
      </c>
      <c r="HS216">
        <v>-0.0464543</v>
      </c>
      <c r="HT216">
        <v>20.2182</v>
      </c>
      <c r="HU216">
        <v>5.23301</v>
      </c>
      <c r="HV216">
        <v>11.992</v>
      </c>
      <c r="HW216">
        <v>4.9557</v>
      </c>
      <c r="HX216">
        <v>3.30387</v>
      </c>
      <c r="HY216">
        <v>22.1</v>
      </c>
      <c r="HZ216">
        <v>9999</v>
      </c>
      <c r="IA216">
        <v>9999</v>
      </c>
      <c r="IB216">
        <v>9999</v>
      </c>
      <c r="IC216">
        <v>1.86849</v>
      </c>
      <c r="ID216">
        <v>1.86421</v>
      </c>
      <c r="IE216">
        <v>1.8718</v>
      </c>
      <c r="IF216">
        <v>1.86266</v>
      </c>
      <c r="IG216">
        <v>1.86208</v>
      </c>
      <c r="IH216">
        <v>1.86856</v>
      </c>
      <c r="II216">
        <v>1.85869</v>
      </c>
      <c r="IJ216">
        <v>1.86508</v>
      </c>
      <c r="IK216">
        <v>5</v>
      </c>
      <c r="IL216">
        <v>0</v>
      </c>
      <c r="IM216">
        <v>0</v>
      </c>
      <c r="IN216">
        <v>0</v>
      </c>
      <c r="IO216" t="s">
        <v>441</v>
      </c>
      <c r="IP216" t="s">
        <v>442</v>
      </c>
      <c r="IQ216" t="s">
        <v>443</v>
      </c>
      <c r="IR216" t="s">
        <v>443</v>
      </c>
      <c r="IS216" t="s">
        <v>443</v>
      </c>
      <c r="IT216" t="s">
        <v>443</v>
      </c>
      <c r="IU216">
        <v>0</v>
      </c>
      <c r="IV216">
        <v>100</v>
      </c>
      <c r="IW216">
        <v>100</v>
      </c>
      <c r="IX216">
        <v>5.54</v>
      </c>
      <c r="IY216">
        <v>0.3878</v>
      </c>
      <c r="IZ216">
        <v>4.29428474587108</v>
      </c>
      <c r="JA216">
        <v>0.0044018681294096</v>
      </c>
      <c r="JB216">
        <v>-1.90699597991277e-06</v>
      </c>
      <c r="JC216">
        <v>4.44501569190667e-10</v>
      </c>
      <c r="JD216">
        <v>0.0663976639725661</v>
      </c>
      <c r="JE216">
        <v>0.00774552653971819</v>
      </c>
      <c r="JF216">
        <v>0.000136201457998369</v>
      </c>
      <c r="JG216">
        <v>5.32982615085375e-06</v>
      </c>
      <c r="JH216">
        <v>-0</v>
      </c>
      <c r="JI216">
        <v>1991</v>
      </c>
      <c r="JJ216">
        <v>1</v>
      </c>
      <c r="JK216">
        <v>28</v>
      </c>
      <c r="JL216">
        <v>195723.1</v>
      </c>
      <c r="JM216">
        <v>195723</v>
      </c>
      <c r="JN216">
        <v>0.775146</v>
      </c>
      <c r="JO216">
        <v>2.38525</v>
      </c>
      <c r="JP216">
        <v>1.4978</v>
      </c>
      <c r="JQ216">
        <v>2.3291</v>
      </c>
      <c r="JR216">
        <v>1.54419</v>
      </c>
      <c r="JS216">
        <v>2.35107</v>
      </c>
      <c r="JT216">
        <v>35.2902</v>
      </c>
      <c r="JU216">
        <v>24.0875</v>
      </c>
      <c r="JV216">
        <v>18</v>
      </c>
      <c r="JW216">
        <v>547.795</v>
      </c>
      <c r="JX216">
        <v>431.187</v>
      </c>
      <c r="JY216">
        <v>27.0668</v>
      </c>
      <c r="JZ216">
        <v>27.408</v>
      </c>
      <c r="KA216">
        <v>30.0001</v>
      </c>
      <c r="KB216">
        <v>27.3435</v>
      </c>
      <c r="KC216">
        <v>27.3714</v>
      </c>
      <c r="KD216">
        <v>15.3565</v>
      </c>
      <c r="KE216">
        <v>30.6299</v>
      </c>
      <c r="KF216">
        <v>68.4967</v>
      </c>
      <c r="KG216">
        <v>27.0555</v>
      </c>
      <c r="KH216">
        <v>298.224</v>
      </c>
      <c r="KI216">
        <v>19.3218</v>
      </c>
      <c r="KJ216">
        <v>93.1356</v>
      </c>
      <c r="KK216">
        <v>98.8794</v>
      </c>
    </row>
    <row r="217" spans="1:297">
      <c r="A217">
        <v>201</v>
      </c>
      <c r="B217">
        <v>1758993099</v>
      </c>
      <c r="C217">
        <v>5752</v>
      </c>
      <c r="D217" t="s">
        <v>846</v>
      </c>
      <c r="E217" t="s">
        <v>847</v>
      </c>
      <c r="F217">
        <v>5</v>
      </c>
      <c r="G217" t="s">
        <v>831</v>
      </c>
      <c r="H217" t="s">
        <v>436</v>
      </c>
      <c r="I217">
        <v>1758993090.84615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(EA217+(U217+2*0.95*5.67E-8*(((EA217+$B$7)+273)^4-(EA217+273)^4)-44100*J217)/(1.84*29.3*R217+8*0.95*5.67E-8*(EA217+273)^3))</f>
        <v>0</v>
      </c>
      <c r="W217">
        <f>($C$7*EB217+$D$7*EC217+$E$7*V217)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2*0.95*5.67E-8*(((EA217+$B$7)+273)^4-(W217+273)^4)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325.752009715476</v>
      </c>
      <c r="AK217">
        <v>326.229484848485</v>
      </c>
      <c r="AL217">
        <v>-3.18813759740262</v>
      </c>
      <c r="AM217">
        <v>63.08</v>
      </c>
      <c r="AN217">
        <f>(AP217 - AO217 + DY217*1E3/(8.314*(EA217+273.15)) * AR217/DX217 * AQ217) * DX217/(100*DL217) * 1000/(1000 - AP217)</f>
        <v>0</v>
      </c>
      <c r="AO217">
        <v>19.250488</v>
      </c>
      <c r="AP217">
        <v>23.6791903030303</v>
      </c>
      <c r="AQ217">
        <v>3.43976366980351e-05</v>
      </c>
      <c r="AR217">
        <v>99.94</v>
      </c>
      <c r="AS217">
        <v>0</v>
      </c>
      <c r="AT217">
        <v>0</v>
      </c>
      <c r="AU217">
        <f>IF(AS217*$H$13&gt;=AW217,1.0,(AW217/(AW217-AS217*$H$13)))</f>
        <v>0</v>
      </c>
      <c r="AV217">
        <f>(AU217-1)*100</f>
        <v>0</v>
      </c>
      <c r="AW217">
        <f>MAX(0,($B$13+$C$13*EF217)/(1+$D$13*EF217)*DY217/(EA217+273)*$E$13)</f>
        <v>0</v>
      </c>
      <c r="AX217" t="s">
        <v>437</v>
      </c>
      <c r="AY217" t="s">
        <v>437</v>
      </c>
      <c r="AZ217">
        <v>0</v>
      </c>
      <c r="BA217">
        <v>0</v>
      </c>
      <c r="BB217">
        <f>1-AZ217/BA217</f>
        <v>0</v>
      </c>
      <c r="BC217">
        <v>0</v>
      </c>
      <c r="BD217" t="s">
        <v>437</v>
      </c>
      <c r="BE217" t="s">
        <v>437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437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$B$11*EG217+$C$11*EH217+$F$11*ES217*(1-EV217)</f>
        <v>0</v>
      </c>
      <c r="DI217">
        <f>DH217*DJ217</f>
        <v>0</v>
      </c>
      <c r="DJ217">
        <f>($B$11*$D$9+$C$11*$D$9+$F$11*((FF217+EX217)/MAX(FF217+EX217+FG217, 0.1)*$I$9+FG217/MAX(FF217+EX217+FG217, 0.1)*$J$9))/($B$11+$C$11+$F$11)</f>
        <v>0</v>
      </c>
      <c r="DK217">
        <f>($B$11*$K$9+$C$11*$K$9+$F$11*((FF217+EX217)/MAX(FF217+EX217+FG217, 0.1)*$P$9+FG217/MAX(FF217+EX217+FG217, 0.1)*$Q$9))/($B$11+$C$11+$F$11)</f>
        <v>0</v>
      </c>
      <c r="DL217">
        <v>6</v>
      </c>
      <c r="DM217">
        <v>0.5</v>
      </c>
      <c r="DN217" t="s">
        <v>438</v>
      </c>
      <c r="DO217">
        <v>2</v>
      </c>
      <c r="DP217" t="b">
        <v>1</v>
      </c>
      <c r="DQ217">
        <v>1758993090.84615</v>
      </c>
      <c r="DR217">
        <v>340.784538461538</v>
      </c>
      <c r="DS217">
        <v>335.236769230769</v>
      </c>
      <c r="DT217">
        <v>23.6730769230769</v>
      </c>
      <c r="DU217">
        <v>19.2294538461538</v>
      </c>
      <c r="DV217">
        <v>335.212461538462</v>
      </c>
      <c r="DW217">
        <v>23.2852</v>
      </c>
      <c r="DX217">
        <v>500.028230769231</v>
      </c>
      <c r="DY217">
        <v>90.4185692307692</v>
      </c>
      <c r="DZ217">
        <v>0.0300618923076923</v>
      </c>
      <c r="EA217">
        <v>30.1959307692308</v>
      </c>
      <c r="EB217">
        <v>30.0167230769231</v>
      </c>
      <c r="EC217">
        <v>999.9</v>
      </c>
      <c r="ED217">
        <v>0</v>
      </c>
      <c r="EE217">
        <v>0</v>
      </c>
      <c r="EF217">
        <v>10002.0653846154</v>
      </c>
      <c r="EG217">
        <v>0</v>
      </c>
      <c r="EH217">
        <v>9.86925923076923</v>
      </c>
      <c r="EI217">
        <v>5.54751307692308</v>
      </c>
      <c r="EJ217">
        <v>349.047461538462</v>
      </c>
      <c r="EK217">
        <v>341.809538461538</v>
      </c>
      <c r="EL217">
        <v>4.44364230769231</v>
      </c>
      <c r="EM217">
        <v>335.236769230769</v>
      </c>
      <c r="EN217">
        <v>19.2294538461538</v>
      </c>
      <c r="EO217">
        <v>2.14048692307692</v>
      </c>
      <c r="EP217">
        <v>1.73869692307692</v>
      </c>
      <c r="EQ217">
        <v>18.5237</v>
      </c>
      <c r="ER217">
        <v>15.2463</v>
      </c>
      <c r="ES217">
        <v>1999.99384615385</v>
      </c>
      <c r="ET217">
        <v>0.979995076923077</v>
      </c>
      <c r="EU217">
        <v>0.0200048692307692</v>
      </c>
      <c r="EV217">
        <v>0</v>
      </c>
      <c r="EW217">
        <v>1028.55538461538</v>
      </c>
      <c r="EX217">
        <v>5.00016</v>
      </c>
      <c r="EY217">
        <v>21086.7384615385</v>
      </c>
      <c r="EZ217">
        <v>18234.1076923077</v>
      </c>
      <c r="FA217">
        <v>48.5</v>
      </c>
      <c r="FB217">
        <v>48.875</v>
      </c>
      <c r="FC217">
        <v>48.8168461538462</v>
      </c>
      <c r="FD217">
        <v>48.562</v>
      </c>
      <c r="FE217">
        <v>50.3216923076923</v>
      </c>
      <c r="FF217">
        <v>1955.08384615385</v>
      </c>
      <c r="FG217">
        <v>39.91</v>
      </c>
      <c r="FH217">
        <v>0</v>
      </c>
      <c r="FI217">
        <v>1758993104.1</v>
      </c>
      <c r="FJ217">
        <v>0</v>
      </c>
      <c r="FK217">
        <v>1028.5004</v>
      </c>
      <c r="FL217">
        <v>-1.19307693412312</v>
      </c>
      <c r="FM217">
        <v>-4.7230768415277</v>
      </c>
      <c r="FN217">
        <v>21086.588</v>
      </c>
      <c r="FO217">
        <v>15</v>
      </c>
      <c r="FP217">
        <v>0</v>
      </c>
      <c r="FQ217" t="s">
        <v>439</v>
      </c>
      <c r="FR217">
        <v>1747249705.1</v>
      </c>
      <c r="FS217">
        <v>1747249711.1</v>
      </c>
      <c r="FT217">
        <v>0</v>
      </c>
      <c r="FU217">
        <v>0.871</v>
      </c>
      <c r="FV217">
        <v>0.066</v>
      </c>
      <c r="FW217">
        <v>5.486</v>
      </c>
      <c r="FX217">
        <v>0.145</v>
      </c>
      <c r="FY217">
        <v>420</v>
      </c>
      <c r="FZ217">
        <v>16</v>
      </c>
      <c r="GA217">
        <v>0.27</v>
      </c>
      <c r="GB217">
        <v>0.16</v>
      </c>
      <c r="GC217">
        <v>4.758832</v>
      </c>
      <c r="GD217">
        <v>19.1065714285714</v>
      </c>
      <c r="GE217">
        <v>1.9249865844639</v>
      </c>
      <c r="GF217">
        <v>0</v>
      </c>
      <c r="GG217">
        <v>1028.60205882353</v>
      </c>
      <c r="GH217">
        <v>-1.11795263656455</v>
      </c>
      <c r="GI217">
        <v>0.216071603215818</v>
      </c>
      <c r="GJ217">
        <v>-1</v>
      </c>
      <c r="GK217">
        <v>4.4488195</v>
      </c>
      <c r="GL217">
        <v>-0.165250375939854</v>
      </c>
      <c r="GM217">
        <v>0.0170847456741387</v>
      </c>
      <c r="GN217">
        <v>0</v>
      </c>
      <c r="GO217">
        <v>0</v>
      </c>
      <c r="GP217">
        <v>2</v>
      </c>
      <c r="GQ217" t="s">
        <v>457</v>
      </c>
      <c r="GR217">
        <v>3.12501</v>
      </c>
      <c r="GS217">
        <v>2.65556</v>
      </c>
      <c r="GT217">
        <v>0.0707806</v>
      </c>
      <c r="GU217">
        <v>0.0703171</v>
      </c>
      <c r="GV217">
        <v>0.100644</v>
      </c>
      <c r="GW217">
        <v>0.0873025</v>
      </c>
      <c r="GX217">
        <v>23957.3</v>
      </c>
      <c r="GY217">
        <v>22721.7</v>
      </c>
      <c r="GZ217">
        <v>23053.6</v>
      </c>
      <c r="HA217">
        <v>23794.5</v>
      </c>
      <c r="HB217">
        <v>35322.5</v>
      </c>
      <c r="HC217">
        <v>35941</v>
      </c>
      <c r="HD217">
        <v>41550.5</v>
      </c>
      <c r="HE217">
        <v>42425.2</v>
      </c>
      <c r="HF217">
        <v>1.91525</v>
      </c>
      <c r="HG217">
        <v>1.82205</v>
      </c>
      <c r="HH217">
        <v>0.205543</v>
      </c>
      <c r="HI217">
        <v>0</v>
      </c>
      <c r="HJ217">
        <v>26.6663</v>
      </c>
      <c r="HK217">
        <v>999.9</v>
      </c>
      <c r="HL217">
        <v>51.911</v>
      </c>
      <c r="HM217">
        <v>29.416</v>
      </c>
      <c r="HN217">
        <v>23.651</v>
      </c>
      <c r="HO217">
        <v>54.2227</v>
      </c>
      <c r="HP217">
        <v>42.3438</v>
      </c>
      <c r="HQ217">
        <v>1</v>
      </c>
      <c r="HR217">
        <v>-0.0133587</v>
      </c>
      <c r="HS217">
        <v>-0.0192456</v>
      </c>
      <c r="HT217">
        <v>20.2182</v>
      </c>
      <c r="HU217">
        <v>5.23406</v>
      </c>
      <c r="HV217">
        <v>11.992</v>
      </c>
      <c r="HW217">
        <v>4.95565</v>
      </c>
      <c r="HX217">
        <v>3.30395</v>
      </c>
      <c r="HY217">
        <v>22.1</v>
      </c>
      <c r="HZ217">
        <v>9999</v>
      </c>
      <c r="IA217">
        <v>9999</v>
      </c>
      <c r="IB217">
        <v>9999</v>
      </c>
      <c r="IC217">
        <v>1.86851</v>
      </c>
      <c r="ID217">
        <v>1.8642</v>
      </c>
      <c r="IE217">
        <v>1.8718</v>
      </c>
      <c r="IF217">
        <v>1.86266</v>
      </c>
      <c r="IG217">
        <v>1.86209</v>
      </c>
      <c r="IH217">
        <v>1.86856</v>
      </c>
      <c r="II217">
        <v>1.85868</v>
      </c>
      <c r="IJ217">
        <v>1.86508</v>
      </c>
      <c r="IK217">
        <v>5</v>
      </c>
      <c r="IL217">
        <v>0</v>
      </c>
      <c r="IM217">
        <v>0</v>
      </c>
      <c r="IN217">
        <v>0</v>
      </c>
      <c r="IO217" t="s">
        <v>441</v>
      </c>
      <c r="IP217" t="s">
        <v>442</v>
      </c>
      <c r="IQ217" t="s">
        <v>443</v>
      </c>
      <c r="IR217" t="s">
        <v>443</v>
      </c>
      <c r="IS217" t="s">
        <v>443</v>
      </c>
      <c r="IT217" t="s">
        <v>443</v>
      </c>
      <c r="IU217">
        <v>0</v>
      </c>
      <c r="IV217">
        <v>100</v>
      </c>
      <c r="IW217">
        <v>100</v>
      </c>
      <c r="IX217">
        <v>5.488</v>
      </c>
      <c r="IY217">
        <v>0.3881</v>
      </c>
      <c r="IZ217">
        <v>4.29428474587108</v>
      </c>
      <c r="JA217">
        <v>0.0044018681294096</v>
      </c>
      <c r="JB217">
        <v>-1.90699597991277e-06</v>
      </c>
      <c r="JC217">
        <v>4.44501569190667e-10</v>
      </c>
      <c r="JD217">
        <v>0.0663976639725661</v>
      </c>
      <c r="JE217">
        <v>0.00774552653971819</v>
      </c>
      <c r="JF217">
        <v>0.000136201457998369</v>
      </c>
      <c r="JG217">
        <v>5.32982615085375e-06</v>
      </c>
      <c r="JH217">
        <v>-0</v>
      </c>
      <c r="JI217">
        <v>1991</v>
      </c>
      <c r="JJ217">
        <v>1</v>
      </c>
      <c r="JK217">
        <v>28</v>
      </c>
      <c r="JL217">
        <v>195723.2</v>
      </c>
      <c r="JM217">
        <v>195723.1</v>
      </c>
      <c r="JN217">
        <v>0.734863</v>
      </c>
      <c r="JO217">
        <v>2.3938</v>
      </c>
      <c r="JP217">
        <v>1.4978</v>
      </c>
      <c r="JQ217">
        <v>2.3291</v>
      </c>
      <c r="JR217">
        <v>1.54419</v>
      </c>
      <c r="JS217">
        <v>2.23755</v>
      </c>
      <c r="JT217">
        <v>35.2902</v>
      </c>
      <c r="JU217">
        <v>24.07</v>
      </c>
      <c r="JV217">
        <v>18</v>
      </c>
      <c r="JW217">
        <v>547.646</v>
      </c>
      <c r="JX217">
        <v>431.2</v>
      </c>
      <c r="JY217">
        <v>27.0491</v>
      </c>
      <c r="JZ217">
        <v>27.4065</v>
      </c>
      <c r="KA217">
        <v>30</v>
      </c>
      <c r="KB217">
        <v>27.3412</v>
      </c>
      <c r="KC217">
        <v>27.3693</v>
      </c>
      <c r="KD217">
        <v>14.705</v>
      </c>
      <c r="KE217">
        <v>30.3349</v>
      </c>
      <c r="KF217">
        <v>68.4967</v>
      </c>
      <c r="KG217">
        <v>27.0383</v>
      </c>
      <c r="KH217">
        <v>284.691</v>
      </c>
      <c r="KI217">
        <v>19.3243</v>
      </c>
      <c r="KJ217">
        <v>93.1345</v>
      </c>
      <c r="KK217">
        <v>98.8809</v>
      </c>
    </row>
    <row r="218" spans="1:297">
      <c r="A218">
        <v>202</v>
      </c>
      <c r="B218">
        <v>1758993104</v>
      </c>
      <c r="C218">
        <v>5757</v>
      </c>
      <c r="D218" t="s">
        <v>848</v>
      </c>
      <c r="E218" t="s">
        <v>849</v>
      </c>
      <c r="F218">
        <v>5</v>
      </c>
      <c r="G218" t="s">
        <v>831</v>
      </c>
      <c r="H218" t="s">
        <v>436</v>
      </c>
      <c r="I218">
        <v>1758993095.84615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(EA218+(U218+2*0.95*5.67E-8*(((EA218+$B$7)+273)^4-(EA218+273)^4)-44100*J218)/(1.84*29.3*R218+8*0.95*5.67E-8*(EA218+273)^3))</f>
        <v>0</v>
      </c>
      <c r="W218">
        <f>($C$7*EB218+$D$7*EC218+$E$7*V218)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2*0.95*5.67E-8*(((EA218+$B$7)+273)^4-(W218+273)^4)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308.099191192857</v>
      </c>
      <c r="AK218">
        <v>309.891715151515</v>
      </c>
      <c r="AL218">
        <v>-3.2716707359308</v>
      </c>
      <c r="AM218">
        <v>63.08</v>
      </c>
      <c r="AN218">
        <f>(AP218 - AO218 + DY218*1E3/(8.314*(EA218+273.15)) * AR218/DX218 * AQ218) * DX218/(100*DL218) * 1000/(1000 - AP218)</f>
        <v>0</v>
      </c>
      <c r="AO218">
        <v>19.2578044464286</v>
      </c>
      <c r="AP218">
        <v>23.6855478787879</v>
      </c>
      <c r="AQ218">
        <v>2.25703372257665e-05</v>
      </c>
      <c r="AR218">
        <v>99.94</v>
      </c>
      <c r="AS218">
        <v>0</v>
      </c>
      <c r="AT218">
        <v>0</v>
      </c>
      <c r="AU218">
        <f>IF(AS218*$H$13&gt;=AW218,1.0,(AW218/(AW218-AS218*$H$13)))</f>
        <v>0</v>
      </c>
      <c r="AV218">
        <f>(AU218-1)*100</f>
        <v>0</v>
      </c>
      <c r="AW218">
        <f>MAX(0,($B$13+$C$13*EF218)/(1+$D$13*EF218)*DY218/(EA218+273)*$E$13)</f>
        <v>0</v>
      </c>
      <c r="AX218" t="s">
        <v>437</v>
      </c>
      <c r="AY218" t="s">
        <v>437</v>
      </c>
      <c r="AZ218">
        <v>0</v>
      </c>
      <c r="BA218">
        <v>0</v>
      </c>
      <c r="BB218">
        <f>1-AZ218/BA218</f>
        <v>0</v>
      </c>
      <c r="BC218">
        <v>0</v>
      </c>
      <c r="BD218" t="s">
        <v>437</v>
      </c>
      <c r="BE218" t="s">
        <v>437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437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$B$11*EG218+$C$11*EH218+$F$11*ES218*(1-EV218)</f>
        <v>0</v>
      </c>
      <c r="DI218">
        <f>DH218*DJ218</f>
        <v>0</v>
      </c>
      <c r="DJ218">
        <f>($B$11*$D$9+$C$11*$D$9+$F$11*((FF218+EX218)/MAX(FF218+EX218+FG218, 0.1)*$I$9+FG218/MAX(FF218+EX218+FG218, 0.1)*$J$9))/($B$11+$C$11+$F$11)</f>
        <v>0</v>
      </c>
      <c r="DK218">
        <f>($B$11*$K$9+$C$11*$K$9+$F$11*((FF218+EX218)/MAX(FF218+EX218+FG218, 0.1)*$P$9+FG218/MAX(FF218+EX218+FG218, 0.1)*$Q$9))/($B$11+$C$11+$F$11)</f>
        <v>0</v>
      </c>
      <c r="DL218">
        <v>6</v>
      </c>
      <c r="DM218">
        <v>0.5</v>
      </c>
      <c r="DN218" t="s">
        <v>438</v>
      </c>
      <c r="DO218">
        <v>2</v>
      </c>
      <c r="DP218" t="b">
        <v>1</v>
      </c>
      <c r="DQ218">
        <v>1758993095.84615</v>
      </c>
      <c r="DR218">
        <v>325.198846153846</v>
      </c>
      <c r="DS218">
        <v>318.231846153846</v>
      </c>
      <c r="DT218">
        <v>23.6754076923077</v>
      </c>
      <c r="DU218">
        <v>19.2438692307692</v>
      </c>
      <c r="DV218">
        <v>319.677923076923</v>
      </c>
      <c r="DW218">
        <v>23.2874692307692</v>
      </c>
      <c r="DX218">
        <v>500.000923076923</v>
      </c>
      <c r="DY218">
        <v>90.4186615384615</v>
      </c>
      <c r="DZ218">
        <v>0.0300517384615385</v>
      </c>
      <c r="EA218">
        <v>30.1943615384615</v>
      </c>
      <c r="EB218">
        <v>30.0192692307692</v>
      </c>
      <c r="EC218">
        <v>999.9</v>
      </c>
      <c r="ED218">
        <v>0</v>
      </c>
      <c r="EE218">
        <v>0</v>
      </c>
      <c r="EF218">
        <v>10002.7823076923</v>
      </c>
      <c r="EG218">
        <v>0</v>
      </c>
      <c r="EH218">
        <v>10.2874346153846</v>
      </c>
      <c r="EI218">
        <v>6.96672</v>
      </c>
      <c r="EJ218">
        <v>333.084615384615</v>
      </c>
      <c r="EK218">
        <v>324.475923076923</v>
      </c>
      <c r="EL218">
        <v>4.43154692307692</v>
      </c>
      <c r="EM218">
        <v>318.231846153846</v>
      </c>
      <c r="EN218">
        <v>19.2438692307692</v>
      </c>
      <c r="EO218">
        <v>2.14069846153846</v>
      </c>
      <c r="EP218">
        <v>1.74000307692308</v>
      </c>
      <c r="EQ218">
        <v>18.5252923076923</v>
      </c>
      <c r="ER218">
        <v>15.2579923076923</v>
      </c>
      <c r="ES218">
        <v>1999.97230769231</v>
      </c>
      <c r="ET218">
        <v>0.979994923076923</v>
      </c>
      <c r="EU218">
        <v>0.0200050923076923</v>
      </c>
      <c r="EV218">
        <v>0</v>
      </c>
      <c r="EW218">
        <v>1028.59615384615</v>
      </c>
      <c r="EX218">
        <v>5.00016</v>
      </c>
      <c r="EY218">
        <v>21086.6076923077</v>
      </c>
      <c r="EZ218">
        <v>18233.9153846154</v>
      </c>
      <c r="FA218">
        <v>48.5</v>
      </c>
      <c r="FB218">
        <v>48.875</v>
      </c>
      <c r="FC218">
        <v>48.8265384615385</v>
      </c>
      <c r="FD218">
        <v>48.562</v>
      </c>
      <c r="FE218">
        <v>50.3216923076923</v>
      </c>
      <c r="FF218">
        <v>1955.06230769231</v>
      </c>
      <c r="FG218">
        <v>39.91</v>
      </c>
      <c r="FH218">
        <v>0</v>
      </c>
      <c r="FI218">
        <v>1758993108.9</v>
      </c>
      <c r="FJ218">
        <v>0</v>
      </c>
      <c r="FK218">
        <v>1028.558</v>
      </c>
      <c r="FL218">
        <v>0.446923065655971</v>
      </c>
      <c r="FM218">
        <v>16.5307693551496</v>
      </c>
      <c r="FN218">
        <v>21086.996</v>
      </c>
      <c r="FO218">
        <v>15</v>
      </c>
      <c r="FP218">
        <v>0</v>
      </c>
      <c r="FQ218" t="s">
        <v>439</v>
      </c>
      <c r="FR218">
        <v>1747249705.1</v>
      </c>
      <c r="FS218">
        <v>1747249711.1</v>
      </c>
      <c r="FT218">
        <v>0</v>
      </c>
      <c r="FU218">
        <v>0.871</v>
      </c>
      <c r="FV218">
        <v>0.066</v>
      </c>
      <c r="FW218">
        <v>5.486</v>
      </c>
      <c r="FX218">
        <v>0.145</v>
      </c>
      <c r="FY218">
        <v>420</v>
      </c>
      <c r="FZ218">
        <v>16</v>
      </c>
      <c r="GA218">
        <v>0.27</v>
      </c>
      <c r="GB218">
        <v>0.16</v>
      </c>
      <c r="GC218">
        <v>5.983816</v>
      </c>
      <c r="GD218">
        <v>16.5908201503759</v>
      </c>
      <c r="GE218">
        <v>1.69112183771424</v>
      </c>
      <c r="GF218">
        <v>0</v>
      </c>
      <c r="GG218">
        <v>1028.55205882353</v>
      </c>
      <c r="GH218">
        <v>-0.559358292067765</v>
      </c>
      <c r="GI218">
        <v>0.228521841043473</v>
      </c>
      <c r="GJ218">
        <v>-1</v>
      </c>
      <c r="GK218">
        <v>4.441413</v>
      </c>
      <c r="GL218">
        <v>-0.147081203007513</v>
      </c>
      <c r="GM218">
        <v>0.0159996772154941</v>
      </c>
      <c r="GN218">
        <v>0</v>
      </c>
      <c r="GO218">
        <v>0</v>
      </c>
      <c r="GP218">
        <v>2</v>
      </c>
      <c r="GQ218" t="s">
        <v>457</v>
      </c>
      <c r="GR218">
        <v>3.12504</v>
      </c>
      <c r="GS218">
        <v>2.65574</v>
      </c>
      <c r="GT218">
        <v>0.0677944</v>
      </c>
      <c r="GU218">
        <v>0.0673213</v>
      </c>
      <c r="GV218">
        <v>0.100662</v>
      </c>
      <c r="GW218">
        <v>0.0874348</v>
      </c>
      <c r="GX218">
        <v>24034.6</v>
      </c>
      <c r="GY218">
        <v>22795.1</v>
      </c>
      <c r="GZ218">
        <v>23053.9</v>
      </c>
      <c r="HA218">
        <v>23794.7</v>
      </c>
      <c r="HB218">
        <v>35321.9</v>
      </c>
      <c r="HC218">
        <v>35935.7</v>
      </c>
      <c r="HD218">
        <v>41550.9</v>
      </c>
      <c r="HE218">
        <v>42425.4</v>
      </c>
      <c r="HF218">
        <v>1.91515</v>
      </c>
      <c r="HG218">
        <v>1.8219</v>
      </c>
      <c r="HH218">
        <v>0.205509</v>
      </c>
      <c r="HI218">
        <v>0</v>
      </c>
      <c r="HJ218">
        <v>26.6697</v>
      </c>
      <c r="HK218">
        <v>999.9</v>
      </c>
      <c r="HL218">
        <v>51.911</v>
      </c>
      <c r="HM218">
        <v>29.416</v>
      </c>
      <c r="HN218">
        <v>23.6494</v>
      </c>
      <c r="HO218">
        <v>54.0827</v>
      </c>
      <c r="HP218">
        <v>42.2396</v>
      </c>
      <c r="HQ218">
        <v>1</v>
      </c>
      <c r="HR218">
        <v>-0.013407</v>
      </c>
      <c r="HS218">
        <v>-0.00380991</v>
      </c>
      <c r="HT218">
        <v>20.2183</v>
      </c>
      <c r="HU218">
        <v>5.23301</v>
      </c>
      <c r="HV218">
        <v>11.992</v>
      </c>
      <c r="HW218">
        <v>4.9556</v>
      </c>
      <c r="HX218">
        <v>3.30387</v>
      </c>
      <c r="HY218">
        <v>22.1</v>
      </c>
      <c r="HZ218">
        <v>9999</v>
      </c>
      <c r="IA218">
        <v>9999</v>
      </c>
      <c r="IB218">
        <v>9999</v>
      </c>
      <c r="IC218">
        <v>1.86852</v>
      </c>
      <c r="ID218">
        <v>1.8642</v>
      </c>
      <c r="IE218">
        <v>1.8718</v>
      </c>
      <c r="IF218">
        <v>1.86266</v>
      </c>
      <c r="IG218">
        <v>1.86209</v>
      </c>
      <c r="IH218">
        <v>1.86858</v>
      </c>
      <c r="II218">
        <v>1.85867</v>
      </c>
      <c r="IJ218">
        <v>1.86508</v>
      </c>
      <c r="IK218">
        <v>5</v>
      </c>
      <c r="IL218">
        <v>0</v>
      </c>
      <c r="IM218">
        <v>0</v>
      </c>
      <c r="IN218">
        <v>0</v>
      </c>
      <c r="IO218" t="s">
        <v>441</v>
      </c>
      <c r="IP218" t="s">
        <v>442</v>
      </c>
      <c r="IQ218" t="s">
        <v>443</v>
      </c>
      <c r="IR218" t="s">
        <v>443</v>
      </c>
      <c r="IS218" t="s">
        <v>443</v>
      </c>
      <c r="IT218" t="s">
        <v>443</v>
      </c>
      <c r="IU218">
        <v>0</v>
      </c>
      <c r="IV218">
        <v>100</v>
      </c>
      <c r="IW218">
        <v>100</v>
      </c>
      <c r="IX218">
        <v>5.435</v>
      </c>
      <c r="IY218">
        <v>0.3882</v>
      </c>
      <c r="IZ218">
        <v>4.29428474587108</v>
      </c>
      <c r="JA218">
        <v>0.0044018681294096</v>
      </c>
      <c r="JB218">
        <v>-1.90699597991277e-06</v>
      </c>
      <c r="JC218">
        <v>4.44501569190667e-10</v>
      </c>
      <c r="JD218">
        <v>0.0663976639725661</v>
      </c>
      <c r="JE218">
        <v>0.00774552653971819</v>
      </c>
      <c r="JF218">
        <v>0.000136201457998369</v>
      </c>
      <c r="JG218">
        <v>5.32982615085375e-06</v>
      </c>
      <c r="JH218">
        <v>-0</v>
      </c>
      <c r="JI218">
        <v>1991</v>
      </c>
      <c r="JJ218">
        <v>1</v>
      </c>
      <c r="JK218">
        <v>28</v>
      </c>
      <c r="JL218">
        <v>195723.3</v>
      </c>
      <c r="JM218">
        <v>195723.2</v>
      </c>
      <c r="JN218">
        <v>0.701904</v>
      </c>
      <c r="JO218">
        <v>2.39868</v>
      </c>
      <c r="JP218">
        <v>1.4978</v>
      </c>
      <c r="JQ218">
        <v>2.3291</v>
      </c>
      <c r="JR218">
        <v>1.54419</v>
      </c>
      <c r="JS218">
        <v>2.32422</v>
      </c>
      <c r="JT218">
        <v>35.2902</v>
      </c>
      <c r="JU218">
        <v>24.0963</v>
      </c>
      <c r="JV218">
        <v>18</v>
      </c>
      <c r="JW218">
        <v>547.568</v>
      </c>
      <c r="JX218">
        <v>431.095</v>
      </c>
      <c r="JY218">
        <v>27.0298</v>
      </c>
      <c r="JZ218">
        <v>27.4057</v>
      </c>
      <c r="KA218">
        <v>29.9999</v>
      </c>
      <c r="KB218">
        <v>27.3398</v>
      </c>
      <c r="KC218">
        <v>27.367</v>
      </c>
      <c r="KD218">
        <v>13.9769</v>
      </c>
      <c r="KE218">
        <v>30.3349</v>
      </c>
      <c r="KF218">
        <v>68.4967</v>
      </c>
      <c r="KG218">
        <v>27.0175</v>
      </c>
      <c r="KH218">
        <v>264.437</v>
      </c>
      <c r="KI218">
        <v>19.3253</v>
      </c>
      <c r="KJ218">
        <v>93.1355</v>
      </c>
      <c r="KK218">
        <v>98.8815</v>
      </c>
    </row>
    <row r="219" spans="1:297">
      <c r="A219">
        <v>203</v>
      </c>
      <c r="B219">
        <v>1758993109</v>
      </c>
      <c r="C219">
        <v>5762</v>
      </c>
      <c r="D219" t="s">
        <v>850</v>
      </c>
      <c r="E219" t="s">
        <v>851</v>
      </c>
      <c r="F219">
        <v>5</v>
      </c>
      <c r="G219" t="s">
        <v>831</v>
      </c>
      <c r="H219" t="s">
        <v>436</v>
      </c>
      <c r="I219">
        <v>1758993100.84615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(EA219+(U219+2*0.95*5.67E-8*(((EA219+$B$7)+273)^4-(EA219+273)^4)-44100*J219)/(1.84*29.3*R219+8*0.95*5.67E-8*(EA219+273)^3))</f>
        <v>0</v>
      </c>
      <c r="W219">
        <f>($C$7*EB219+$D$7*EC219+$E$7*V219)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2*0.95*5.67E-8*(((EA219+$B$7)+273)^4-(W219+273)^4)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291.996147310714</v>
      </c>
      <c r="AK219">
        <v>294.138351515151</v>
      </c>
      <c r="AL219">
        <v>-3.13112807359314</v>
      </c>
      <c r="AM219">
        <v>63.08</v>
      </c>
      <c r="AN219">
        <f>(AP219 - AO219 + DY219*1E3/(8.314*(EA219+273.15)) * AR219/DX219 * AQ219) * DX219/(100*DL219) * 1000/(1000 - AP219)</f>
        <v>0</v>
      </c>
      <c r="AO219">
        <v>19.3053698779762</v>
      </c>
      <c r="AP219">
        <v>23.7002412121212</v>
      </c>
      <c r="AQ219">
        <v>5.00048100047836e-05</v>
      </c>
      <c r="AR219">
        <v>99.94</v>
      </c>
      <c r="AS219">
        <v>0</v>
      </c>
      <c r="AT219">
        <v>0</v>
      </c>
      <c r="AU219">
        <f>IF(AS219*$H$13&gt;=AW219,1.0,(AW219/(AW219-AS219*$H$13)))</f>
        <v>0</v>
      </c>
      <c r="AV219">
        <f>(AU219-1)*100</f>
        <v>0</v>
      </c>
      <c r="AW219">
        <f>MAX(0,($B$13+$C$13*EF219)/(1+$D$13*EF219)*DY219/(EA219+273)*$E$13)</f>
        <v>0</v>
      </c>
      <c r="AX219" t="s">
        <v>437</v>
      </c>
      <c r="AY219" t="s">
        <v>437</v>
      </c>
      <c r="AZ219">
        <v>0</v>
      </c>
      <c r="BA219">
        <v>0</v>
      </c>
      <c r="BB219">
        <f>1-AZ219/BA219</f>
        <v>0</v>
      </c>
      <c r="BC219">
        <v>0</v>
      </c>
      <c r="BD219" t="s">
        <v>437</v>
      </c>
      <c r="BE219" t="s">
        <v>437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437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$B$11*EG219+$C$11*EH219+$F$11*ES219*(1-EV219)</f>
        <v>0</v>
      </c>
      <c r="DI219">
        <f>DH219*DJ219</f>
        <v>0</v>
      </c>
      <c r="DJ219">
        <f>($B$11*$D$9+$C$11*$D$9+$F$11*((FF219+EX219)/MAX(FF219+EX219+FG219, 0.1)*$I$9+FG219/MAX(FF219+EX219+FG219, 0.1)*$J$9))/($B$11+$C$11+$F$11)</f>
        <v>0</v>
      </c>
      <c r="DK219">
        <f>($B$11*$K$9+$C$11*$K$9+$F$11*((FF219+EX219)/MAX(FF219+EX219+FG219, 0.1)*$P$9+FG219/MAX(FF219+EX219+FG219, 0.1)*$Q$9))/($B$11+$C$11+$F$11)</f>
        <v>0</v>
      </c>
      <c r="DL219">
        <v>6</v>
      </c>
      <c r="DM219">
        <v>0.5</v>
      </c>
      <c r="DN219" t="s">
        <v>438</v>
      </c>
      <c r="DO219">
        <v>2</v>
      </c>
      <c r="DP219" t="b">
        <v>1</v>
      </c>
      <c r="DQ219">
        <v>1758993100.84615</v>
      </c>
      <c r="DR219">
        <v>309.469692307692</v>
      </c>
      <c r="DS219">
        <v>301.824</v>
      </c>
      <c r="DT219">
        <v>23.6835769230769</v>
      </c>
      <c r="DU219">
        <v>19.2702</v>
      </c>
      <c r="DV219">
        <v>304.001384615385</v>
      </c>
      <c r="DW219">
        <v>23.2954461538462</v>
      </c>
      <c r="DX219">
        <v>500.026692307692</v>
      </c>
      <c r="DY219">
        <v>90.4187461538462</v>
      </c>
      <c r="DZ219">
        <v>0.0300596384615385</v>
      </c>
      <c r="EA219">
        <v>30.1939615384615</v>
      </c>
      <c r="EB219">
        <v>30.0212769230769</v>
      </c>
      <c r="EC219">
        <v>999.9</v>
      </c>
      <c r="ED219">
        <v>0</v>
      </c>
      <c r="EE219">
        <v>0</v>
      </c>
      <c r="EF219">
        <v>9991.24153846154</v>
      </c>
      <c r="EG219">
        <v>0</v>
      </c>
      <c r="EH219">
        <v>10.8786330769231</v>
      </c>
      <c r="EI219">
        <v>7.64568923076923</v>
      </c>
      <c r="EJ219">
        <v>316.976769230769</v>
      </c>
      <c r="EK219">
        <v>307.754153846154</v>
      </c>
      <c r="EL219">
        <v>4.41337384615385</v>
      </c>
      <c r="EM219">
        <v>301.824</v>
      </c>
      <c r="EN219">
        <v>19.2702</v>
      </c>
      <c r="EO219">
        <v>2.14143769230769</v>
      </c>
      <c r="EP219">
        <v>1.74238615384615</v>
      </c>
      <c r="EQ219">
        <v>18.5308153846154</v>
      </c>
      <c r="ER219">
        <v>15.2793</v>
      </c>
      <c r="ES219">
        <v>1999.99461538462</v>
      </c>
      <c r="ET219">
        <v>0.979995076923077</v>
      </c>
      <c r="EU219">
        <v>0.0200048846153846</v>
      </c>
      <c r="EV219">
        <v>0</v>
      </c>
      <c r="EW219">
        <v>1028.72923076923</v>
      </c>
      <c r="EX219">
        <v>5.00016</v>
      </c>
      <c r="EY219">
        <v>21088.5076923077</v>
      </c>
      <c r="EZ219">
        <v>18234.1153846154</v>
      </c>
      <c r="FA219">
        <v>48.4951538461538</v>
      </c>
      <c r="FB219">
        <v>48.875</v>
      </c>
      <c r="FC219">
        <v>48.8265384615385</v>
      </c>
      <c r="FD219">
        <v>48.562</v>
      </c>
      <c r="FE219">
        <v>50.3168461538462</v>
      </c>
      <c r="FF219">
        <v>1955.08461538462</v>
      </c>
      <c r="FG219">
        <v>39.91</v>
      </c>
      <c r="FH219">
        <v>0</v>
      </c>
      <c r="FI219">
        <v>1758993114.3</v>
      </c>
      <c r="FJ219">
        <v>0</v>
      </c>
      <c r="FK219">
        <v>1028.645</v>
      </c>
      <c r="FL219">
        <v>1.9018803338393</v>
      </c>
      <c r="FM219">
        <v>37.5316239557954</v>
      </c>
      <c r="FN219">
        <v>21089.1846153846</v>
      </c>
      <c r="FO219">
        <v>15</v>
      </c>
      <c r="FP219">
        <v>0</v>
      </c>
      <c r="FQ219" t="s">
        <v>439</v>
      </c>
      <c r="FR219">
        <v>1747249705.1</v>
      </c>
      <c r="FS219">
        <v>1747249711.1</v>
      </c>
      <c r="FT219">
        <v>0</v>
      </c>
      <c r="FU219">
        <v>0.871</v>
      </c>
      <c r="FV219">
        <v>0.066</v>
      </c>
      <c r="FW219">
        <v>5.486</v>
      </c>
      <c r="FX219">
        <v>0.145</v>
      </c>
      <c r="FY219">
        <v>420</v>
      </c>
      <c r="FZ219">
        <v>16</v>
      </c>
      <c r="GA219">
        <v>0.27</v>
      </c>
      <c r="GB219">
        <v>0.16</v>
      </c>
      <c r="GC219">
        <v>7.3323375</v>
      </c>
      <c r="GD219">
        <v>8.98315533834586</v>
      </c>
      <c r="GE219">
        <v>0.94915314574559</v>
      </c>
      <c r="GF219">
        <v>0</v>
      </c>
      <c r="GG219">
        <v>1028.60764705882</v>
      </c>
      <c r="GH219">
        <v>1.12849502977041</v>
      </c>
      <c r="GI219">
        <v>0.256492848467306</v>
      </c>
      <c r="GJ219">
        <v>-1</v>
      </c>
      <c r="GK219">
        <v>4.420274</v>
      </c>
      <c r="GL219">
        <v>-0.191328721804516</v>
      </c>
      <c r="GM219">
        <v>0.0207853891952977</v>
      </c>
      <c r="GN219">
        <v>0</v>
      </c>
      <c r="GO219">
        <v>0</v>
      </c>
      <c r="GP219">
        <v>2</v>
      </c>
      <c r="GQ219" t="s">
        <v>457</v>
      </c>
      <c r="GR219">
        <v>3.12487</v>
      </c>
      <c r="GS219">
        <v>2.65582</v>
      </c>
      <c r="GT219">
        <v>0.0648522</v>
      </c>
      <c r="GU219">
        <v>0.0640125</v>
      </c>
      <c r="GV219">
        <v>0.100715</v>
      </c>
      <c r="GW219">
        <v>0.0875068</v>
      </c>
      <c r="GX219">
        <v>24110.1</v>
      </c>
      <c r="GY219">
        <v>22875.6</v>
      </c>
      <c r="GZ219">
        <v>23053.6</v>
      </c>
      <c r="HA219">
        <v>23794.4</v>
      </c>
      <c r="HB219">
        <v>35319.2</v>
      </c>
      <c r="HC219">
        <v>35932.3</v>
      </c>
      <c r="HD219">
        <v>41550.4</v>
      </c>
      <c r="HE219">
        <v>42425.1</v>
      </c>
      <c r="HF219">
        <v>1.91527</v>
      </c>
      <c r="HG219">
        <v>1.82205</v>
      </c>
      <c r="HH219">
        <v>0.205316</v>
      </c>
      <c r="HI219">
        <v>0</v>
      </c>
      <c r="HJ219">
        <v>26.6723</v>
      </c>
      <c r="HK219">
        <v>999.9</v>
      </c>
      <c r="HL219">
        <v>51.911</v>
      </c>
      <c r="HM219">
        <v>29.416</v>
      </c>
      <c r="HN219">
        <v>23.6514</v>
      </c>
      <c r="HO219">
        <v>54.1227</v>
      </c>
      <c r="HP219">
        <v>42.3958</v>
      </c>
      <c r="HQ219">
        <v>1</v>
      </c>
      <c r="HR219">
        <v>-0.013435</v>
      </c>
      <c r="HS219">
        <v>0.0306019</v>
      </c>
      <c r="HT219">
        <v>20.2183</v>
      </c>
      <c r="HU219">
        <v>5.23406</v>
      </c>
      <c r="HV219">
        <v>11.992</v>
      </c>
      <c r="HW219">
        <v>4.95575</v>
      </c>
      <c r="HX219">
        <v>3.30395</v>
      </c>
      <c r="HY219">
        <v>22.1</v>
      </c>
      <c r="HZ219">
        <v>9999</v>
      </c>
      <c r="IA219">
        <v>9999</v>
      </c>
      <c r="IB219">
        <v>9999</v>
      </c>
      <c r="IC219">
        <v>1.86853</v>
      </c>
      <c r="ID219">
        <v>1.86419</v>
      </c>
      <c r="IE219">
        <v>1.8718</v>
      </c>
      <c r="IF219">
        <v>1.86265</v>
      </c>
      <c r="IG219">
        <v>1.86212</v>
      </c>
      <c r="IH219">
        <v>1.86858</v>
      </c>
      <c r="II219">
        <v>1.85867</v>
      </c>
      <c r="IJ219">
        <v>1.86508</v>
      </c>
      <c r="IK219">
        <v>5</v>
      </c>
      <c r="IL219">
        <v>0</v>
      </c>
      <c r="IM219">
        <v>0</v>
      </c>
      <c r="IN219">
        <v>0</v>
      </c>
      <c r="IO219" t="s">
        <v>441</v>
      </c>
      <c r="IP219" t="s">
        <v>442</v>
      </c>
      <c r="IQ219" t="s">
        <v>443</v>
      </c>
      <c r="IR219" t="s">
        <v>443</v>
      </c>
      <c r="IS219" t="s">
        <v>443</v>
      </c>
      <c r="IT219" t="s">
        <v>443</v>
      </c>
      <c r="IU219">
        <v>0</v>
      </c>
      <c r="IV219">
        <v>100</v>
      </c>
      <c r="IW219">
        <v>100</v>
      </c>
      <c r="IX219">
        <v>5.382</v>
      </c>
      <c r="IY219">
        <v>0.3885</v>
      </c>
      <c r="IZ219">
        <v>4.29428474587108</v>
      </c>
      <c r="JA219">
        <v>0.0044018681294096</v>
      </c>
      <c r="JB219">
        <v>-1.90699597991277e-06</v>
      </c>
      <c r="JC219">
        <v>4.44501569190667e-10</v>
      </c>
      <c r="JD219">
        <v>0.0663976639725661</v>
      </c>
      <c r="JE219">
        <v>0.00774552653971819</v>
      </c>
      <c r="JF219">
        <v>0.000136201457998369</v>
      </c>
      <c r="JG219">
        <v>5.32982615085375e-06</v>
      </c>
      <c r="JH219">
        <v>-0</v>
      </c>
      <c r="JI219">
        <v>1991</v>
      </c>
      <c r="JJ219">
        <v>1</v>
      </c>
      <c r="JK219">
        <v>28</v>
      </c>
      <c r="JL219">
        <v>195723.4</v>
      </c>
      <c r="JM219">
        <v>195723.3</v>
      </c>
      <c r="JN219">
        <v>0.665283</v>
      </c>
      <c r="JO219">
        <v>2.39014</v>
      </c>
      <c r="JP219">
        <v>1.4978</v>
      </c>
      <c r="JQ219">
        <v>2.3291</v>
      </c>
      <c r="JR219">
        <v>1.54419</v>
      </c>
      <c r="JS219">
        <v>2.37671</v>
      </c>
      <c r="JT219">
        <v>35.2902</v>
      </c>
      <c r="JU219">
        <v>24.0963</v>
      </c>
      <c r="JV219">
        <v>18</v>
      </c>
      <c r="JW219">
        <v>547.632</v>
      </c>
      <c r="JX219">
        <v>431.165</v>
      </c>
      <c r="JY219">
        <v>27.0081</v>
      </c>
      <c r="JZ219">
        <v>27.4047</v>
      </c>
      <c r="KA219">
        <v>29.9999</v>
      </c>
      <c r="KB219">
        <v>27.3377</v>
      </c>
      <c r="KC219">
        <v>27.3647</v>
      </c>
      <c r="KD219">
        <v>13.297</v>
      </c>
      <c r="KE219">
        <v>30.3349</v>
      </c>
      <c r="KF219">
        <v>68.4967</v>
      </c>
      <c r="KG219">
        <v>26.9948</v>
      </c>
      <c r="KH219">
        <v>250.798</v>
      </c>
      <c r="KI219">
        <v>19.3186</v>
      </c>
      <c r="KJ219">
        <v>93.1344</v>
      </c>
      <c r="KK219">
        <v>98.8805</v>
      </c>
    </row>
    <row r="220" spans="1:297">
      <c r="A220">
        <v>204</v>
      </c>
      <c r="B220">
        <v>1758993114</v>
      </c>
      <c r="C220">
        <v>5767</v>
      </c>
      <c r="D220" t="s">
        <v>852</v>
      </c>
      <c r="E220" t="s">
        <v>853</v>
      </c>
      <c r="F220">
        <v>5</v>
      </c>
      <c r="G220" t="s">
        <v>831</v>
      </c>
      <c r="H220" t="s">
        <v>436</v>
      </c>
      <c r="I220">
        <v>1758993105.84615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(EA220+(U220+2*0.95*5.67E-8*(((EA220+$B$7)+273)^4-(EA220+273)^4)-44100*J220)/(1.84*29.3*R220+8*0.95*5.67E-8*(EA220+273)^3))</f>
        <v>0</v>
      </c>
      <c r="W220">
        <f>($C$7*EB220+$D$7*EC220+$E$7*V220)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2*0.95*5.67E-8*(((EA220+$B$7)+273)^4-(W220+273)^4)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274.433789389286</v>
      </c>
      <c r="AK220">
        <v>277.777218181818</v>
      </c>
      <c r="AL220">
        <v>-3.28498331168836</v>
      </c>
      <c r="AM220">
        <v>63.08</v>
      </c>
      <c r="AN220">
        <f>(AP220 - AO220 + DY220*1E3/(8.314*(EA220+273.15)) * AR220/DX220 * AQ220) * DX220/(100*DL220) * 1000/(1000 - AP220)</f>
        <v>0</v>
      </c>
      <c r="AO220">
        <v>19.3116439940476</v>
      </c>
      <c r="AP220">
        <v>23.7158321212121</v>
      </c>
      <c r="AQ220">
        <v>4.89849183074576e-05</v>
      </c>
      <c r="AR220">
        <v>99.94</v>
      </c>
      <c r="AS220">
        <v>0</v>
      </c>
      <c r="AT220">
        <v>0</v>
      </c>
      <c r="AU220">
        <f>IF(AS220*$H$13&gt;=AW220,1.0,(AW220/(AW220-AS220*$H$13)))</f>
        <v>0</v>
      </c>
      <c r="AV220">
        <f>(AU220-1)*100</f>
        <v>0</v>
      </c>
      <c r="AW220">
        <f>MAX(0,($B$13+$C$13*EF220)/(1+$D$13*EF220)*DY220/(EA220+273)*$E$13)</f>
        <v>0</v>
      </c>
      <c r="AX220" t="s">
        <v>437</v>
      </c>
      <c r="AY220" t="s">
        <v>437</v>
      </c>
      <c r="AZ220">
        <v>0</v>
      </c>
      <c r="BA220">
        <v>0</v>
      </c>
      <c r="BB220">
        <f>1-AZ220/BA220</f>
        <v>0</v>
      </c>
      <c r="BC220">
        <v>0</v>
      </c>
      <c r="BD220" t="s">
        <v>437</v>
      </c>
      <c r="BE220" t="s">
        <v>437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437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$B$11*EG220+$C$11*EH220+$F$11*ES220*(1-EV220)</f>
        <v>0</v>
      </c>
      <c r="DI220">
        <f>DH220*DJ220</f>
        <v>0</v>
      </c>
      <c r="DJ220">
        <f>($B$11*$D$9+$C$11*$D$9+$F$11*((FF220+EX220)/MAX(FF220+EX220+FG220, 0.1)*$I$9+FG220/MAX(FF220+EX220+FG220, 0.1)*$J$9))/($B$11+$C$11+$F$11)</f>
        <v>0</v>
      </c>
      <c r="DK220">
        <f>($B$11*$K$9+$C$11*$K$9+$F$11*((FF220+EX220)/MAX(FF220+EX220+FG220, 0.1)*$P$9+FG220/MAX(FF220+EX220+FG220, 0.1)*$Q$9))/($B$11+$C$11+$F$11)</f>
        <v>0</v>
      </c>
      <c r="DL220">
        <v>6</v>
      </c>
      <c r="DM220">
        <v>0.5</v>
      </c>
      <c r="DN220" t="s">
        <v>438</v>
      </c>
      <c r="DO220">
        <v>2</v>
      </c>
      <c r="DP220" t="b">
        <v>1</v>
      </c>
      <c r="DQ220">
        <v>1758993105.84615</v>
      </c>
      <c r="DR220">
        <v>293.759615384615</v>
      </c>
      <c r="DS220">
        <v>285.089538461538</v>
      </c>
      <c r="DT220">
        <v>23.6954230769231</v>
      </c>
      <c r="DU220">
        <v>19.2896230769231</v>
      </c>
      <c r="DV220">
        <v>288.344230769231</v>
      </c>
      <c r="DW220">
        <v>23.3070384615385</v>
      </c>
      <c r="DX220">
        <v>500.001</v>
      </c>
      <c r="DY220">
        <v>90.4185230769231</v>
      </c>
      <c r="DZ220">
        <v>0.0301997</v>
      </c>
      <c r="EA220">
        <v>30.1940923076923</v>
      </c>
      <c r="EB220">
        <v>30.0216692307692</v>
      </c>
      <c r="EC220">
        <v>999.9</v>
      </c>
      <c r="ED220">
        <v>0</v>
      </c>
      <c r="EE220">
        <v>0</v>
      </c>
      <c r="EF220">
        <v>9988.26076923077</v>
      </c>
      <c r="EG220">
        <v>0</v>
      </c>
      <c r="EH220">
        <v>11.4213538461538</v>
      </c>
      <c r="EI220">
        <v>8.67012307692308</v>
      </c>
      <c r="EJ220">
        <v>300.889307692308</v>
      </c>
      <c r="EK220">
        <v>290.696615384615</v>
      </c>
      <c r="EL220">
        <v>4.40579615384615</v>
      </c>
      <c r="EM220">
        <v>285.089538461538</v>
      </c>
      <c r="EN220">
        <v>19.2896230769231</v>
      </c>
      <c r="EO220">
        <v>2.14250461538462</v>
      </c>
      <c r="EP220">
        <v>1.74413923076923</v>
      </c>
      <c r="EQ220">
        <v>18.5387692307692</v>
      </c>
      <c r="ER220">
        <v>15.2949615384615</v>
      </c>
      <c r="ES220">
        <v>2000.01769230769</v>
      </c>
      <c r="ET220">
        <v>0.979995230769231</v>
      </c>
      <c r="EU220">
        <v>0.0200046692307692</v>
      </c>
      <c r="EV220">
        <v>0</v>
      </c>
      <c r="EW220">
        <v>1028.95153846154</v>
      </c>
      <c r="EX220">
        <v>5.00016</v>
      </c>
      <c r="EY220">
        <v>21092.7384615385</v>
      </c>
      <c r="EZ220">
        <v>18234.3307692308</v>
      </c>
      <c r="FA220">
        <v>48.4951538461538</v>
      </c>
      <c r="FB220">
        <v>48.875</v>
      </c>
      <c r="FC220">
        <v>48.8313846153846</v>
      </c>
      <c r="FD220">
        <v>48.562</v>
      </c>
      <c r="FE220">
        <v>50.312</v>
      </c>
      <c r="FF220">
        <v>1955.10769230769</v>
      </c>
      <c r="FG220">
        <v>39.91</v>
      </c>
      <c r="FH220">
        <v>0</v>
      </c>
      <c r="FI220">
        <v>1758993119.1</v>
      </c>
      <c r="FJ220">
        <v>0</v>
      </c>
      <c r="FK220">
        <v>1028.89538461538</v>
      </c>
      <c r="FL220">
        <v>3.35316239723966</v>
      </c>
      <c r="FM220">
        <v>57.5008546681112</v>
      </c>
      <c r="FN220">
        <v>21093.1423076923</v>
      </c>
      <c r="FO220">
        <v>15</v>
      </c>
      <c r="FP220">
        <v>0</v>
      </c>
      <c r="FQ220" t="s">
        <v>439</v>
      </c>
      <c r="FR220">
        <v>1747249705.1</v>
      </c>
      <c r="FS220">
        <v>1747249711.1</v>
      </c>
      <c r="FT220">
        <v>0</v>
      </c>
      <c r="FU220">
        <v>0.871</v>
      </c>
      <c r="FV220">
        <v>0.066</v>
      </c>
      <c r="FW220">
        <v>5.486</v>
      </c>
      <c r="FX220">
        <v>0.145</v>
      </c>
      <c r="FY220">
        <v>420</v>
      </c>
      <c r="FZ220">
        <v>16</v>
      </c>
      <c r="GA220">
        <v>0.27</v>
      </c>
      <c r="GB220">
        <v>0.16</v>
      </c>
      <c r="GC220">
        <v>8.10212666666667</v>
      </c>
      <c r="GD220">
        <v>11.247067012987</v>
      </c>
      <c r="GE220">
        <v>1.20857755573722</v>
      </c>
      <c r="GF220">
        <v>0</v>
      </c>
      <c r="GG220">
        <v>1028.74205882353</v>
      </c>
      <c r="GH220">
        <v>2.71886936154904</v>
      </c>
      <c r="GI220">
        <v>0.350552332350336</v>
      </c>
      <c r="GJ220">
        <v>-1</v>
      </c>
      <c r="GK220">
        <v>4.41057380952381</v>
      </c>
      <c r="GL220">
        <v>-0.128384415584415</v>
      </c>
      <c r="GM220">
        <v>0.0171867960049598</v>
      </c>
      <c r="GN220">
        <v>0</v>
      </c>
      <c r="GO220">
        <v>0</v>
      </c>
      <c r="GP220">
        <v>2</v>
      </c>
      <c r="GQ220" t="s">
        <v>457</v>
      </c>
      <c r="GR220">
        <v>3.12483</v>
      </c>
      <c r="GS220">
        <v>2.65588</v>
      </c>
      <c r="GT220">
        <v>0.0617491</v>
      </c>
      <c r="GU220">
        <v>0.0609636</v>
      </c>
      <c r="GV220">
        <v>0.100753</v>
      </c>
      <c r="GW220">
        <v>0.0875006</v>
      </c>
      <c r="GX220">
        <v>24191</v>
      </c>
      <c r="GY220">
        <v>22950.2</v>
      </c>
      <c r="GZ220">
        <v>23054.3</v>
      </c>
      <c r="HA220">
        <v>23794.5</v>
      </c>
      <c r="HB220">
        <v>35318.1</v>
      </c>
      <c r="HC220">
        <v>35932.5</v>
      </c>
      <c r="HD220">
        <v>41551.3</v>
      </c>
      <c r="HE220">
        <v>42425.3</v>
      </c>
      <c r="HF220">
        <v>1.9152</v>
      </c>
      <c r="HG220">
        <v>1.82208</v>
      </c>
      <c r="HH220">
        <v>0.205204</v>
      </c>
      <c r="HI220">
        <v>0</v>
      </c>
      <c r="HJ220">
        <v>26.6759</v>
      </c>
      <c r="HK220">
        <v>999.9</v>
      </c>
      <c r="HL220">
        <v>51.911</v>
      </c>
      <c r="HM220">
        <v>29.416</v>
      </c>
      <c r="HN220">
        <v>23.6521</v>
      </c>
      <c r="HO220">
        <v>53.1727</v>
      </c>
      <c r="HP220">
        <v>42.4599</v>
      </c>
      <c r="HQ220">
        <v>1</v>
      </c>
      <c r="HR220">
        <v>-0.0139787</v>
      </c>
      <c r="HS220">
        <v>0.0385185</v>
      </c>
      <c r="HT220">
        <v>20.2182</v>
      </c>
      <c r="HU220">
        <v>5.23421</v>
      </c>
      <c r="HV220">
        <v>11.992</v>
      </c>
      <c r="HW220">
        <v>4.95575</v>
      </c>
      <c r="HX220">
        <v>3.30398</v>
      </c>
      <c r="HY220">
        <v>22.1</v>
      </c>
      <c r="HZ220">
        <v>9999</v>
      </c>
      <c r="IA220">
        <v>9999</v>
      </c>
      <c r="IB220">
        <v>9999</v>
      </c>
      <c r="IC220">
        <v>1.8685</v>
      </c>
      <c r="ID220">
        <v>1.86418</v>
      </c>
      <c r="IE220">
        <v>1.8718</v>
      </c>
      <c r="IF220">
        <v>1.86265</v>
      </c>
      <c r="IG220">
        <v>1.86208</v>
      </c>
      <c r="IH220">
        <v>1.86856</v>
      </c>
      <c r="II220">
        <v>1.85867</v>
      </c>
      <c r="IJ220">
        <v>1.86508</v>
      </c>
      <c r="IK220">
        <v>5</v>
      </c>
      <c r="IL220">
        <v>0</v>
      </c>
      <c r="IM220">
        <v>0</v>
      </c>
      <c r="IN220">
        <v>0</v>
      </c>
      <c r="IO220" t="s">
        <v>441</v>
      </c>
      <c r="IP220" t="s">
        <v>442</v>
      </c>
      <c r="IQ220" t="s">
        <v>443</v>
      </c>
      <c r="IR220" t="s">
        <v>443</v>
      </c>
      <c r="IS220" t="s">
        <v>443</v>
      </c>
      <c r="IT220" t="s">
        <v>443</v>
      </c>
      <c r="IU220">
        <v>0</v>
      </c>
      <c r="IV220">
        <v>100</v>
      </c>
      <c r="IW220">
        <v>100</v>
      </c>
      <c r="IX220">
        <v>5.328</v>
      </c>
      <c r="IY220">
        <v>0.3888</v>
      </c>
      <c r="IZ220">
        <v>4.29428474587108</v>
      </c>
      <c r="JA220">
        <v>0.0044018681294096</v>
      </c>
      <c r="JB220">
        <v>-1.90699597991277e-06</v>
      </c>
      <c r="JC220">
        <v>4.44501569190667e-10</v>
      </c>
      <c r="JD220">
        <v>0.0663976639725661</v>
      </c>
      <c r="JE220">
        <v>0.00774552653971819</v>
      </c>
      <c r="JF220">
        <v>0.000136201457998369</v>
      </c>
      <c r="JG220">
        <v>5.32982615085375e-06</v>
      </c>
      <c r="JH220">
        <v>-0</v>
      </c>
      <c r="JI220">
        <v>1991</v>
      </c>
      <c r="JJ220">
        <v>1</v>
      </c>
      <c r="JK220">
        <v>28</v>
      </c>
      <c r="JL220">
        <v>195723.5</v>
      </c>
      <c r="JM220">
        <v>195723.4</v>
      </c>
      <c r="JN220">
        <v>0.629883</v>
      </c>
      <c r="JO220">
        <v>2.40112</v>
      </c>
      <c r="JP220">
        <v>1.49902</v>
      </c>
      <c r="JQ220">
        <v>2.3291</v>
      </c>
      <c r="JR220">
        <v>1.54419</v>
      </c>
      <c r="JS220">
        <v>2.34741</v>
      </c>
      <c r="JT220">
        <v>35.2902</v>
      </c>
      <c r="JU220">
        <v>24.105</v>
      </c>
      <c r="JV220">
        <v>18</v>
      </c>
      <c r="JW220">
        <v>547.565</v>
      </c>
      <c r="JX220">
        <v>431.167</v>
      </c>
      <c r="JY220">
        <v>26.9854</v>
      </c>
      <c r="JZ220">
        <v>27.4034</v>
      </c>
      <c r="KA220">
        <v>29.9999</v>
      </c>
      <c r="KB220">
        <v>27.3356</v>
      </c>
      <c r="KC220">
        <v>27.3629</v>
      </c>
      <c r="KD220">
        <v>12.522</v>
      </c>
      <c r="KE220">
        <v>30.3349</v>
      </c>
      <c r="KF220">
        <v>68.1242</v>
      </c>
      <c r="KG220">
        <v>26.9733</v>
      </c>
      <c r="KH220">
        <v>230.504</v>
      </c>
      <c r="KI220">
        <v>19.3186</v>
      </c>
      <c r="KJ220">
        <v>93.1368</v>
      </c>
      <c r="KK220">
        <v>98.881</v>
      </c>
    </row>
    <row r="221" spans="1:297">
      <c r="A221">
        <v>205</v>
      </c>
      <c r="B221">
        <v>1758993119</v>
      </c>
      <c r="C221">
        <v>5772</v>
      </c>
      <c r="D221" t="s">
        <v>854</v>
      </c>
      <c r="E221" t="s">
        <v>855</v>
      </c>
      <c r="F221">
        <v>5</v>
      </c>
      <c r="G221" t="s">
        <v>831</v>
      </c>
      <c r="H221" t="s">
        <v>436</v>
      </c>
      <c r="I221">
        <v>1758993110.84615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(EA221+(U221+2*0.95*5.67E-8*(((EA221+$B$7)+273)^4-(EA221+273)^4)-44100*J221)/(1.84*29.3*R221+8*0.95*5.67E-8*(EA221+273)^3))</f>
        <v>0</v>
      </c>
      <c r="W221">
        <f>($C$7*EB221+$D$7*EC221+$E$7*V221)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2*0.95*5.67E-8*(((EA221+$B$7)+273)^4-(W221+273)^4)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258.305375789286</v>
      </c>
      <c r="AK221">
        <v>262.148727272727</v>
      </c>
      <c r="AL221">
        <v>-3.1290874675325</v>
      </c>
      <c r="AM221">
        <v>63.08</v>
      </c>
      <c r="AN221">
        <f>(AP221 - AO221 + DY221*1E3/(8.314*(EA221+273.15)) * AR221/DX221 * AQ221) * DX221/(100*DL221) * 1000/(1000 - AP221)</f>
        <v>0</v>
      </c>
      <c r="AO221">
        <v>19.3082033482143</v>
      </c>
      <c r="AP221">
        <v>23.7183793939394</v>
      </c>
      <c r="AQ221">
        <v>9.99223174715101e-06</v>
      </c>
      <c r="AR221">
        <v>99.94</v>
      </c>
      <c r="AS221">
        <v>0</v>
      </c>
      <c r="AT221">
        <v>0</v>
      </c>
      <c r="AU221">
        <f>IF(AS221*$H$13&gt;=AW221,1.0,(AW221/(AW221-AS221*$H$13)))</f>
        <v>0</v>
      </c>
      <c r="AV221">
        <f>(AU221-1)*100</f>
        <v>0</v>
      </c>
      <c r="AW221">
        <f>MAX(0,($B$13+$C$13*EF221)/(1+$D$13*EF221)*DY221/(EA221+273)*$E$13)</f>
        <v>0</v>
      </c>
      <c r="AX221" t="s">
        <v>437</v>
      </c>
      <c r="AY221" t="s">
        <v>437</v>
      </c>
      <c r="AZ221">
        <v>0</v>
      </c>
      <c r="BA221">
        <v>0</v>
      </c>
      <c r="BB221">
        <f>1-AZ221/BA221</f>
        <v>0</v>
      </c>
      <c r="BC221">
        <v>0</v>
      </c>
      <c r="BD221" t="s">
        <v>437</v>
      </c>
      <c r="BE221" t="s">
        <v>437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437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$B$11*EG221+$C$11*EH221+$F$11*ES221*(1-EV221)</f>
        <v>0</v>
      </c>
      <c r="DI221">
        <f>DH221*DJ221</f>
        <v>0</v>
      </c>
      <c r="DJ221">
        <f>($B$11*$D$9+$C$11*$D$9+$F$11*((FF221+EX221)/MAX(FF221+EX221+FG221, 0.1)*$I$9+FG221/MAX(FF221+EX221+FG221, 0.1)*$J$9))/($B$11+$C$11+$F$11)</f>
        <v>0</v>
      </c>
      <c r="DK221">
        <f>($B$11*$K$9+$C$11*$K$9+$F$11*((FF221+EX221)/MAX(FF221+EX221+FG221, 0.1)*$P$9+FG221/MAX(FF221+EX221+FG221, 0.1)*$Q$9))/($B$11+$C$11+$F$11)</f>
        <v>0</v>
      </c>
      <c r="DL221">
        <v>6</v>
      </c>
      <c r="DM221">
        <v>0.5</v>
      </c>
      <c r="DN221" t="s">
        <v>438</v>
      </c>
      <c r="DO221">
        <v>2</v>
      </c>
      <c r="DP221" t="b">
        <v>1</v>
      </c>
      <c r="DQ221">
        <v>1758993110.84615</v>
      </c>
      <c r="DR221">
        <v>278.122384615385</v>
      </c>
      <c r="DS221">
        <v>268.687076923077</v>
      </c>
      <c r="DT221">
        <v>23.7064153846154</v>
      </c>
      <c r="DU221">
        <v>19.3063923076923</v>
      </c>
      <c r="DV221">
        <v>272.760538461538</v>
      </c>
      <c r="DW221">
        <v>23.3177923076923</v>
      </c>
      <c r="DX221">
        <v>500.036307692308</v>
      </c>
      <c r="DY221">
        <v>90.4180923076923</v>
      </c>
      <c r="DZ221">
        <v>0.0301920076923077</v>
      </c>
      <c r="EA221">
        <v>30.1938461538462</v>
      </c>
      <c r="EB221">
        <v>30.0254846153846</v>
      </c>
      <c r="EC221">
        <v>999.9</v>
      </c>
      <c r="ED221">
        <v>0</v>
      </c>
      <c r="EE221">
        <v>0</v>
      </c>
      <c r="EF221">
        <v>9984.51461538462</v>
      </c>
      <c r="EG221">
        <v>0</v>
      </c>
      <c r="EH221">
        <v>11.5222538461538</v>
      </c>
      <c r="EI221">
        <v>9.43536</v>
      </c>
      <c r="EJ221">
        <v>284.875692307692</v>
      </c>
      <c r="EK221">
        <v>273.976615384615</v>
      </c>
      <c r="EL221">
        <v>4.40001230769231</v>
      </c>
      <c r="EM221">
        <v>268.687076923077</v>
      </c>
      <c r="EN221">
        <v>19.3063923076923</v>
      </c>
      <c r="EO221">
        <v>2.14348923076923</v>
      </c>
      <c r="EP221">
        <v>1.74564846153846</v>
      </c>
      <c r="EQ221">
        <v>18.5461</v>
      </c>
      <c r="ER221">
        <v>15.3084307692308</v>
      </c>
      <c r="ES221">
        <v>2000.04</v>
      </c>
      <c r="ET221">
        <v>0.979995384615384</v>
      </c>
      <c r="EU221">
        <v>0.0200044538461539</v>
      </c>
      <c r="EV221">
        <v>0</v>
      </c>
      <c r="EW221">
        <v>1029.23461538462</v>
      </c>
      <c r="EX221">
        <v>5.00016</v>
      </c>
      <c r="EY221">
        <v>21098.4769230769</v>
      </c>
      <c r="EZ221">
        <v>18234.5384615385</v>
      </c>
      <c r="FA221">
        <v>48.4951538461538</v>
      </c>
      <c r="FB221">
        <v>48.875</v>
      </c>
      <c r="FC221">
        <v>48.8265384615385</v>
      </c>
      <c r="FD221">
        <v>48.562</v>
      </c>
      <c r="FE221">
        <v>50.312</v>
      </c>
      <c r="FF221">
        <v>1955.13</v>
      </c>
      <c r="FG221">
        <v>39.91</v>
      </c>
      <c r="FH221">
        <v>0</v>
      </c>
      <c r="FI221">
        <v>1758993123.9</v>
      </c>
      <c r="FJ221">
        <v>0</v>
      </c>
      <c r="FK221">
        <v>1029.19923076923</v>
      </c>
      <c r="FL221">
        <v>4.46495727099589</v>
      </c>
      <c r="FM221">
        <v>78.3965811059568</v>
      </c>
      <c r="FN221">
        <v>21098.5884615385</v>
      </c>
      <c r="FO221">
        <v>15</v>
      </c>
      <c r="FP221">
        <v>0</v>
      </c>
      <c r="FQ221" t="s">
        <v>439</v>
      </c>
      <c r="FR221">
        <v>1747249705.1</v>
      </c>
      <c r="FS221">
        <v>1747249711.1</v>
      </c>
      <c r="FT221">
        <v>0</v>
      </c>
      <c r="FU221">
        <v>0.871</v>
      </c>
      <c r="FV221">
        <v>0.066</v>
      </c>
      <c r="FW221">
        <v>5.486</v>
      </c>
      <c r="FX221">
        <v>0.145</v>
      </c>
      <c r="FY221">
        <v>420</v>
      </c>
      <c r="FZ221">
        <v>16</v>
      </c>
      <c r="GA221">
        <v>0.27</v>
      </c>
      <c r="GB221">
        <v>0.16</v>
      </c>
      <c r="GC221">
        <v>9.0966445</v>
      </c>
      <c r="GD221">
        <v>9.88585488721804</v>
      </c>
      <c r="GE221">
        <v>1.08030342539712</v>
      </c>
      <c r="GF221">
        <v>0</v>
      </c>
      <c r="GG221">
        <v>1029.00529411765</v>
      </c>
      <c r="GH221">
        <v>3.7527883878385</v>
      </c>
      <c r="GI221">
        <v>0.43359126384539</v>
      </c>
      <c r="GJ221">
        <v>-1</v>
      </c>
      <c r="GK221">
        <v>4.405622</v>
      </c>
      <c r="GL221">
        <v>-0.0423058646616485</v>
      </c>
      <c r="GM221">
        <v>0.0146909133820876</v>
      </c>
      <c r="GN221">
        <v>1</v>
      </c>
      <c r="GO221">
        <v>1</v>
      </c>
      <c r="GP221">
        <v>2</v>
      </c>
      <c r="GQ221" t="s">
        <v>446</v>
      </c>
      <c r="GR221">
        <v>3.12495</v>
      </c>
      <c r="GS221">
        <v>2.6549</v>
      </c>
      <c r="GT221">
        <v>0.0586484</v>
      </c>
      <c r="GU221">
        <v>0.0572617</v>
      </c>
      <c r="GV221">
        <v>0.100761</v>
      </c>
      <c r="GW221">
        <v>0.0874432</v>
      </c>
      <c r="GX221">
        <v>24270.7</v>
      </c>
      <c r="GY221">
        <v>23040.5</v>
      </c>
      <c r="GZ221">
        <v>23054.2</v>
      </c>
      <c r="HA221">
        <v>23794.3</v>
      </c>
      <c r="HB221">
        <v>35317.6</v>
      </c>
      <c r="HC221">
        <v>35934</v>
      </c>
      <c r="HD221">
        <v>41551.3</v>
      </c>
      <c r="HE221">
        <v>42424.7</v>
      </c>
      <c r="HF221">
        <v>1.91505</v>
      </c>
      <c r="HG221">
        <v>1.822</v>
      </c>
      <c r="HH221">
        <v>0.204772</v>
      </c>
      <c r="HI221">
        <v>0</v>
      </c>
      <c r="HJ221">
        <v>26.6821</v>
      </c>
      <c r="HK221">
        <v>999.9</v>
      </c>
      <c r="HL221">
        <v>51.886</v>
      </c>
      <c r="HM221">
        <v>29.416</v>
      </c>
      <c r="HN221">
        <v>23.6407</v>
      </c>
      <c r="HO221">
        <v>54.2627</v>
      </c>
      <c r="HP221">
        <v>42.3558</v>
      </c>
      <c r="HQ221">
        <v>1</v>
      </c>
      <c r="HR221">
        <v>-0.0137475</v>
      </c>
      <c r="HS221">
        <v>0.077549</v>
      </c>
      <c r="HT221">
        <v>20.2182</v>
      </c>
      <c r="HU221">
        <v>5.23391</v>
      </c>
      <c r="HV221">
        <v>11.992</v>
      </c>
      <c r="HW221">
        <v>4.9558</v>
      </c>
      <c r="HX221">
        <v>3.304</v>
      </c>
      <c r="HY221">
        <v>22.1</v>
      </c>
      <c r="HZ221">
        <v>9999</v>
      </c>
      <c r="IA221">
        <v>9999</v>
      </c>
      <c r="IB221">
        <v>9999</v>
      </c>
      <c r="IC221">
        <v>1.86853</v>
      </c>
      <c r="ID221">
        <v>1.86419</v>
      </c>
      <c r="IE221">
        <v>1.8718</v>
      </c>
      <c r="IF221">
        <v>1.86266</v>
      </c>
      <c r="IG221">
        <v>1.86212</v>
      </c>
      <c r="IH221">
        <v>1.86858</v>
      </c>
      <c r="II221">
        <v>1.85867</v>
      </c>
      <c r="IJ221">
        <v>1.86508</v>
      </c>
      <c r="IK221">
        <v>5</v>
      </c>
      <c r="IL221">
        <v>0</v>
      </c>
      <c r="IM221">
        <v>0</v>
      </c>
      <c r="IN221">
        <v>0</v>
      </c>
      <c r="IO221" t="s">
        <v>441</v>
      </c>
      <c r="IP221" t="s">
        <v>442</v>
      </c>
      <c r="IQ221" t="s">
        <v>443</v>
      </c>
      <c r="IR221" t="s">
        <v>443</v>
      </c>
      <c r="IS221" t="s">
        <v>443</v>
      </c>
      <c r="IT221" t="s">
        <v>443</v>
      </c>
      <c r="IU221">
        <v>0</v>
      </c>
      <c r="IV221">
        <v>100</v>
      </c>
      <c r="IW221">
        <v>100</v>
      </c>
      <c r="IX221">
        <v>5.273</v>
      </c>
      <c r="IY221">
        <v>0.3889</v>
      </c>
      <c r="IZ221">
        <v>4.29428474587108</v>
      </c>
      <c r="JA221">
        <v>0.0044018681294096</v>
      </c>
      <c r="JB221">
        <v>-1.90699597991277e-06</v>
      </c>
      <c r="JC221">
        <v>4.44501569190667e-10</v>
      </c>
      <c r="JD221">
        <v>0.0663976639725661</v>
      </c>
      <c r="JE221">
        <v>0.00774552653971819</v>
      </c>
      <c r="JF221">
        <v>0.000136201457998369</v>
      </c>
      <c r="JG221">
        <v>5.32982615085375e-06</v>
      </c>
      <c r="JH221">
        <v>-0</v>
      </c>
      <c r="JI221">
        <v>1991</v>
      </c>
      <c r="JJ221">
        <v>1</v>
      </c>
      <c r="JK221">
        <v>28</v>
      </c>
      <c r="JL221">
        <v>195723.6</v>
      </c>
      <c r="JM221">
        <v>195723.5</v>
      </c>
      <c r="JN221">
        <v>0.592041</v>
      </c>
      <c r="JO221">
        <v>2.40112</v>
      </c>
      <c r="JP221">
        <v>1.49902</v>
      </c>
      <c r="JQ221">
        <v>2.3291</v>
      </c>
      <c r="JR221">
        <v>1.54419</v>
      </c>
      <c r="JS221">
        <v>2.26196</v>
      </c>
      <c r="JT221">
        <v>35.2902</v>
      </c>
      <c r="JU221">
        <v>24.0787</v>
      </c>
      <c r="JV221">
        <v>18</v>
      </c>
      <c r="JW221">
        <v>547.452</v>
      </c>
      <c r="JX221">
        <v>431.113</v>
      </c>
      <c r="JY221">
        <v>26.9613</v>
      </c>
      <c r="JZ221">
        <v>27.403</v>
      </c>
      <c r="KA221">
        <v>30.0001</v>
      </c>
      <c r="KB221">
        <v>27.3337</v>
      </c>
      <c r="KC221">
        <v>27.3616</v>
      </c>
      <c r="KD221">
        <v>11.8462</v>
      </c>
      <c r="KE221">
        <v>30.3349</v>
      </c>
      <c r="KF221">
        <v>68.1242</v>
      </c>
      <c r="KG221">
        <v>26.9461</v>
      </c>
      <c r="KH221">
        <v>216.959</v>
      </c>
      <c r="KI221">
        <v>19.3186</v>
      </c>
      <c r="KJ221">
        <v>93.1367</v>
      </c>
      <c r="KK221">
        <v>98.8798</v>
      </c>
    </row>
    <row r="222" spans="1:297">
      <c r="A222">
        <v>206</v>
      </c>
      <c r="B222">
        <v>1758993124</v>
      </c>
      <c r="C222">
        <v>5777</v>
      </c>
      <c r="D222" t="s">
        <v>856</v>
      </c>
      <c r="E222" t="s">
        <v>857</v>
      </c>
      <c r="F222">
        <v>5</v>
      </c>
      <c r="G222" t="s">
        <v>831</v>
      </c>
      <c r="H222" t="s">
        <v>436</v>
      </c>
      <c r="I222">
        <v>1758993115.84615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(EA222+(U222+2*0.95*5.67E-8*(((EA222+$B$7)+273)^4-(EA222+273)^4)-44100*J222)/(1.84*29.3*R222+8*0.95*5.67E-8*(EA222+273)^3))</f>
        <v>0</v>
      </c>
      <c r="W222">
        <f>($C$7*EB222+$D$7*EC222+$E$7*V222)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2*0.95*5.67E-8*(((EA222+$B$7)+273)^4-(W222+273)^4)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239.72963539881</v>
      </c>
      <c r="AK222">
        <v>245.266145454545</v>
      </c>
      <c r="AL222">
        <v>-3.37653435064938</v>
      </c>
      <c r="AM222">
        <v>63.08</v>
      </c>
      <c r="AN222">
        <f>(AP222 - AO222 + DY222*1E3/(8.314*(EA222+273.15)) * AR222/DX222 * AQ222) * DX222/(100*DL222) * 1000/(1000 - AP222)</f>
        <v>0</v>
      </c>
      <c r="AO222">
        <v>19.2782763690476</v>
      </c>
      <c r="AP222">
        <v>23.7110751515151</v>
      </c>
      <c r="AQ222">
        <v>-2.71631933957885e-05</v>
      </c>
      <c r="AR222">
        <v>99.94</v>
      </c>
      <c r="AS222">
        <v>0</v>
      </c>
      <c r="AT222">
        <v>0</v>
      </c>
      <c r="AU222">
        <f>IF(AS222*$H$13&gt;=AW222,1.0,(AW222/(AW222-AS222*$H$13)))</f>
        <v>0</v>
      </c>
      <c r="AV222">
        <f>(AU222-1)*100</f>
        <v>0</v>
      </c>
      <c r="AW222">
        <f>MAX(0,($B$13+$C$13*EF222)/(1+$D$13*EF222)*DY222/(EA222+273)*$E$13)</f>
        <v>0</v>
      </c>
      <c r="AX222" t="s">
        <v>437</v>
      </c>
      <c r="AY222" t="s">
        <v>437</v>
      </c>
      <c r="AZ222">
        <v>0</v>
      </c>
      <c r="BA222">
        <v>0</v>
      </c>
      <c r="BB222">
        <f>1-AZ222/BA222</f>
        <v>0</v>
      </c>
      <c r="BC222">
        <v>0</v>
      </c>
      <c r="BD222" t="s">
        <v>437</v>
      </c>
      <c r="BE222" t="s">
        <v>437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437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$B$11*EG222+$C$11*EH222+$F$11*ES222*(1-EV222)</f>
        <v>0</v>
      </c>
      <c r="DI222">
        <f>DH222*DJ222</f>
        <v>0</v>
      </c>
      <c r="DJ222">
        <f>($B$11*$D$9+$C$11*$D$9+$F$11*((FF222+EX222)/MAX(FF222+EX222+FG222, 0.1)*$I$9+FG222/MAX(FF222+EX222+FG222, 0.1)*$J$9))/($B$11+$C$11+$F$11)</f>
        <v>0</v>
      </c>
      <c r="DK222">
        <f>($B$11*$K$9+$C$11*$K$9+$F$11*((FF222+EX222)/MAX(FF222+EX222+FG222, 0.1)*$P$9+FG222/MAX(FF222+EX222+FG222, 0.1)*$Q$9))/($B$11+$C$11+$F$11)</f>
        <v>0</v>
      </c>
      <c r="DL222">
        <v>6</v>
      </c>
      <c r="DM222">
        <v>0.5</v>
      </c>
      <c r="DN222" t="s">
        <v>438</v>
      </c>
      <c r="DO222">
        <v>2</v>
      </c>
      <c r="DP222" t="b">
        <v>1</v>
      </c>
      <c r="DQ222">
        <v>1758993115.84615</v>
      </c>
      <c r="DR222">
        <v>262.377923076923</v>
      </c>
      <c r="DS222">
        <v>251.689307692308</v>
      </c>
      <c r="DT222">
        <v>23.7137923076923</v>
      </c>
      <c r="DU222">
        <v>19.2986769230769</v>
      </c>
      <c r="DV222">
        <v>257.070769230769</v>
      </c>
      <c r="DW222">
        <v>23.3249923076923</v>
      </c>
      <c r="DX222">
        <v>499.986230769231</v>
      </c>
      <c r="DY222">
        <v>90.4172</v>
      </c>
      <c r="DZ222">
        <v>0.0299900230769231</v>
      </c>
      <c r="EA222">
        <v>30.1930692307692</v>
      </c>
      <c r="EB222">
        <v>30.0266153846154</v>
      </c>
      <c r="EC222">
        <v>999.9</v>
      </c>
      <c r="ED222">
        <v>0</v>
      </c>
      <c r="EE222">
        <v>0</v>
      </c>
      <c r="EF222">
        <v>9985.71692307692</v>
      </c>
      <c r="EG222">
        <v>0</v>
      </c>
      <c r="EH222">
        <v>11.3569384615385</v>
      </c>
      <c r="EI222">
        <v>10.6886415384615</v>
      </c>
      <c r="EJ222">
        <v>268.751</v>
      </c>
      <c r="EK222">
        <v>256.642538461538</v>
      </c>
      <c r="EL222">
        <v>4.41510923076923</v>
      </c>
      <c r="EM222">
        <v>251.689307692308</v>
      </c>
      <c r="EN222">
        <v>19.2986769230769</v>
      </c>
      <c r="EO222">
        <v>2.14413615384615</v>
      </c>
      <c r="EP222">
        <v>1.74493230769231</v>
      </c>
      <c r="EQ222">
        <v>18.5509153846154</v>
      </c>
      <c r="ER222">
        <v>15.3020384615385</v>
      </c>
      <c r="ES222">
        <v>2000.08384615385</v>
      </c>
      <c r="ET222">
        <v>0.979995692307692</v>
      </c>
      <c r="EU222">
        <v>0.0200040307692308</v>
      </c>
      <c r="EV222">
        <v>0</v>
      </c>
      <c r="EW222">
        <v>1029.62</v>
      </c>
      <c r="EX222">
        <v>5.00016</v>
      </c>
      <c r="EY222">
        <v>21107.2615384615</v>
      </c>
      <c r="EZ222">
        <v>18234.9230769231</v>
      </c>
      <c r="FA222">
        <v>48.5</v>
      </c>
      <c r="FB222">
        <v>48.875</v>
      </c>
      <c r="FC222">
        <v>48.8459230769231</v>
      </c>
      <c r="FD222">
        <v>48.562</v>
      </c>
      <c r="FE222">
        <v>50.312</v>
      </c>
      <c r="FF222">
        <v>1955.17384615385</v>
      </c>
      <c r="FG222">
        <v>39.91</v>
      </c>
      <c r="FH222">
        <v>0</v>
      </c>
      <c r="FI222">
        <v>1758993129.3</v>
      </c>
      <c r="FJ222">
        <v>0</v>
      </c>
      <c r="FK222">
        <v>1029.7768</v>
      </c>
      <c r="FL222">
        <v>6.69923078438876</v>
      </c>
      <c r="FM222">
        <v>122.076923178674</v>
      </c>
      <c r="FN222">
        <v>21108.308</v>
      </c>
      <c r="FO222">
        <v>15</v>
      </c>
      <c r="FP222">
        <v>0</v>
      </c>
      <c r="FQ222" t="s">
        <v>439</v>
      </c>
      <c r="FR222">
        <v>1747249705.1</v>
      </c>
      <c r="FS222">
        <v>1747249711.1</v>
      </c>
      <c r="FT222">
        <v>0</v>
      </c>
      <c r="FU222">
        <v>0.871</v>
      </c>
      <c r="FV222">
        <v>0.066</v>
      </c>
      <c r="FW222">
        <v>5.486</v>
      </c>
      <c r="FX222">
        <v>0.145</v>
      </c>
      <c r="FY222">
        <v>420</v>
      </c>
      <c r="FZ222">
        <v>16</v>
      </c>
      <c r="GA222">
        <v>0.27</v>
      </c>
      <c r="GB222">
        <v>0.16</v>
      </c>
      <c r="GC222">
        <v>10.0163580952381</v>
      </c>
      <c r="GD222">
        <v>14.1085324675325</v>
      </c>
      <c r="GE222">
        <v>1.52205059678623</v>
      </c>
      <c r="GF222">
        <v>0</v>
      </c>
      <c r="GG222">
        <v>1029.42588235294</v>
      </c>
      <c r="GH222">
        <v>5.44598930887136</v>
      </c>
      <c r="GI222">
        <v>0.593311334040022</v>
      </c>
      <c r="GJ222">
        <v>-1</v>
      </c>
      <c r="GK222">
        <v>4.40882952380952</v>
      </c>
      <c r="GL222">
        <v>0.16031532467532</v>
      </c>
      <c r="GM222">
        <v>0.0185618719489558</v>
      </c>
      <c r="GN222">
        <v>0</v>
      </c>
      <c r="GO222">
        <v>0</v>
      </c>
      <c r="GP222">
        <v>2</v>
      </c>
      <c r="GQ222" t="s">
        <v>457</v>
      </c>
      <c r="GR222">
        <v>3.12496</v>
      </c>
      <c r="GS222">
        <v>2.65526</v>
      </c>
      <c r="GT222">
        <v>0.0553263</v>
      </c>
      <c r="GU222">
        <v>0.0540763</v>
      </c>
      <c r="GV222">
        <v>0.100724</v>
      </c>
      <c r="GW222">
        <v>0.087357</v>
      </c>
      <c r="GX222">
        <v>24356.1</v>
      </c>
      <c r="GY222">
        <v>23118.4</v>
      </c>
      <c r="GZ222">
        <v>23053.9</v>
      </c>
      <c r="HA222">
        <v>23794.3</v>
      </c>
      <c r="HB222">
        <v>35318.4</v>
      </c>
      <c r="HC222">
        <v>35937.4</v>
      </c>
      <c r="HD222">
        <v>41550.9</v>
      </c>
      <c r="HE222">
        <v>42425</v>
      </c>
      <c r="HF222">
        <v>1.91535</v>
      </c>
      <c r="HG222">
        <v>1.82162</v>
      </c>
      <c r="HH222">
        <v>0.204813</v>
      </c>
      <c r="HI222">
        <v>0</v>
      </c>
      <c r="HJ222">
        <v>26.6886</v>
      </c>
      <c r="HK222">
        <v>999.9</v>
      </c>
      <c r="HL222">
        <v>51.862</v>
      </c>
      <c r="HM222">
        <v>29.416</v>
      </c>
      <c r="HN222">
        <v>23.6278</v>
      </c>
      <c r="HO222">
        <v>54.2127</v>
      </c>
      <c r="HP222">
        <v>42.3077</v>
      </c>
      <c r="HQ222">
        <v>1</v>
      </c>
      <c r="HR222">
        <v>-0.0134858</v>
      </c>
      <c r="HS222">
        <v>0.10372</v>
      </c>
      <c r="HT222">
        <v>20.2181</v>
      </c>
      <c r="HU222">
        <v>5.23376</v>
      </c>
      <c r="HV222">
        <v>11.992</v>
      </c>
      <c r="HW222">
        <v>4.9557</v>
      </c>
      <c r="HX222">
        <v>3.30393</v>
      </c>
      <c r="HY222">
        <v>22.1</v>
      </c>
      <c r="HZ222">
        <v>9999</v>
      </c>
      <c r="IA222">
        <v>9999</v>
      </c>
      <c r="IB222">
        <v>9999</v>
      </c>
      <c r="IC222">
        <v>1.8685</v>
      </c>
      <c r="ID222">
        <v>1.86418</v>
      </c>
      <c r="IE222">
        <v>1.8718</v>
      </c>
      <c r="IF222">
        <v>1.86268</v>
      </c>
      <c r="IG222">
        <v>1.86211</v>
      </c>
      <c r="IH222">
        <v>1.86859</v>
      </c>
      <c r="II222">
        <v>1.85869</v>
      </c>
      <c r="IJ222">
        <v>1.86508</v>
      </c>
      <c r="IK222">
        <v>5</v>
      </c>
      <c r="IL222">
        <v>0</v>
      </c>
      <c r="IM222">
        <v>0</v>
      </c>
      <c r="IN222">
        <v>0</v>
      </c>
      <c r="IO222" t="s">
        <v>441</v>
      </c>
      <c r="IP222" t="s">
        <v>442</v>
      </c>
      <c r="IQ222" t="s">
        <v>443</v>
      </c>
      <c r="IR222" t="s">
        <v>443</v>
      </c>
      <c r="IS222" t="s">
        <v>443</v>
      </c>
      <c r="IT222" t="s">
        <v>443</v>
      </c>
      <c r="IU222">
        <v>0</v>
      </c>
      <c r="IV222">
        <v>100</v>
      </c>
      <c r="IW222">
        <v>100</v>
      </c>
      <c r="IX222">
        <v>5.215</v>
      </c>
      <c r="IY222">
        <v>0.3886</v>
      </c>
      <c r="IZ222">
        <v>4.29428474587108</v>
      </c>
      <c r="JA222">
        <v>0.0044018681294096</v>
      </c>
      <c r="JB222">
        <v>-1.90699597991277e-06</v>
      </c>
      <c r="JC222">
        <v>4.44501569190667e-10</v>
      </c>
      <c r="JD222">
        <v>0.0663976639725661</v>
      </c>
      <c r="JE222">
        <v>0.00774552653971819</v>
      </c>
      <c r="JF222">
        <v>0.000136201457998369</v>
      </c>
      <c r="JG222">
        <v>5.32982615085375e-06</v>
      </c>
      <c r="JH222">
        <v>-0</v>
      </c>
      <c r="JI222">
        <v>1991</v>
      </c>
      <c r="JJ222">
        <v>1</v>
      </c>
      <c r="JK222">
        <v>28</v>
      </c>
      <c r="JL222">
        <v>195723.6</v>
      </c>
      <c r="JM222">
        <v>195723.5</v>
      </c>
      <c r="JN222">
        <v>0.559082</v>
      </c>
      <c r="JO222">
        <v>2.40601</v>
      </c>
      <c r="JP222">
        <v>1.4978</v>
      </c>
      <c r="JQ222">
        <v>2.3291</v>
      </c>
      <c r="JR222">
        <v>1.54419</v>
      </c>
      <c r="JS222">
        <v>2.32422</v>
      </c>
      <c r="JT222">
        <v>35.2902</v>
      </c>
      <c r="JU222">
        <v>24.0963</v>
      </c>
      <c r="JV222">
        <v>18</v>
      </c>
      <c r="JW222">
        <v>547.636</v>
      </c>
      <c r="JX222">
        <v>430.879</v>
      </c>
      <c r="JY222">
        <v>26.9328</v>
      </c>
      <c r="JZ222">
        <v>27.4011</v>
      </c>
      <c r="KA222">
        <v>30.0002</v>
      </c>
      <c r="KB222">
        <v>27.3326</v>
      </c>
      <c r="KC222">
        <v>27.3599</v>
      </c>
      <c r="KD222">
        <v>11.1866</v>
      </c>
      <c r="KE222">
        <v>30.3349</v>
      </c>
      <c r="KF222">
        <v>68.1242</v>
      </c>
      <c r="KG222">
        <v>26.9181</v>
      </c>
      <c r="KH222">
        <v>203.043</v>
      </c>
      <c r="KI222">
        <v>19.3234</v>
      </c>
      <c r="KJ222">
        <v>93.1355</v>
      </c>
      <c r="KK222">
        <v>98.8803</v>
      </c>
    </row>
    <row r="223" spans="1:297">
      <c r="A223">
        <v>207</v>
      </c>
      <c r="B223">
        <v>1758993129</v>
      </c>
      <c r="C223">
        <v>5782</v>
      </c>
      <c r="D223" t="s">
        <v>858</v>
      </c>
      <c r="E223" t="s">
        <v>859</v>
      </c>
      <c r="F223">
        <v>5</v>
      </c>
      <c r="G223" t="s">
        <v>831</v>
      </c>
      <c r="H223" t="s">
        <v>436</v>
      </c>
      <c r="I223">
        <v>1758993120.84615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(EA223+(U223+2*0.95*5.67E-8*(((EA223+$B$7)+273)^4-(EA223+273)^4)-44100*J223)/(1.84*29.3*R223+8*0.95*5.67E-8*(EA223+273)^3))</f>
        <v>0</v>
      </c>
      <c r="W223">
        <f>($C$7*EB223+$D$7*EC223+$E$7*V223)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2*0.95*5.67E-8*(((EA223+$B$7)+273)^4-(W223+273)^4)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224.591517089286</v>
      </c>
      <c r="AK223">
        <v>229.759351515151</v>
      </c>
      <c r="AL223">
        <v>-3.06288259740263</v>
      </c>
      <c r="AM223">
        <v>63.08</v>
      </c>
      <c r="AN223">
        <f>(AP223 - AO223 + DY223*1E3/(8.314*(EA223+273.15)) * AR223/DX223 * AQ223) * DX223/(100*DL223) * 1000/(1000 - AP223)</f>
        <v>0</v>
      </c>
      <c r="AO223">
        <v>19.2635375119048</v>
      </c>
      <c r="AP223">
        <v>23.6949933333333</v>
      </c>
      <c r="AQ223">
        <v>-4.88227412638379e-05</v>
      </c>
      <c r="AR223">
        <v>99.94</v>
      </c>
      <c r="AS223">
        <v>0</v>
      </c>
      <c r="AT223">
        <v>0</v>
      </c>
      <c r="AU223">
        <f>IF(AS223*$H$13&gt;=AW223,1.0,(AW223/(AW223-AS223*$H$13)))</f>
        <v>0</v>
      </c>
      <c r="AV223">
        <f>(AU223-1)*100</f>
        <v>0</v>
      </c>
      <c r="AW223">
        <f>MAX(0,($B$13+$C$13*EF223)/(1+$D$13*EF223)*DY223/(EA223+273)*$E$13)</f>
        <v>0</v>
      </c>
      <c r="AX223" t="s">
        <v>437</v>
      </c>
      <c r="AY223" t="s">
        <v>437</v>
      </c>
      <c r="AZ223">
        <v>0</v>
      </c>
      <c r="BA223">
        <v>0</v>
      </c>
      <c r="BB223">
        <f>1-AZ223/BA223</f>
        <v>0</v>
      </c>
      <c r="BC223">
        <v>0</v>
      </c>
      <c r="BD223" t="s">
        <v>437</v>
      </c>
      <c r="BE223" t="s">
        <v>437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437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$B$11*EG223+$C$11*EH223+$F$11*ES223*(1-EV223)</f>
        <v>0</v>
      </c>
      <c r="DI223">
        <f>DH223*DJ223</f>
        <v>0</v>
      </c>
      <c r="DJ223">
        <f>($B$11*$D$9+$C$11*$D$9+$F$11*((FF223+EX223)/MAX(FF223+EX223+FG223, 0.1)*$I$9+FG223/MAX(FF223+EX223+FG223, 0.1)*$J$9))/($B$11+$C$11+$F$11)</f>
        <v>0</v>
      </c>
      <c r="DK223">
        <f>($B$11*$K$9+$C$11*$K$9+$F$11*((FF223+EX223)/MAX(FF223+EX223+FG223, 0.1)*$P$9+FG223/MAX(FF223+EX223+FG223, 0.1)*$Q$9))/($B$11+$C$11+$F$11)</f>
        <v>0</v>
      </c>
      <c r="DL223">
        <v>6</v>
      </c>
      <c r="DM223">
        <v>0.5</v>
      </c>
      <c r="DN223" t="s">
        <v>438</v>
      </c>
      <c r="DO223">
        <v>2</v>
      </c>
      <c r="DP223" t="b">
        <v>1</v>
      </c>
      <c r="DQ223">
        <v>1758993120.84615</v>
      </c>
      <c r="DR223">
        <v>246.605076923077</v>
      </c>
      <c r="DS223">
        <v>235.493461538462</v>
      </c>
      <c r="DT223">
        <v>23.7113846153846</v>
      </c>
      <c r="DU223">
        <v>19.2842846153846</v>
      </c>
      <c r="DV223">
        <v>241.353538461538</v>
      </c>
      <c r="DW223">
        <v>23.3226307692308</v>
      </c>
      <c r="DX223">
        <v>500.002</v>
      </c>
      <c r="DY223">
        <v>90.4166692307692</v>
      </c>
      <c r="DZ223">
        <v>0.0298098615384615</v>
      </c>
      <c r="EA223">
        <v>30.1914538461539</v>
      </c>
      <c r="EB223">
        <v>30.0278461538462</v>
      </c>
      <c r="EC223">
        <v>999.9</v>
      </c>
      <c r="ED223">
        <v>0</v>
      </c>
      <c r="EE223">
        <v>0</v>
      </c>
      <c r="EF223">
        <v>9990.48</v>
      </c>
      <c r="EG223">
        <v>0</v>
      </c>
      <c r="EH223">
        <v>11.0401</v>
      </c>
      <c r="EI223">
        <v>11.1116407692308</v>
      </c>
      <c r="EJ223">
        <v>252.594538461538</v>
      </c>
      <c r="EK223">
        <v>240.124461538462</v>
      </c>
      <c r="EL223">
        <v>4.42707846153846</v>
      </c>
      <c r="EM223">
        <v>235.493461538462</v>
      </c>
      <c r="EN223">
        <v>19.2842846153846</v>
      </c>
      <c r="EO223">
        <v>2.14390384615385</v>
      </c>
      <c r="EP223">
        <v>1.74362076923077</v>
      </c>
      <c r="EQ223">
        <v>18.5491846153846</v>
      </c>
      <c r="ER223">
        <v>15.2903153846154</v>
      </c>
      <c r="ES223">
        <v>2000.04153846154</v>
      </c>
      <c r="ET223">
        <v>0.979995384615384</v>
      </c>
      <c r="EU223">
        <v>0.0200044538461538</v>
      </c>
      <c r="EV223">
        <v>0</v>
      </c>
      <c r="EW223">
        <v>1030.08615384615</v>
      </c>
      <c r="EX223">
        <v>5.00016</v>
      </c>
      <c r="EY223">
        <v>21116.4307692308</v>
      </c>
      <c r="EZ223">
        <v>18234.5384615385</v>
      </c>
      <c r="FA223">
        <v>48.5</v>
      </c>
      <c r="FB223">
        <v>48.875</v>
      </c>
      <c r="FC223">
        <v>48.8507692307692</v>
      </c>
      <c r="FD223">
        <v>48.562</v>
      </c>
      <c r="FE223">
        <v>50.312</v>
      </c>
      <c r="FF223">
        <v>1955.13153846154</v>
      </c>
      <c r="FG223">
        <v>39.91</v>
      </c>
      <c r="FH223">
        <v>0</v>
      </c>
      <c r="FI223">
        <v>1758993134.1</v>
      </c>
      <c r="FJ223">
        <v>0</v>
      </c>
      <c r="FK223">
        <v>1030.2636</v>
      </c>
      <c r="FL223">
        <v>6.92000001112498</v>
      </c>
      <c r="FM223">
        <v>138.438461547136</v>
      </c>
      <c r="FN223">
        <v>21117.972</v>
      </c>
      <c r="FO223">
        <v>15</v>
      </c>
      <c r="FP223">
        <v>0</v>
      </c>
      <c r="FQ223" t="s">
        <v>439</v>
      </c>
      <c r="FR223">
        <v>1747249705.1</v>
      </c>
      <c r="FS223">
        <v>1747249711.1</v>
      </c>
      <c r="FT223">
        <v>0</v>
      </c>
      <c r="FU223">
        <v>0.871</v>
      </c>
      <c r="FV223">
        <v>0.066</v>
      </c>
      <c r="FW223">
        <v>5.486</v>
      </c>
      <c r="FX223">
        <v>0.145</v>
      </c>
      <c r="FY223">
        <v>420</v>
      </c>
      <c r="FZ223">
        <v>16</v>
      </c>
      <c r="GA223">
        <v>0.27</v>
      </c>
      <c r="GB223">
        <v>0.16</v>
      </c>
      <c r="GC223">
        <v>10.8277735</v>
      </c>
      <c r="GD223">
        <v>7.33724706766918</v>
      </c>
      <c r="GE223">
        <v>1.04033428836252</v>
      </c>
      <c r="GF223">
        <v>0</v>
      </c>
      <c r="GG223">
        <v>1029.84735294118</v>
      </c>
      <c r="GH223">
        <v>6.43651641983317</v>
      </c>
      <c r="GI223">
        <v>0.667066928574068</v>
      </c>
      <c r="GJ223">
        <v>-1</v>
      </c>
      <c r="GK223">
        <v>4.4208965</v>
      </c>
      <c r="GL223">
        <v>0.165864812030073</v>
      </c>
      <c r="GM223">
        <v>0.0175222450830366</v>
      </c>
      <c r="GN223">
        <v>0</v>
      </c>
      <c r="GO223">
        <v>0</v>
      </c>
      <c r="GP223">
        <v>2</v>
      </c>
      <c r="GQ223" t="s">
        <v>457</v>
      </c>
      <c r="GR223">
        <v>3.12499</v>
      </c>
      <c r="GS223">
        <v>2.65552</v>
      </c>
      <c r="GT223">
        <v>0.0522161</v>
      </c>
      <c r="GU223">
        <v>0.050815</v>
      </c>
      <c r="GV223">
        <v>0.100684</v>
      </c>
      <c r="GW223">
        <v>0.0873438</v>
      </c>
      <c r="GX223">
        <v>24436</v>
      </c>
      <c r="GY223">
        <v>23198.2</v>
      </c>
      <c r="GZ223">
        <v>23053.7</v>
      </c>
      <c r="HA223">
        <v>23794.5</v>
      </c>
      <c r="HB223">
        <v>35319.4</v>
      </c>
      <c r="HC223">
        <v>35937.9</v>
      </c>
      <c r="HD223">
        <v>41550.5</v>
      </c>
      <c r="HE223">
        <v>42425.3</v>
      </c>
      <c r="HF223">
        <v>1.91527</v>
      </c>
      <c r="HG223">
        <v>1.82162</v>
      </c>
      <c r="HH223">
        <v>0.20393</v>
      </c>
      <c r="HI223">
        <v>0</v>
      </c>
      <c r="HJ223">
        <v>26.6932</v>
      </c>
      <c r="HK223">
        <v>999.9</v>
      </c>
      <c r="HL223">
        <v>51.862</v>
      </c>
      <c r="HM223">
        <v>29.406</v>
      </c>
      <c r="HN223">
        <v>23.6142</v>
      </c>
      <c r="HO223">
        <v>54.3727</v>
      </c>
      <c r="HP223">
        <v>42.3918</v>
      </c>
      <c r="HQ223">
        <v>1</v>
      </c>
      <c r="HR223">
        <v>-0.0135366</v>
      </c>
      <c r="HS223">
        <v>0.12948</v>
      </c>
      <c r="HT223">
        <v>20.218</v>
      </c>
      <c r="HU223">
        <v>5.23361</v>
      </c>
      <c r="HV223">
        <v>11.992</v>
      </c>
      <c r="HW223">
        <v>4.9558</v>
      </c>
      <c r="HX223">
        <v>3.30393</v>
      </c>
      <c r="HY223">
        <v>22.1</v>
      </c>
      <c r="HZ223">
        <v>9999</v>
      </c>
      <c r="IA223">
        <v>9999</v>
      </c>
      <c r="IB223">
        <v>9999</v>
      </c>
      <c r="IC223">
        <v>1.86851</v>
      </c>
      <c r="ID223">
        <v>1.86417</v>
      </c>
      <c r="IE223">
        <v>1.8718</v>
      </c>
      <c r="IF223">
        <v>1.86266</v>
      </c>
      <c r="IG223">
        <v>1.86209</v>
      </c>
      <c r="IH223">
        <v>1.86855</v>
      </c>
      <c r="II223">
        <v>1.85867</v>
      </c>
      <c r="IJ223">
        <v>1.86508</v>
      </c>
      <c r="IK223">
        <v>5</v>
      </c>
      <c r="IL223">
        <v>0</v>
      </c>
      <c r="IM223">
        <v>0</v>
      </c>
      <c r="IN223">
        <v>0</v>
      </c>
      <c r="IO223" t="s">
        <v>441</v>
      </c>
      <c r="IP223" t="s">
        <v>442</v>
      </c>
      <c r="IQ223" t="s">
        <v>443</v>
      </c>
      <c r="IR223" t="s">
        <v>443</v>
      </c>
      <c r="IS223" t="s">
        <v>443</v>
      </c>
      <c r="IT223" t="s">
        <v>443</v>
      </c>
      <c r="IU223">
        <v>0</v>
      </c>
      <c r="IV223">
        <v>100</v>
      </c>
      <c r="IW223">
        <v>100</v>
      </c>
      <c r="IX223">
        <v>5.161</v>
      </c>
      <c r="IY223">
        <v>0.3884</v>
      </c>
      <c r="IZ223">
        <v>4.29428474587108</v>
      </c>
      <c r="JA223">
        <v>0.0044018681294096</v>
      </c>
      <c r="JB223">
        <v>-1.90699597991277e-06</v>
      </c>
      <c r="JC223">
        <v>4.44501569190667e-10</v>
      </c>
      <c r="JD223">
        <v>0.0663976639725661</v>
      </c>
      <c r="JE223">
        <v>0.00774552653971819</v>
      </c>
      <c r="JF223">
        <v>0.000136201457998369</v>
      </c>
      <c r="JG223">
        <v>5.32982615085375e-06</v>
      </c>
      <c r="JH223">
        <v>-0</v>
      </c>
      <c r="JI223">
        <v>1991</v>
      </c>
      <c r="JJ223">
        <v>1</v>
      </c>
      <c r="JK223">
        <v>28</v>
      </c>
      <c r="JL223">
        <v>195723.7</v>
      </c>
      <c r="JM223">
        <v>195723.6</v>
      </c>
      <c r="JN223">
        <v>0.529785</v>
      </c>
      <c r="JO223">
        <v>2.42798</v>
      </c>
      <c r="JP223">
        <v>1.49902</v>
      </c>
      <c r="JQ223">
        <v>2.32788</v>
      </c>
      <c r="JR223">
        <v>1.54419</v>
      </c>
      <c r="JS223">
        <v>2.25342</v>
      </c>
      <c r="JT223">
        <v>35.2902</v>
      </c>
      <c r="JU223">
        <v>24.07</v>
      </c>
      <c r="JV223">
        <v>18</v>
      </c>
      <c r="JW223">
        <v>547.569</v>
      </c>
      <c r="JX223">
        <v>430.863</v>
      </c>
      <c r="JY223">
        <v>26.9043</v>
      </c>
      <c r="JZ223">
        <v>27.4011</v>
      </c>
      <c r="KA223">
        <v>30</v>
      </c>
      <c r="KB223">
        <v>27.3306</v>
      </c>
      <c r="KC223">
        <v>27.3578</v>
      </c>
      <c r="KD223">
        <v>10.4291</v>
      </c>
      <c r="KE223">
        <v>30.3349</v>
      </c>
      <c r="KF223">
        <v>68.1242</v>
      </c>
      <c r="KG223">
        <v>26.89</v>
      </c>
      <c r="KH223">
        <v>182.743</v>
      </c>
      <c r="KI223">
        <v>19.3383</v>
      </c>
      <c r="KJ223">
        <v>93.1346</v>
      </c>
      <c r="KK223">
        <v>98.8808</v>
      </c>
    </row>
    <row r="224" spans="1:297">
      <c r="A224">
        <v>208</v>
      </c>
      <c r="B224">
        <v>1758993134</v>
      </c>
      <c r="C224">
        <v>5787</v>
      </c>
      <c r="D224" t="s">
        <v>860</v>
      </c>
      <c r="E224" t="s">
        <v>861</v>
      </c>
      <c r="F224">
        <v>5</v>
      </c>
      <c r="G224" t="s">
        <v>831</v>
      </c>
      <c r="H224" t="s">
        <v>436</v>
      </c>
      <c r="I224">
        <v>1758993125.84615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(EA224+(U224+2*0.95*5.67E-8*(((EA224+$B$7)+273)^4-(EA224+273)^4)-44100*J224)/(1.84*29.3*R224+8*0.95*5.67E-8*(EA224+273)^3))</f>
        <v>0</v>
      </c>
      <c r="W224">
        <f>($C$7*EB224+$D$7*EC224+$E$7*V224)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2*0.95*5.67E-8*(((EA224+$B$7)+273)^4-(W224+273)^4)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208.183195346429</v>
      </c>
      <c r="AK224">
        <v>214.321351515151</v>
      </c>
      <c r="AL224">
        <v>-3.10241354978361</v>
      </c>
      <c r="AM224">
        <v>63.08</v>
      </c>
      <c r="AN224">
        <f>(AP224 - AO224 + DY224*1E3/(8.314*(EA224+273.15)) * AR224/DX224 * AQ224) * DX224/(100*DL224) * 1000/(1000 - AP224)</f>
        <v>0</v>
      </c>
      <c r="AO224">
        <v>19.2602565714286</v>
      </c>
      <c r="AP224">
        <v>23.6838939393939</v>
      </c>
      <c r="AQ224">
        <v>-3.51415649028288e-05</v>
      </c>
      <c r="AR224">
        <v>99.94</v>
      </c>
      <c r="AS224">
        <v>0</v>
      </c>
      <c r="AT224">
        <v>0</v>
      </c>
      <c r="AU224">
        <f>IF(AS224*$H$13&gt;=AW224,1.0,(AW224/(AW224-AS224*$H$13)))</f>
        <v>0</v>
      </c>
      <c r="AV224">
        <f>(AU224-1)*100</f>
        <v>0</v>
      </c>
      <c r="AW224">
        <f>MAX(0,($B$13+$C$13*EF224)/(1+$D$13*EF224)*DY224/(EA224+273)*$E$13)</f>
        <v>0</v>
      </c>
      <c r="AX224" t="s">
        <v>437</v>
      </c>
      <c r="AY224" t="s">
        <v>437</v>
      </c>
      <c r="AZ224">
        <v>0</v>
      </c>
      <c r="BA224">
        <v>0</v>
      </c>
      <c r="BB224">
        <f>1-AZ224/BA224</f>
        <v>0</v>
      </c>
      <c r="BC224">
        <v>0</v>
      </c>
      <c r="BD224" t="s">
        <v>437</v>
      </c>
      <c r="BE224" t="s">
        <v>437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437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$B$11*EG224+$C$11*EH224+$F$11*ES224*(1-EV224)</f>
        <v>0</v>
      </c>
      <c r="DI224">
        <f>DH224*DJ224</f>
        <v>0</v>
      </c>
      <c r="DJ224">
        <f>($B$11*$D$9+$C$11*$D$9+$F$11*((FF224+EX224)/MAX(FF224+EX224+FG224, 0.1)*$I$9+FG224/MAX(FF224+EX224+FG224, 0.1)*$J$9))/($B$11+$C$11+$F$11)</f>
        <v>0</v>
      </c>
      <c r="DK224">
        <f>($B$11*$K$9+$C$11*$K$9+$F$11*((FF224+EX224)/MAX(FF224+EX224+FG224, 0.1)*$P$9+FG224/MAX(FF224+EX224+FG224, 0.1)*$Q$9))/($B$11+$C$11+$F$11)</f>
        <v>0</v>
      </c>
      <c r="DL224">
        <v>6</v>
      </c>
      <c r="DM224">
        <v>0.5</v>
      </c>
      <c r="DN224" t="s">
        <v>438</v>
      </c>
      <c r="DO224">
        <v>2</v>
      </c>
      <c r="DP224" t="b">
        <v>1</v>
      </c>
      <c r="DQ224">
        <v>1758993125.84615</v>
      </c>
      <c r="DR224">
        <v>231.050384615385</v>
      </c>
      <c r="DS224">
        <v>219.05</v>
      </c>
      <c r="DT224">
        <v>23.7021076923077</v>
      </c>
      <c r="DU224">
        <v>19.2689384615385</v>
      </c>
      <c r="DV224">
        <v>225.854384615385</v>
      </c>
      <c r="DW224">
        <v>23.3135538461538</v>
      </c>
      <c r="DX224">
        <v>499.979846153846</v>
      </c>
      <c r="DY224">
        <v>90.4167538461538</v>
      </c>
      <c r="DZ224">
        <v>0.0297411461538462</v>
      </c>
      <c r="EA224">
        <v>30.1898538461538</v>
      </c>
      <c r="EB224">
        <v>30.0274692307692</v>
      </c>
      <c r="EC224">
        <v>999.9</v>
      </c>
      <c r="ED224">
        <v>0</v>
      </c>
      <c r="EE224">
        <v>0</v>
      </c>
      <c r="EF224">
        <v>9997.06692307692</v>
      </c>
      <c r="EG224">
        <v>0</v>
      </c>
      <c r="EH224">
        <v>10.8724384615385</v>
      </c>
      <c r="EI224">
        <v>12.0003307692308</v>
      </c>
      <c r="EJ224">
        <v>236.659846153846</v>
      </c>
      <c r="EK224">
        <v>223.354076923077</v>
      </c>
      <c r="EL224">
        <v>4.43314076923077</v>
      </c>
      <c r="EM224">
        <v>219.05</v>
      </c>
      <c r="EN224">
        <v>19.2689384615385</v>
      </c>
      <c r="EO224">
        <v>2.14306769230769</v>
      </c>
      <c r="EP224">
        <v>1.74223538461538</v>
      </c>
      <c r="EQ224">
        <v>18.5429461538462</v>
      </c>
      <c r="ER224">
        <v>15.2779461538462</v>
      </c>
      <c r="ES224">
        <v>2000.04384615385</v>
      </c>
      <c r="ET224">
        <v>0.979995384615384</v>
      </c>
      <c r="EU224">
        <v>0.0200044538461539</v>
      </c>
      <c r="EV224">
        <v>0</v>
      </c>
      <c r="EW224">
        <v>1030.69846153846</v>
      </c>
      <c r="EX224">
        <v>5.00016</v>
      </c>
      <c r="EY224">
        <v>21128.4230769231</v>
      </c>
      <c r="EZ224">
        <v>18234.5461538461</v>
      </c>
      <c r="FA224">
        <v>48.5</v>
      </c>
      <c r="FB224">
        <v>48.875</v>
      </c>
      <c r="FC224">
        <v>48.8507692307692</v>
      </c>
      <c r="FD224">
        <v>48.562</v>
      </c>
      <c r="FE224">
        <v>50.312</v>
      </c>
      <c r="FF224">
        <v>1955.13384615385</v>
      </c>
      <c r="FG224">
        <v>39.91</v>
      </c>
      <c r="FH224">
        <v>0</v>
      </c>
      <c r="FI224">
        <v>1758993138.9</v>
      </c>
      <c r="FJ224">
        <v>0</v>
      </c>
      <c r="FK224">
        <v>1030.8672</v>
      </c>
      <c r="FL224">
        <v>6.38307691989211</v>
      </c>
      <c r="FM224">
        <v>147.407691941519</v>
      </c>
      <c r="FN224">
        <v>21129.616</v>
      </c>
      <c r="FO224">
        <v>15</v>
      </c>
      <c r="FP224">
        <v>0</v>
      </c>
      <c r="FQ224" t="s">
        <v>439</v>
      </c>
      <c r="FR224">
        <v>1747249705.1</v>
      </c>
      <c r="FS224">
        <v>1747249711.1</v>
      </c>
      <c r="FT224">
        <v>0</v>
      </c>
      <c r="FU224">
        <v>0.871</v>
      </c>
      <c r="FV224">
        <v>0.066</v>
      </c>
      <c r="FW224">
        <v>5.486</v>
      </c>
      <c r="FX224">
        <v>0.145</v>
      </c>
      <c r="FY224">
        <v>420</v>
      </c>
      <c r="FZ224">
        <v>16</v>
      </c>
      <c r="GA224">
        <v>0.27</v>
      </c>
      <c r="GB224">
        <v>0.16</v>
      </c>
      <c r="GC224">
        <v>11.4522328571429</v>
      </c>
      <c r="GD224">
        <v>8.35162207792208</v>
      </c>
      <c r="GE224">
        <v>1.14655634344199</v>
      </c>
      <c r="GF224">
        <v>0</v>
      </c>
      <c r="GG224">
        <v>1030.45294117647</v>
      </c>
      <c r="GH224">
        <v>7.32009167523179</v>
      </c>
      <c r="GI224">
        <v>0.74836892998263</v>
      </c>
      <c r="GJ224">
        <v>-1</v>
      </c>
      <c r="GK224">
        <v>4.42696857142857</v>
      </c>
      <c r="GL224">
        <v>0.0726724675324551</v>
      </c>
      <c r="GM224">
        <v>0.0128362757118122</v>
      </c>
      <c r="GN224">
        <v>1</v>
      </c>
      <c r="GO224">
        <v>1</v>
      </c>
      <c r="GP224">
        <v>2</v>
      </c>
      <c r="GQ224" t="s">
        <v>446</v>
      </c>
      <c r="GR224">
        <v>3.12505</v>
      </c>
      <c r="GS224">
        <v>2.65556</v>
      </c>
      <c r="GT224">
        <v>0.0489649</v>
      </c>
      <c r="GU224">
        <v>0.0470797</v>
      </c>
      <c r="GV224">
        <v>0.10065</v>
      </c>
      <c r="GW224">
        <v>0.0873344</v>
      </c>
      <c r="GX224">
        <v>24519.9</v>
      </c>
      <c r="GY224">
        <v>23289.6</v>
      </c>
      <c r="GZ224">
        <v>23053.8</v>
      </c>
      <c r="HA224">
        <v>23794.6</v>
      </c>
      <c r="HB224">
        <v>35320.4</v>
      </c>
      <c r="HC224">
        <v>35938</v>
      </c>
      <c r="HD224">
        <v>41550.5</v>
      </c>
      <c r="HE224">
        <v>42425.3</v>
      </c>
      <c r="HF224">
        <v>1.91527</v>
      </c>
      <c r="HG224">
        <v>1.82187</v>
      </c>
      <c r="HH224">
        <v>0.204645</v>
      </c>
      <c r="HI224">
        <v>0</v>
      </c>
      <c r="HJ224">
        <v>26.6968</v>
      </c>
      <c r="HK224">
        <v>999.9</v>
      </c>
      <c r="HL224">
        <v>51.837</v>
      </c>
      <c r="HM224">
        <v>29.416</v>
      </c>
      <c r="HN224">
        <v>23.6183</v>
      </c>
      <c r="HO224">
        <v>54.3527</v>
      </c>
      <c r="HP224">
        <v>42.2636</v>
      </c>
      <c r="HQ224">
        <v>1</v>
      </c>
      <c r="HR224">
        <v>-0.0133435</v>
      </c>
      <c r="HS224">
        <v>0.12582</v>
      </c>
      <c r="HT224">
        <v>20.218</v>
      </c>
      <c r="HU224">
        <v>5.23331</v>
      </c>
      <c r="HV224">
        <v>11.992</v>
      </c>
      <c r="HW224">
        <v>4.95565</v>
      </c>
      <c r="HX224">
        <v>3.30387</v>
      </c>
      <c r="HY224">
        <v>22.1</v>
      </c>
      <c r="HZ224">
        <v>9999</v>
      </c>
      <c r="IA224">
        <v>9999</v>
      </c>
      <c r="IB224">
        <v>9999</v>
      </c>
      <c r="IC224">
        <v>1.86849</v>
      </c>
      <c r="ID224">
        <v>1.86418</v>
      </c>
      <c r="IE224">
        <v>1.8718</v>
      </c>
      <c r="IF224">
        <v>1.86265</v>
      </c>
      <c r="IG224">
        <v>1.86208</v>
      </c>
      <c r="IH224">
        <v>1.86856</v>
      </c>
      <c r="II224">
        <v>1.85868</v>
      </c>
      <c r="IJ224">
        <v>1.86508</v>
      </c>
      <c r="IK224">
        <v>5</v>
      </c>
      <c r="IL224">
        <v>0</v>
      </c>
      <c r="IM224">
        <v>0</v>
      </c>
      <c r="IN224">
        <v>0</v>
      </c>
      <c r="IO224" t="s">
        <v>441</v>
      </c>
      <c r="IP224" t="s">
        <v>442</v>
      </c>
      <c r="IQ224" t="s">
        <v>443</v>
      </c>
      <c r="IR224" t="s">
        <v>443</v>
      </c>
      <c r="IS224" t="s">
        <v>443</v>
      </c>
      <c r="IT224" t="s">
        <v>443</v>
      </c>
      <c r="IU224">
        <v>0</v>
      </c>
      <c r="IV224">
        <v>100</v>
      </c>
      <c r="IW224">
        <v>100</v>
      </c>
      <c r="IX224">
        <v>5.105</v>
      </c>
      <c r="IY224">
        <v>0.388</v>
      </c>
      <c r="IZ224">
        <v>4.29428474587108</v>
      </c>
      <c r="JA224">
        <v>0.0044018681294096</v>
      </c>
      <c r="JB224">
        <v>-1.90699597991277e-06</v>
      </c>
      <c r="JC224">
        <v>4.44501569190667e-10</v>
      </c>
      <c r="JD224">
        <v>0.0663976639725661</v>
      </c>
      <c r="JE224">
        <v>0.00774552653971819</v>
      </c>
      <c r="JF224">
        <v>0.000136201457998369</v>
      </c>
      <c r="JG224">
        <v>5.32982615085375e-06</v>
      </c>
      <c r="JH224">
        <v>-0</v>
      </c>
      <c r="JI224">
        <v>1991</v>
      </c>
      <c r="JJ224">
        <v>1</v>
      </c>
      <c r="JK224">
        <v>28</v>
      </c>
      <c r="JL224">
        <v>195723.8</v>
      </c>
      <c r="JM224">
        <v>195723.7</v>
      </c>
      <c r="JN224">
        <v>0.487061</v>
      </c>
      <c r="JO224">
        <v>2.41577</v>
      </c>
      <c r="JP224">
        <v>1.4978</v>
      </c>
      <c r="JQ224">
        <v>2.3291</v>
      </c>
      <c r="JR224">
        <v>1.54419</v>
      </c>
      <c r="JS224">
        <v>2.33032</v>
      </c>
      <c r="JT224">
        <v>35.2902</v>
      </c>
      <c r="JU224">
        <v>24.0963</v>
      </c>
      <c r="JV224">
        <v>18</v>
      </c>
      <c r="JW224">
        <v>547.552</v>
      </c>
      <c r="JX224">
        <v>430.996</v>
      </c>
      <c r="JY224">
        <v>26.877</v>
      </c>
      <c r="JZ224">
        <v>27.4001</v>
      </c>
      <c r="KA224">
        <v>30.0001</v>
      </c>
      <c r="KB224">
        <v>27.3286</v>
      </c>
      <c r="KC224">
        <v>27.3559</v>
      </c>
      <c r="KD224">
        <v>9.74296</v>
      </c>
      <c r="KE224">
        <v>30.0412</v>
      </c>
      <c r="KF224">
        <v>68.1242</v>
      </c>
      <c r="KG224">
        <v>26.8664</v>
      </c>
      <c r="KH224">
        <v>169.098</v>
      </c>
      <c r="KI224">
        <v>19.3545</v>
      </c>
      <c r="KJ224">
        <v>93.1348</v>
      </c>
      <c r="KK224">
        <v>98.8811</v>
      </c>
    </row>
    <row r="225" spans="1:297">
      <c r="A225">
        <v>209</v>
      </c>
      <c r="B225">
        <v>1758993139</v>
      </c>
      <c r="C225">
        <v>5792</v>
      </c>
      <c r="D225" t="s">
        <v>862</v>
      </c>
      <c r="E225" t="s">
        <v>863</v>
      </c>
      <c r="F225">
        <v>5</v>
      </c>
      <c r="G225" t="s">
        <v>831</v>
      </c>
      <c r="H225" t="s">
        <v>436</v>
      </c>
      <c r="I225">
        <v>1758993130.84615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(EA225+(U225+2*0.95*5.67E-8*(((EA225+$B$7)+273)^4-(EA225+273)^4)-44100*J225)/(1.84*29.3*R225+8*0.95*5.67E-8*(EA225+273)^3))</f>
        <v>0</v>
      </c>
      <c r="W225">
        <f>($C$7*EB225+$D$7*EC225+$E$7*V225)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2*0.95*5.67E-8*(((EA225+$B$7)+273)^4-(W225+273)^4)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190.433800313095</v>
      </c>
      <c r="AK225">
        <v>197.975509090909</v>
      </c>
      <c r="AL225">
        <v>-3.28062820346322</v>
      </c>
      <c r="AM225">
        <v>63.08</v>
      </c>
      <c r="AN225">
        <f>(AP225 - AO225 + DY225*1E3/(8.314*(EA225+273.15)) * AR225/DX225 * AQ225) * DX225/(100*DL225) * 1000/(1000 - AP225)</f>
        <v>0</v>
      </c>
      <c r="AO225">
        <v>19.2648338184524</v>
      </c>
      <c r="AP225">
        <v>23.6763903030303</v>
      </c>
      <c r="AQ225">
        <v>-2.0120070405793e-05</v>
      </c>
      <c r="AR225">
        <v>99.94</v>
      </c>
      <c r="AS225">
        <v>0</v>
      </c>
      <c r="AT225">
        <v>0</v>
      </c>
      <c r="AU225">
        <f>IF(AS225*$H$13&gt;=AW225,1.0,(AW225/(AW225-AS225*$H$13)))</f>
        <v>0</v>
      </c>
      <c r="AV225">
        <f>(AU225-1)*100</f>
        <v>0</v>
      </c>
      <c r="AW225">
        <f>MAX(0,($B$13+$C$13*EF225)/(1+$D$13*EF225)*DY225/(EA225+273)*$E$13)</f>
        <v>0</v>
      </c>
      <c r="AX225" t="s">
        <v>437</v>
      </c>
      <c r="AY225" t="s">
        <v>437</v>
      </c>
      <c r="AZ225">
        <v>0</v>
      </c>
      <c r="BA225">
        <v>0</v>
      </c>
      <c r="BB225">
        <f>1-AZ225/BA225</f>
        <v>0</v>
      </c>
      <c r="BC225">
        <v>0</v>
      </c>
      <c r="BD225" t="s">
        <v>437</v>
      </c>
      <c r="BE225" t="s">
        <v>437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437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$B$11*EG225+$C$11*EH225+$F$11*ES225*(1-EV225)</f>
        <v>0</v>
      </c>
      <c r="DI225">
        <f>DH225*DJ225</f>
        <v>0</v>
      </c>
      <c r="DJ225">
        <f>($B$11*$D$9+$C$11*$D$9+$F$11*((FF225+EX225)/MAX(FF225+EX225+FG225, 0.1)*$I$9+FG225/MAX(FF225+EX225+FG225, 0.1)*$J$9))/($B$11+$C$11+$F$11)</f>
        <v>0</v>
      </c>
      <c r="DK225">
        <f>($B$11*$K$9+$C$11*$K$9+$F$11*((FF225+EX225)/MAX(FF225+EX225+FG225, 0.1)*$P$9+FG225/MAX(FF225+EX225+FG225, 0.1)*$Q$9))/($B$11+$C$11+$F$11)</f>
        <v>0</v>
      </c>
      <c r="DL225">
        <v>6</v>
      </c>
      <c r="DM225">
        <v>0.5</v>
      </c>
      <c r="DN225" t="s">
        <v>438</v>
      </c>
      <c r="DO225">
        <v>2</v>
      </c>
      <c r="DP225" t="b">
        <v>1</v>
      </c>
      <c r="DQ225">
        <v>1758993130.84615</v>
      </c>
      <c r="DR225">
        <v>215.547153846154</v>
      </c>
      <c r="DS225">
        <v>202.872692307692</v>
      </c>
      <c r="DT225">
        <v>23.6901230769231</v>
      </c>
      <c r="DU225">
        <v>19.2640076923077</v>
      </c>
      <c r="DV225">
        <v>210.407384615385</v>
      </c>
      <c r="DW225">
        <v>23.3018538461538</v>
      </c>
      <c r="DX225">
        <v>499.997461538461</v>
      </c>
      <c r="DY225">
        <v>90.4174230769231</v>
      </c>
      <c r="DZ225">
        <v>0.0296678846153846</v>
      </c>
      <c r="EA225">
        <v>30.1871461538462</v>
      </c>
      <c r="EB225">
        <v>30.0281615384615</v>
      </c>
      <c r="EC225">
        <v>999.9</v>
      </c>
      <c r="ED225">
        <v>0</v>
      </c>
      <c r="EE225">
        <v>0</v>
      </c>
      <c r="EF225">
        <v>10022.3553846154</v>
      </c>
      <c r="EG225">
        <v>0</v>
      </c>
      <c r="EH225">
        <v>10.8391538461538</v>
      </c>
      <c r="EI225">
        <v>12.6745307692308</v>
      </c>
      <c r="EJ225">
        <v>220.777615384615</v>
      </c>
      <c r="EK225">
        <v>206.857538461538</v>
      </c>
      <c r="EL225">
        <v>4.42610307692308</v>
      </c>
      <c r="EM225">
        <v>202.872692307692</v>
      </c>
      <c r="EN225">
        <v>19.2640076923077</v>
      </c>
      <c r="EO225">
        <v>2.14200153846154</v>
      </c>
      <c r="EP225">
        <v>1.74180230769231</v>
      </c>
      <c r="EQ225">
        <v>18.5349846153846</v>
      </c>
      <c r="ER225">
        <v>15.2740846153846</v>
      </c>
      <c r="ES225">
        <v>2000.00384615385</v>
      </c>
      <c r="ET225">
        <v>0.979995076923077</v>
      </c>
      <c r="EU225">
        <v>0.0200048769230769</v>
      </c>
      <c r="EV225">
        <v>0</v>
      </c>
      <c r="EW225">
        <v>1031.40846153846</v>
      </c>
      <c r="EX225">
        <v>5.00016</v>
      </c>
      <c r="EY225">
        <v>21141.9230769231</v>
      </c>
      <c r="EZ225">
        <v>18234.1846153846</v>
      </c>
      <c r="FA225">
        <v>48.5</v>
      </c>
      <c r="FB225">
        <v>48.875</v>
      </c>
      <c r="FC225">
        <v>48.8410769230769</v>
      </c>
      <c r="FD225">
        <v>48.562</v>
      </c>
      <c r="FE225">
        <v>50.312</v>
      </c>
      <c r="FF225">
        <v>1955.09384615385</v>
      </c>
      <c r="FG225">
        <v>39.91</v>
      </c>
      <c r="FH225">
        <v>0</v>
      </c>
      <c r="FI225">
        <v>1758993144.3</v>
      </c>
      <c r="FJ225">
        <v>0</v>
      </c>
      <c r="FK225">
        <v>1031.6</v>
      </c>
      <c r="FL225">
        <v>10.0082051358766</v>
      </c>
      <c r="FM225">
        <v>189.65128206121</v>
      </c>
      <c r="FN225">
        <v>21144.0115384615</v>
      </c>
      <c r="FO225">
        <v>15</v>
      </c>
      <c r="FP225">
        <v>0</v>
      </c>
      <c r="FQ225" t="s">
        <v>439</v>
      </c>
      <c r="FR225">
        <v>1747249705.1</v>
      </c>
      <c r="FS225">
        <v>1747249711.1</v>
      </c>
      <c r="FT225">
        <v>0</v>
      </c>
      <c r="FU225">
        <v>0.871</v>
      </c>
      <c r="FV225">
        <v>0.066</v>
      </c>
      <c r="FW225">
        <v>5.486</v>
      </c>
      <c r="FX225">
        <v>0.145</v>
      </c>
      <c r="FY225">
        <v>420</v>
      </c>
      <c r="FZ225">
        <v>16</v>
      </c>
      <c r="GA225">
        <v>0.27</v>
      </c>
      <c r="GB225">
        <v>0.16</v>
      </c>
      <c r="GC225">
        <v>12.547575</v>
      </c>
      <c r="GD225">
        <v>9.18013984962406</v>
      </c>
      <c r="GE225">
        <v>1.17774323427265</v>
      </c>
      <c r="GF225">
        <v>0</v>
      </c>
      <c r="GG225">
        <v>1031.135</v>
      </c>
      <c r="GH225">
        <v>7.94025974612121</v>
      </c>
      <c r="GI225">
        <v>0.811172898085397</v>
      </c>
      <c r="GJ225">
        <v>-1</v>
      </c>
      <c r="GK225">
        <v>4.429092</v>
      </c>
      <c r="GL225">
        <v>-0.097830676691734</v>
      </c>
      <c r="GM225">
        <v>0.0112367876192442</v>
      </c>
      <c r="GN225">
        <v>1</v>
      </c>
      <c r="GO225">
        <v>1</v>
      </c>
      <c r="GP225">
        <v>2</v>
      </c>
      <c r="GQ225" t="s">
        <v>446</v>
      </c>
      <c r="GR225">
        <v>3.125</v>
      </c>
      <c r="GS225">
        <v>2.65541</v>
      </c>
      <c r="GT225">
        <v>0.045511</v>
      </c>
      <c r="GU225">
        <v>0.0435956</v>
      </c>
      <c r="GV225">
        <v>0.100636</v>
      </c>
      <c r="GW225">
        <v>0.0874144</v>
      </c>
      <c r="GX225">
        <v>24608.6</v>
      </c>
      <c r="GY225">
        <v>23374.9</v>
      </c>
      <c r="GZ225">
        <v>23053.4</v>
      </c>
      <c r="HA225">
        <v>23794.7</v>
      </c>
      <c r="HB225">
        <v>35320.3</v>
      </c>
      <c r="HC225">
        <v>35934.6</v>
      </c>
      <c r="HD225">
        <v>41550.1</v>
      </c>
      <c r="HE225">
        <v>42425.4</v>
      </c>
      <c r="HF225">
        <v>1.91518</v>
      </c>
      <c r="HG225">
        <v>1.82178</v>
      </c>
      <c r="HH225">
        <v>0.20352</v>
      </c>
      <c r="HI225">
        <v>0</v>
      </c>
      <c r="HJ225">
        <v>26.6993</v>
      </c>
      <c r="HK225">
        <v>999.9</v>
      </c>
      <c r="HL225">
        <v>51.837</v>
      </c>
      <c r="HM225">
        <v>29.406</v>
      </c>
      <c r="HN225">
        <v>23.6035</v>
      </c>
      <c r="HO225">
        <v>54.6627</v>
      </c>
      <c r="HP225">
        <v>42.3277</v>
      </c>
      <c r="HQ225">
        <v>1</v>
      </c>
      <c r="HR225">
        <v>-0.0135645</v>
      </c>
      <c r="HS225">
        <v>0.167688</v>
      </c>
      <c r="HT225">
        <v>20.2179</v>
      </c>
      <c r="HU225">
        <v>5.23271</v>
      </c>
      <c r="HV225">
        <v>11.992</v>
      </c>
      <c r="HW225">
        <v>4.95575</v>
      </c>
      <c r="HX225">
        <v>3.30393</v>
      </c>
      <c r="HY225">
        <v>22.1</v>
      </c>
      <c r="HZ225">
        <v>9999</v>
      </c>
      <c r="IA225">
        <v>9999</v>
      </c>
      <c r="IB225">
        <v>9999</v>
      </c>
      <c r="IC225">
        <v>1.86848</v>
      </c>
      <c r="ID225">
        <v>1.86418</v>
      </c>
      <c r="IE225">
        <v>1.8718</v>
      </c>
      <c r="IF225">
        <v>1.86265</v>
      </c>
      <c r="IG225">
        <v>1.86206</v>
      </c>
      <c r="IH225">
        <v>1.86858</v>
      </c>
      <c r="II225">
        <v>1.85867</v>
      </c>
      <c r="IJ225">
        <v>1.86508</v>
      </c>
      <c r="IK225">
        <v>5</v>
      </c>
      <c r="IL225">
        <v>0</v>
      </c>
      <c r="IM225">
        <v>0</v>
      </c>
      <c r="IN225">
        <v>0</v>
      </c>
      <c r="IO225" t="s">
        <v>441</v>
      </c>
      <c r="IP225" t="s">
        <v>442</v>
      </c>
      <c r="IQ225" t="s">
        <v>443</v>
      </c>
      <c r="IR225" t="s">
        <v>443</v>
      </c>
      <c r="IS225" t="s">
        <v>443</v>
      </c>
      <c r="IT225" t="s">
        <v>443</v>
      </c>
      <c r="IU225">
        <v>0</v>
      </c>
      <c r="IV225">
        <v>100</v>
      </c>
      <c r="IW225">
        <v>100</v>
      </c>
      <c r="IX225">
        <v>5.047</v>
      </c>
      <c r="IY225">
        <v>0.388</v>
      </c>
      <c r="IZ225">
        <v>4.29428474587108</v>
      </c>
      <c r="JA225">
        <v>0.0044018681294096</v>
      </c>
      <c r="JB225">
        <v>-1.90699597991277e-06</v>
      </c>
      <c r="JC225">
        <v>4.44501569190667e-10</v>
      </c>
      <c r="JD225">
        <v>0.0663976639725661</v>
      </c>
      <c r="JE225">
        <v>0.00774552653971819</v>
      </c>
      <c r="JF225">
        <v>0.000136201457998369</v>
      </c>
      <c r="JG225">
        <v>5.32982615085375e-06</v>
      </c>
      <c r="JH225">
        <v>-0</v>
      </c>
      <c r="JI225">
        <v>1991</v>
      </c>
      <c r="JJ225">
        <v>1</v>
      </c>
      <c r="JK225">
        <v>28</v>
      </c>
      <c r="JL225">
        <v>195723.9</v>
      </c>
      <c r="JM225">
        <v>195723.8</v>
      </c>
      <c r="JN225">
        <v>0.457764</v>
      </c>
      <c r="JO225">
        <v>2.43286</v>
      </c>
      <c r="JP225">
        <v>1.49902</v>
      </c>
      <c r="JQ225">
        <v>2.3291</v>
      </c>
      <c r="JR225">
        <v>1.54419</v>
      </c>
      <c r="JS225">
        <v>2.27661</v>
      </c>
      <c r="JT225">
        <v>35.2902</v>
      </c>
      <c r="JU225">
        <v>24.07</v>
      </c>
      <c r="JV225">
        <v>18</v>
      </c>
      <c r="JW225">
        <v>547.485</v>
      </c>
      <c r="JX225">
        <v>430.929</v>
      </c>
      <c r="JY225">
        <v>26.8516</v>
      </c>
      <c r="JZ225">
        <v>27.3988</v>
      </c>
      <c r="KA225">
        <v>30.0002</v>
      </c>
      <c r="KB225">
        <v>27.3283</v>
      </c>
      <c r="KC225">
        <v>27.3547</v>
      </c>
      <c r="KD225">
        <v>8.96894</v>
      </c>
      <c r="KE225">
        <v>30.0412</v>
      </c>
      <c r="KF225">
        <v>68.1242</v>
      </c>
      <c r="KG225">
        <v>26.8323</v>
      </c>
      <c r="KH225">
        <v>148.789</v>
      </c>
      <c r="KI225">
        <v>19.37</v>
      </c>
      <c r="KJ225">
        <v>93.1336</v>
      </c>
      <c r="KK225">
        <v>98.8815</v>
      </c>
    </row>
    <row r="226" spans="1:297">
      <c r="A226">
        <v>210</v>
      </c>
      <c r="B226">
        <v>1758993144</v>
      </c>
      <c r="C226">
        <v>5797</v>
      </c>
      <c r="D226" t="s">
        <v>864</v>
      </c>
      <c r="E226" t="s">
        <v>865</v>
      </c>
      <c r="F226">
        <v>5</v>
      </c>
      <c r="G226" t="s">
        <v>831</v>
      </c>
      <c r="H226" t="s">
        <v>436</v>
      </c>
      <c r="I226">
        <v>1758993135.84615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(EA226+(U226+2*0.95*5.67E-8*(((EA226+$B$7)+273)^4-(EA226+273)^4)-44100*J226)/(1.84*29.3*R226+8*0.95*5.67E-8*(EA226+273)^3))</f>
        <v>0</v>
      </c>
      <c r="W226">
        <f>($C$7*EB226+$D$7*EC226+$E$7*V226)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2*0.95*5.67E-8*(((EA226+$B$7)+273)^4-(W226+273)^4)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174.496343121429</v>
      </c>
      <c r="AK226">
        <v>182.420812121212</v>
      </c>
      <c r="AL226">
        <v>-3.09191649350647</v>
      </c>
      <c r="AM226">
        <v>63.08</v>
      </c>
      <c r="AN226">
        <f>(AP226 - AO226 + DY226*1E3/(8.314*(EA226+273.15)) * AR226/DX226 * AQ226) * DX226/(100*DL226) * 1000/(1000 - AP226)</f>
        <v>0</v>
      </c>
      <c r="AO226">
        <v>19.2878670595238</v>
      </c>
      <c r="AP226">
        <v>23.6847054545455</v>
      </c>
      <c r="AQ226">
        <v>2.21228938926767e-05</v>
      </c>
      <c r="AR226">
        <v>99.94</v>
      </c>
      <c r="AS226">
        <v>0</v>
      </c>
      <c r="AT226">
        <v>0</v>
      </c>
      <c r="AU226">
        <f>IF(AS226*$H$13&gt;=AW226,1.0,(AW226/(AW226-AS226*$H$13)))</f>
        <v>0</v>
      </c>
      <c r="AV226">
        <f>(AU226-1)*100</f>
        <v>0</v>
      </c>
      <c r="AW226">
        <f>MAX(0,($B$13+$C$13*EF226)/(1+$D$13*EF226)*DY226/(EA226+273)*$E$13)</f>
        <v>0</v>
      </c>
      <c r="AX226" t="s">
        <v>437</v>
      </c>
      <c r="AY226" t="s">
        <v>437</v>
      </c>
      <c r="AZ226">
        <v>0</v>
      </c>
      <c r="BA226">
        <v>0</v>
      </c>
      <c r="BB226">
        <f>1-AZ226/BA226</f>
        <v>0</v>
      </c>
      <c r="BC226">
        <v>0</v>
      </c>
      <c r="BD226" t="s">
        <v>437</v>
      </c>
      <c r="BE226" t="s">
        <v>437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437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$B$11*EG226+$C$11*EH226+$F$11*ES226*(1-EV226)</f>
        <v>0</v>
      </c>
      <c r="DI226">
        <f>DH226*DJ226</f>
        <v>0</v>
      </c>
      <c r="DJ226">
        <f>($B$11*$D$9+$C$11*$D$9+$F$11*((FF226+EX226)/MAX(FF226+EX226+FG226, 0.1)*$I$9+FG226/MAX(FF226+EX226+FG226, 0.1)*$J$9))/($B$11+$C$11+$F$11)</f>
        <v>0</v>
      </c>
      <c r="DK226">
        <f>($B$11*$K$9+$C$11*$K$9+$F$11*((FF226+EX226)/MAX(FF226+EX226+FG226, 0.1)*$P$9+FG226/MAX(FF226+EX226+FG226, 0.1)*$Q$9))/($B$11+$C$11+$F$11)</f>
        <v>0</v>
      </c>
      <c r="DL226">
        <v>6</v>
      </c>
      <c r="DM226">
        <v>0.5</v>
      </c>
      <c r="DN226" t="s">
        <v>438</v>
      </c>
      <c r="DO226">
        <v>2</v>
      </c>
      <c r="DP226" t="b">
        <v>1</v>
      </c>
      <c r="DQ226">
        <v>1758993135.84615</v>
      </c>
      <c r="DR226">
        <v>200.183307692308</v>
      </c>
      <c r="DS226">
        <v>186.493230769231</v>
      </c>
      <c r="DT226">
        <v>23.6832307692308</v>
      </c>
      <c r="DU226">
        <v>19.2708615384615</v>
      </c>
      <c r="DV226">
        <v>195.099846153846</v>
      </c>
      <c r="DW226">
        <v>23.2951230769231</v>
      </c>
      <c r="DX226">
        <v>499.980076923077</v>
      </c>
      <c r="DY226">
        <v>90.4177538461538</v>
      </c>
      <c r="DZ226">
        <v>0.0298158461538462</v>
      </c>
      <c r="EA226">
        <v>30.1836384615385</v>
      </c>
      <c r="EB226">
        <v>30.0261307692308</v>
      </c>
      <c r="EC226">
        <v>999.9</v>
      </c>
      <c r="ED226">
        <v>0</v>
      </c>
      <c r="EE226">
        <v>0</v>
      </c>
      <c r="EF226">
        <v>10016.6369230769</v>
      </c>
      <c r="EG226">
        <v>0</v>
      </c>
      <c r="EH226">
        <v>11.0684538461538</v>
      </c>
      <c r="EI226">
        <v>13.69</v>
      </c>
      <c r="EJ226">
        <v>205.039384615385</v>
      </c>
      <c r="EK226">
        <v>190.157615384615</v>
      </c>
      <c r="EL226">
        <v>4.41237153846154</v>
      </c>
      <c r="EM226">
        <v>186.493230769231</v>
      </c>
      <c r="EN226">
        <v>19.2708615384615</v>
      </c>
      <c r="EO226">
        <v>2.14138615384615</v>
      </c>
      <c r="EP226">
        <v>1.74242846153846</v>
      </c>
      <c r="EQ226">
        <v>18.5304076923077</v>
      </c>
      <c r="ER226">
        <v>15.2796692307692</v>
      </c>
      <c r="ES226">
        <v>2000.00615384615</v>
      </c>
      <c r="ET226">
        <v>0.979995076923077</v>
      </c>
      <c r="EU226">
        <v>0.0200048769230769</v>
      </c>
      <c r="EV226">
        <v>0</v>
      </c>
      <c r="EW226">
        <v>1032.29153846154</v>
      </c>
      <c r="EX226">
        <v>5.00016</v>
      </c>
      <c r="EY226">
        <v>21157.9153846154</v>
      </c>
      <c r="EZ226">
        <v>18234.2076923077</v>
      </c>
      <c r="FA226">
        <v>48.5</v>
      </c>
      <c r="FB226">
        <v>48.875</v>
      </c>
      <c r="FC226">
        <v>48.8313846153846</v>
      </c>
      <c r="FD226">
        <v>48.562</v>
      </c>
      <c r="FE226">
        <v>50.312</v>
      </c>
      <c r="FF226">
        <v>1955.09615384615</v>
      </c>
      <c r="FG226">
        <v>39.91</v>
      </c>
      <c r="FH226">
        <v>0</v>
      </c>
      <c r="FI226">
        <v>1758993149.1</v>
      </c>
      <c r="FJ226">
        <v>0</v>
      </c>
      <c r="FK226">
        <v>1032.47115384615</v>
      </c>
      <c r="FL226">
        <v>12.1890598258643</v>
      </c>
      <c r="FM226">
        <v>215.688888719882</v>
      </c>
      <c r="FN226">
        <v>21159.9038461538</v>
      </c>
      <c r="FO226">
        <v>15</v>
      </c>
      <c r="FP226">
        <v>0</v>
      </c>
      <c r="FQ226" t="s">
        <v>439</v>
      </c>
      <c r="FR226">
        <v>1747249705.1</v>
      </c>
      <c r="FS226">
        <v>1747249711.1</v>
      </c>
      <c r="FT226">
        <v>0</v>
      </c>
      <c r="FU226">
        <v>0.871</v>
      </c>
      <c r="FV226">
        <v>0.066</v>
      </c>
      <c r="FW226">
        <v>5.486</v>
      </c>
      <c r="FX226">
        <v>0.145</v>
      </c>
      <c r="FY226">
        <v>420</v>
      </c>
      <c r="FZ226">
        <v>16</v>
      </c>
      <c r="GA226">
        <v>0.27</v>
      </c>
      <c r="GB226">
        <v>0.16</v>
      </c>
      <c r="GC226">
        <v>13.0358333333333</v>
      </c>
      <c r="GD226">
        <v>12.6563376623377</v>
      </c>
      <c r="GE226">
        <v>1.39222557639039</v>
      </c>
      <c r="GF226">
        <v>0</v>
      </c>
      <c r="GG226">
        <v>1031.84588235294</v>
      </c>
      <c r="GH226">
        <v>10.3633307774279</v>
      </c>
      <c r="GI226">
        <v>1.03721946638756</v>
      </c>
      <c r="GJ226">
        <v>-1</v>
      </c>
      <c r="GK226">
        <v>4.41923571428571</v>
      </c>
      <c r="GL226">
        <v>-0.166122077922077</v>
      </c>
      <c r="GM226">
        <v>0.0173295796040095</v>
      </c>
      <c r="GN226">
        <v>0</v>
      </c>
      <c r="GO226">
        <v>0</v>
      </c>
      <c r="GP226">
        <v>2</v>
      </c>
      <c r="GQ226" t="s">
        <v>457</v>
      </c>
      <c r="GR226">
        <v>3.12506</v>
      </c>
      <c r="GS226">
        <v>2.65563</v>
      </c>
      <c r="GT226">
        <v>0.0421215</v>
      </c>
      <c r="GU226">
        <v>0.0396619</v>
      </c>
      <c r="GV226">
        <v>0.100653</v>
      </c>
      <c r="GW226">
        <v>0.0874315</v>
      </c>
      <c r="GX226">
        <v>24696</v>
      </c>
      <c r="GY226">
        <v>23471.1</v>
      </c>
      <c r="GZ226">
        <v>23053.5</v>
      </c>
      <c r="HA226">
        <v>23794.8</v>
      </c>
      <c r="HB226">
        <v>35319.2</v>
      </c>
      <c r="HC226">
        <v>35934</v>
      </c>
      <c r="HD226">
        <v>41549.9</v>
      </c>
      <c r="HE226">
        <v>42425.8</v>
      </c>
      <c r="HF226">
        <v>1.91515</v>
      </c>
      <c r="HG226">
        <v>1.8221</v>
      </c>
      <c r="HH226">
        <v>0.203762</v>
      </c>
      <c r="HI226">
        <v>0</v>
      </c>
      <c r="HJ226">
        <v>26.6993</v>
      </c>
      <c r="HK226">
        <v>999.9</v>
      </c>
      <c r="HL226">
        <v>51.837</v>
      </c>
      <c r="HM226">
        <v>29.416</v>
      </c>
      <c r="HN226">
        <v>23.6176</v>
      </c>
      <c r="HO226">
        <v>54.0427</v>
      </c>
      <c r="HP226">
        <v>42.2837</v>
      </c>
      <c r="HQ226">
        <v>1</v>
      </c>
      <c r="HR226">
        <v>-0.013313</v>
      </c>
      <c r="HS226">
        <v>0.170711</v>
      </c>
      <c r="HT226">
        <v>20.2182</v>
      </c>
      <c r="HU226">
        <v>5.23316</v>
      </c>
      <c r="HV226">
        <v>11.992</v>
      </c>
      <c r="HW226">
        <v>4.95565</v>
      </c>
      <c r="HX226">
        <v>3.30385</v>
      </c>
      <c r="HY226">
        <v>22.1</v>
      </c>
      <c r="HZ226">
        <v>9999</v>
      </c>
      <c r="IA226">
        <v>9999</v>
      </c>
      <c r="IB226">
        <v>9999</v>
      </c>
      <c r="IC226">
        <v>1.8685</v>
      </c>
      <c r="ID226">
        <v>1.86419</v>
      </c>
      <c r="IE226">
        <v>1.8718</v>
      </c>
      <c r="IF226">
        <v>1.86266</v>
      </c>
      <c r="IG226">
        <v>1.86212</v>
      </c>
      <c r="IH226">
        <v>1.86857</v>
      </c>
      <c r="II226">
        <v>1.85867</v>
      </c>
      <c r="IJ226">
        <v>1.86508</v>
      </c>
      <c r="IK226">
        <v>5</v>
      </c>
      <c r="IL226">
        <v>0</v>
      </c>
      <c r="IM226">
        <v>0</v>
      </c>
      <c r="IN226">
        <v>0</v>
      </c>
      <c r="IO226" t="s">
        <v>441</v>
      </c>
      <c r="IP226" t="s">
        <v>442</v>
      </c>
      <c r="IQ226" t="s">
        <v>443</v>
      </c>
      <c r="IR226" t="s">
        <v>443</v>
      </c>
      <c r="IS226" t="s">
        <v>443</v>
      </c>
      <c r="IT226" t="s">
        <v>443</v>
      </c>
      <c r="IU226">
        <v>0</v>
      </c>
      <c r="IV226">
        <v>100</v>
      </c>
      <c r="IW226">
        <v>100</v>
      </c>
      <c r="IX226">
        <v>4.99</v>
      </c>
      <c r="IY226">
        <v>0.3881</v>
      </c>
      <c r="IZ226">
        <v>4.29428474587108</v>
      </c>
      <c r="JA226">
        <v>0.0044018681294096</v>
      </c>
      <c r="JB226">
        <v>-1.90699597991277e-06</v>
      </c>
      <c r="JC226">
        <v>4.44501569190667e-10</v>
      </c>
      <c r="JD226">
        <v>0.0663976639725661</v>
      </c>
      <c r="JE226">
        <v>0.00774552653971819</v>
      </c>
      <c r="JF226">
        <v>0.000136201457998369</v>
      </c>
      <c r="JG226">
        <v>5.32982615085375e-06</v>
      </c>
      <c r="JH226">
        <v>-0</v>
      </c>
      <c r="JI226">
        <v>1991</v>
      </c>
      <c r="JJ226">
        <v>1</v>
      </c>
      <c r="JK226">
        <v>28</v>
      </c>
      <c r="JL226">
        <v>195724</v>
      </c>
      <c r="JM226">
        <v>195723.9</v>
      </c>
      <c r="JN226">
        <v>0.413818</v>
      </c>
      <c r="JO226">
        <v>2.43408</v>
      </c>
      <c r="JP226">
        <v>1.4978</v>
      </c>
      <c r="JQ226">
        <v>2.3291</v>
      </c>
      <c r="JR226">
        <v>1.54419</v>
      </c>
      <c r="JS226">
        <v>2.35474</v>
      </c>
      <c r="JT226">
        <v>35.2902</v>
      </c>
      <c r="JU226">
        <v>24.0963</v>
      </c>
      <c r="JV226">
        <v>18</v>
      </c>
      <c r="JW226">
        <v>547.449</v>
      </c>
      <c r="JX226">
        <v>431.108</v>
      </c>
      <c r="JY226">
        <v>26.8203</v>
      </c>
      <c r="JZ226">
        <v>27.3988</v>
      </c>
      <c r="KA226">
        <v>30</v>
      </c>
      <c r="KB226">
        <v>27.326</v>
      </c>
      <c r="KC226">
        <v>27.3532</v>
      </c>
      <c r="KD226">
        <v>8.25768</v>
      </c>
      <c r="KE226">
        <v>29.7681</v>
      </c>
      <c r="KF226">
        <v>68.1242</v>
      </c>
      <c r="KG226">
        <v>26.8102</v>
      </c>
      <c r="KH226">
        <v>135.124</v>
      </c>
      <c r="KI226">
        <v>19.3747</v>
      </c>
      <c r="KJ226">
        <v>93.1335</v>
      </c>
      <c r="KK226">
        <v>98.8822</v>
      </c>
    </row>
    <row r="227" spans="1:297">
      <c r="A227">
        <v>211</v>
      </c>
      <c r="B227">
        <v>1758993149</v>
      </c>
      <c r="C227">
        <v>5802</v>
      </c>
      <c r="D227" t="s">
        <v>866</v>
      </c>
      <c r="E227" t="s">
        <v>867</v>
      </c>
      <c r="F227">
        <v>5</v>
      </c>
      <c r="G227" t="s">
        <v>831</v>
      </c>
      <c r="H227" t="s">
        <v>436</v>
      </c>
      <c r="I227">
        <v>1758993140.84615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(EA227+(U227+2*0.95*5.67E-8*(((EA227+$B$7)+273)^4-(EA227+273)^4)-44100*J227)/(1.84*29.3*R227+8*0.95*5.67E-8*(EA227+273)^3))</f>
        <v>0</v>
      </c>
      <c r="W227">
        <f>($C$7*EB227+$D$7*EC227+$E$7*V227)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2*0.95*5.67E-8*(((EA227+$B$7)+273)^4-(W227+273)^4)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156.462138575</v>
      </c>
      <c r="AK227">
        <v>165.849993939394</v>
      </c>
      <c r="AL227">
        <v>-3.33698103896105</v>
      </c>
      <c r="AM227">
        <v>63.08</v>
      </c>
      <c r="AN227">
        <f>(AP227 - AO227 + DY227*1E3/(8.314*(EA227+273.15)) * AR227/DX227 * AQ227) * DX227/(100*DL227) * 1000/(1000 - AP227)</f>
        <v>0</v>
      </c>
      <c r="AO227">
        <v>19.2988771845238</v>
      </c>
      <c r="AP227">
        <v>23.6849606060606</v>
      </c>
      <c r="AQ227">
        <v>6.52318235353074e-06</v>
      </c>
      <c r="AR227">
        <v>99.94</v>
      </c>
      <c r="AS227">
        <v>0</v>
      </c>
      <c r="AT227">
        <v>0</v>
      </c>
      <c r="AU227">
        <f>IF(AS227*$H$13&gt;=AW227,1.0,(AW227/(AW227-AS227*$H$13)))</f>
        <v>0</v>
      </c>
      <c r="AV227">
        <f>(AU227-1)*100</f>
        <v>0</v>
      </c>
      <c r="AW227">
        <f>MAX(0,($B$13+$C$13*EF227)/(1+$D$13*EF227)*DY227/(EA227+273)*$E$13)</f>
        <v>0</v>
      </c>
      <c r="AX227" t="s">
        <v>437</v>
      </c>
      <c r="AY227" t="s">
        <v>437</v>
      </c>
      <c r="AZ227">
        <v>0</v>
      </c>
      <c r="BA227">
        <v>0</v>
      </c>
      <c r="BB227">
        <f>1-AZ227/BA227</f>
        <v>0</v>
      </c>
      <c r="BC227">
        <v>0</v>
      </c>
      <c r="BD227" t="s">
        <v>437</v>
      </c>
      <c r="BE227" t="s">
        <v>437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437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$B$11*EG227+$C$11*EH227+$F$11*ES227*(1-EV227)</f>
        <v>0</v>
      </c>
      <c r="DI227">
        <f>DH227*DJ227</f>
        <v>0</v>
      </c>
      <c r="DJ227">
        <f>($B$11*$D$9+$C$11*$D$9+$F$11*((FF227+EX227)/MAX(FF227+EX227+FG227, 0.1)*$I$9+FG227/MAX(FF227+EX227+FG227, 0.1)*$J$9))/($B$11+$C$11+$F$11)</f>
        <v>0</v>
      </c>
      <c r="DK227">
        <f>($B$11*$K$9+$C$11*$K$9+$F$11*((FF227+EX227)/MAX(FF227+EX227+FG227, 0.1)*$P$9+FG227/MAX(FF227+EX227+FG227, 0.1)*$Q$9))/($B$11+$C$11+$F$11)</f>
        <v>0</v>
      </c>
      <c r="DL227">
        <v>6</v>
      </c>
      <c r="DM227">
        <v>0.5</v>
      </c>
      <c r="DN227" t="s">
        <v>438</v>
      </c>
      <c r="DO227">
        <v>2</v>
      </c>
      <c r="DP227" t="b">
        <v>1</v>
      </c>
      <c r="DQ227">
        <v>1758993140.84615</v>
      </c>
      <c r="DR227">
        <v>184.573923076923</v>
      </c>
      <c r="DS227">
        <v>169.596461538462</v>
      </c>
      <c r="DT227">
        <v>23.6813538461539</v>
      </c>
      <c r="DU227">
        <v>19.2834</v>
      </c>
      <c r="DV227">
        <v>179.548615384615</v>
      </c>
      <c r="DW227">
        <v>23.2932846153846</v>
      </c>
      <c r="DX227">
        <v>499.991692307692</v>
      </c>
      <c r="DY227">
        <v>90.4179769230769</v>
      </c>
      <c r="DZ227">
        <v>0.0297771076923077</v>
      </c>
      <c r="EA227">
        <v>30.1777076923077</v>
      </c>
      <c r="EB227">
        <v>30.0249538461538</v>
      </c>
      <c r="EC227">
        <v>999.9</v>
      </c>
      <c r="ED227">
        <v>0</v>
      </c>
      <c r="EE227">
        <v>0</v>
      </c>
      <c r="EF227">
        <v>10019.2353846154</v>
      </c>
      <c r="EG227">
        <v>0</v>
      </c>
      <c r="EH227">
        <v>11.4055</v>
      </c>
      <c r="EI227">
        <v>14.9774615384615</v>
      </c>
      <c r="EJ227">
        <v>189.050923076923</v>
      </c>
      <c r="EK227">
        <v>172.930923076923</v>
      </c>
      <c r="EL227">
        <v>4.39796615384615</v>
      </c>
      <c r="EM227">
        <v>169.596461538462</v>
      </c>
      <c r="EN227">
        <v>19.2834</v>
      </c>
      <c r="EO227">
        <v>2.14122153846154</v>
      </c>
      <c r="EP227">
        <v>1.74356461538462</v>
      </c>
      <c r="EQ227">
        <v>18.5291846153846</v>
      </c>
      <c r="ER227">
        <v>15.2898307692308</v>
      </c>
      <c r="ES227">
        <v>2000.00384615385</v>
      </c>
      <c r="ET227">
        <v>0.979995076923077</v>
      </c>
      <c r="EU227">
        <v>0.0200048769230769</v>
      </c>
      <c r="EV227">
        <v>0</v>
      </c>
      <c r="EW227">
        <v>1033.35461538462</v>
      </c>
      <c r="EX227">
        <v>5.00016</v>
      </c>
      <c r="EY227">
        <v>21177.2615384615</v>
      </c>
      <c r="EZ227">
        <v>18234.2</v>
      </c>
      <c r="FA227">
        <v>48.4951538461538</v>
      </c>
      <c r="FB227">
        <v>48.875</v>
      </c>
      <c r="FC227">
        <v>48.8362307692308</v>
      </c>
      <c r="FD227">
        <v>48.562</v>
      </c>
      <c r="FE227">
        <v>50.312</v>
      </c>
      <c r="FF227">
        <v>1955.09384615385</v>
      </c>
      <c r="FG227">
        <v>39.91</v>
      </c>
      <c r="FH227">
        <v>0</v>
      </c>
      <c r="FI227">
        <v>1758993153.9</v>
      </c>
      <c r="FJ227">
        <v>0</v>
      </c>
      <c r="FK227">
        <v>1033.44692307692</v>
      </c>
      <c r="FL227">
        <v>12.7097435752678</v>
      </c>
      <c r="FM227">
        <v>239.275213633254</v>
      </c>
      <c r="FN227">
        <v>21178.5615384615</v>
      </c>
      <c r="FO227">
        <v>15</v>
      </c>
      <c r="FP227">
        <v>0</v>
      </c>
      <c r="FQ227" t="s">
        <v>439</v>
      </c>
      <c r="FR227">
        <v>1747249705.1</v>
      </c>
      <c r="FS227">
        <v>1747249711.1</v>
      </c>
      <c r="FT227">
        <v>0</v>
      </c>
      <c r="FU227">
        <v>0.871</v>
      </c>
      <c r="FV227">
        <v>0.066</v>
      </c>
      <c r="FW227">
        <v>5.486</v>
      </c>
      <c r="FX227">
        <v>0.145</v>
      </c>
      <c r="FY227">
        <v>420</v>
      </c>
      <c r="FZ227">
        <v>16</v>
      </c>
      <c r="GA227">
        <v>0.27</v>
      </c>
      <c r="GB227">
        <v>0.16</v>
      </c>
      <c r="GC227">
        <v>14.410145</v>
      </c>
      <c r="GD227">
        <v>13.7112857142857</v>
      </c>
      <c r="GE227">
        <v>1.41245296115481</v>
      </c>
      <c r="GF227">
        <v>0</v>
      </c>
      <c r="GG227">
        <v>1032.86264705882</v>
      </c>
      <c r="GH227">
        <v>12.1599694396839</v>
      </c>
      <c r="GI227">
        <v>1.20713883607069</v>
      </c>
      <c r="GJ227">
        <v>-1</v>
      </c>
      <c r="GK227">
        <v>4.405083</v>
      </c>
      <c r="GL227">
        <v>-0.180022556390981</v>
      </c>
      <c r="GM227">
        <v>0.0180078491497458</v>
      </c>
      <c r="GN227">
        <v>0</v>
      </c>
      <c r="GO227">
        <v>0</v>
      </c>
      <c r="GP227">
        <v>2</v>
      </c>
      <c r="GQ227" t="s">
        <v>457</v>
      </c>
      <c r="GR227">
        <v>3.12509</v>
      </c>
      <c r="GS227">
        <v>2.65507</v>
      </c>
      <c r="GT227">
        <v>0.0384458</v>
      </c>
      <c r="GU227">
        <v>0.0359034</v>
      </c>
      <c r="GV227">
        <v>0.100673</v>
      </c>
      <c r="GW227">
        <v>0.0875638</v>
      </c>
      <c r="GX227">
        <v>24790.6</v>
      </c>
      <c r="GY227">
        <v>23563</v>
      </c>
      <c r="GZ227">
        <v>23053.3</v>
      </c>
      <c r="HA227">
        <v>23794.9</v>
      </c>
      <c r="HB227">
        <v>35318.4</v>
      </c>
      <c r="HC227">
        <v>35928.4</v>
      </c>
      <c r="HD227">
        <v>41550.1</v>
      </c>
      <c r="HE227">
        <v>42425.7</v>
      </c>
      <c r="HF227">
        <v>1.9154</v>
      </c>
      <c r="HG227">
        <v>1.82143</v>
      </c>
      <c r="HH227">
        <v>0.203364</v>
      </c>
      <c r="HI227">
        <v>0</v>
      </c>
      <c r="HJ227">
        <v>26.7011</v>
      </c>
      <c r="HK227">
        <v>999.9</v>
      </c>
      <c r="HL227">
        <v>51.813</v>
      </c>
      <c r="HM227">
        <v>29.406</v>
      </c>
      <c r="HN227">
        <v>23.5961</v>
      </c>
      <c r="HO227">
        <v>54.3527</v>
      </c>
      <c r="HP227">
        <v>42.3598</v>
      </c>
      <c r="HQ227">
        <v>1</v>
      </c>
      <c r="HR227">
        <v>-0.0133537</v>
      </c>
      <c r="HS227">
        <v>0.17043</v>
      </c>
      <c r="HT227">
        <v>20.2181</v>
      </c>
      <c r="HU227">
        <v>5.23361</v>
      </c>
      <c r="HV227">
        <v>11.992</v>
      </c>
      <c r="HW227">
        <v>4.95545</v>
      </c>
      <c r="HX227">
        <v>3.3039</v>
      </c>
      <c r="HY227">
        <v>22.1</v>
      </c>
      <c r="HZ227">
        <v>9999</v>
      </c>
      <c r="IA227">
        <v>9999</v>
      </c>
      <c r="IB227">
        <v>9999</v>
      </c>
      <c r="IC227">
        <v>1.8685</v>
      </c>
      <c r="ID227">
        <v>1.86418</v>
      </c>
      <c r="IE227">
        <v>1.8718</v>
      </c>
      <c r="IF227">
        <v>1.86266</v>
      </c>
      <c r="IG227">
        <v>1.86214</v>
      </c>
      <c r="IH227">
        <v>1.86858</v>
      </c>
      <c r="II227">
        <v>1.85868</v>
      </c>
      <c r="IJ227">
        <v>1.86508</v>
      </c>
      <c r="IK227">
        <v>5</v>
      </c>
      <c r="IL227">
        <v>0</v>
      </c>
      <c r="IM227">
        <v>0</v>
      </c>
      <c r="IN227">
        <v>0</v>
      </c>
      <c r="IO227" t="s">
        <v>441</v>
      </c>
      <c r="IP227" t="s">
        <v>442</v>
      </c>
      <c r="IQ227" t="s">
        <v>443</v>
      </c>
      <c r="IR227" t="s">
        <v>443</v>
      </c>
      <c r="IS227" t="s">
        <v>443</v>
      </c>
      <c r="IT227" t="s">
        <v>443</v>
      </c>
      <c r="IU227">
        <v>0</v>
      </c>
      <c r="IV227">
        <v>100</v>
      </c>
      <c r="IW227">
        <v>100</v>
      </c>
      <c r="IX227">
        <v>4.928</v>
      </c>
      <c r="IY227">
        <v>0.3882</v>
      </c>
      <c r="IZ227">
        <v>4.29428474587108</v>
      </c>
      <c r="JA227">
        <v>0.0044018681294096</v>
      </c>
      <c r="JB227">
        <v>-1.90699597991277e-06</v>
      </c>
      <c r="JC227">
        <v>4.44501569190667e-10</v>
      </c>
      <c r="JD227">
        <v>0.0663976639725661</v>
      </c>
      <c r="JE227">
        <v>0.00774552653971819</v>
      </c>
      <c r="JF227">
        <v>0.000136201457998369</v>
      </c>
      <c r="JG227">
        <v>5.32982615085375e-06</v>
      </c>
      <c r="JH227">
        <v>-0</v>
      </c>
      <c r="JI227">
        <v>1991</v>
      </c>
      <c r="JJ227">
        <v>1</v>
      </c>
      <c r="JK227">
        <v>28</v>
      </c>
      <c r="JL227">
        <v>195724.1</v>
      </c>
      <c r="JM227">
        <v>195724</v>
      </c>
      <c r="JN227">
        <v>0.379639</v>
      </c>
      <c r="JO227">
        <v>2.44019</v>
      </c>
      <c r="JP227">
        <v>1.49902</v>
      </c>
      <c r="JQ227">
        <v>2.3291</v>
      </c>
      <c r="JR227">
        <v>1.54419</v>
      </c>
      <c r="JS227">
        <v>2.29736</v>
      </c>
      <c r="JT227">
        <v>35.2902</v>
      </c>
      <c r="JU227">
        <v>24.0787</v>
      </c>
      <c r="JV227">
        <v>18</v>
      </c>
      <c r="JW227">
        <v>547.609</v>
      </c>
      <c r="JX227">
        <v>430.696</v>
      </c>
      <c r="JY227">
        <v>26.7953</v>
      </c>
      <c r="JZ227">
        <v>27.3988</v>
      </c>
      <c r="KA227">
        <v>30</v>
      </c>
      <c r="KB227">
        <v>27.3257</v>
      </c>
      <c r="KC227">
        <v>27.3513</v>
      </c>
      <c r="KD227">
        <v>7.50457</v>
      </c>
      <c r="KE227">
        <v>29.7681</v>
      </c>
      <c r="KF227">
        <v>68.1242</v>
      </c>
      <c r="KG227">
        <v>26.7865</v>
      </c>
      <c r="KH227">
        <v>114.858</v>
      </c>
      <c r="KI227">
        <v>19.3693</v>
      </c>
      <c r="KJ227">
        <v>93.1336</v>
      </c>
      <c r="KK227">
        <v>98.8821</v>
      </c>
    </row>
    <row r="228" spans="1:297">
      <c r="A228">
        <v>212</v>
      </c>
      <c r="B228">
        <v>1758993154</v>
      </c>
      <c r="C228">
        <v>5807</v>
      </c>
      <c r="D228" t="s">
        <v>868</v>
      </c>
      <c r="E228" t="s">
        <v>869</v>
      </c>
      <c r="F228">
        <v>5</v>
      </c>
      <c r="G228" t="s">
        <v>831</v>
      </c>
      <c r="H228" t="s">
        <v>436</v>
      </c>
      <c r="I228">
        <v>1758993145.84615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(EA228+(U228+2*0.95*5.67E-8*(((EA228+$B$7)+273)^4-(EA228+273)^4)-44100*J228)/(1.84*29.3*R228+8*0.95*5.67E-8*(EA228+273)^3))</f>
        <v>0</v>
      </c>
      <c r="W228">
        <f>($C$7*EB228+$D$7*EC228+$E$7*V228)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2*0.95*5.67E-8*(((EA228+$B$7)+273)^4-(W228+273)^4)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140.164855771429</v>
      </c>
      <c r="AK228">
        <v>149.849866666667</v>
      </c>
      <c r="AL228">
        <v>-3.17680880952383</v>
      </c>
      <c r="AM228">
        <v>63.08</v>
      </c>
      <c r="AN228">
        <f>(AP228 - AO228 + DY228*1E3/(8.314*(EA228+273.15)) * AR228/DX228 * AQ228) * DX228/(100*DL228) * 1000/(1000 - AP228)</f>
        <v>0</v>
      </c>
      <c r="AO228">
        <v>19.336613625</v>
      </c>
      <c r="AP228">
        <v>23.7005284848485</v>
      </c>
      <c r="AQ228">
        <v>4.03263588263432e-05</v>
      </c>
      <c r="AR228">
        <v>99.94</v>
      </c>
      <c r="AS228">
        <v>0</v>
      </c>
      <c r="AT228">
        <v>0</v>
      </c>
      <c r="AU228">
        <f>IF(AS228*$H$13&gt;=AW228,1.0,(AW228/(AW228-AS228*$H$13)))</f>
        <v>0</v>
      </c>
      <c r="AV228">
        <f>(AU228-1)*100</f>
        <v>0</v>
      </c>
      <c r="AW228">
        <f>MAX(0,($B$13+$C$13*EF228)/(1+$D$13*EF228)*DY228/(EA228+273)*$E$13)</f>
        <v>0</v>
      </c>
      <c r="AX228" t="s">
        <v>437</v>
      </c>
      <c r="AY228" t="s">
        <v>437</v>
      </c>
      <c r="AZ228">
        <v>0</v>
      </c>
      <c r="BA228">
        <v>0</v>
      </c>
      <c r="BB228">
        <f>1-AZ228/BA228</f>
        <v>0</v>
      </c>
      <c r="BC228">
        <v>0</v>
      </c>
      <c r="BD228" t="s">
        <v>437</v>
      </c>
      <c r="BE228" t="s">
        <v>437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437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$B$11*EG228+$C$11*EH228+$F$11*ES228*(1-EV228)</f>
        <v>0</v>
      </c>
      <c r="DI228">
        <f>DH228*DJ228</f>
        <v>0</v>
      </c>
      <c r="DJ228">
        <f>($B$11*$D$9+$C$11*$D$9+$F$11*((FF228+EX228)/MAX(FF228+EX228+FG228, 0.1)*$I$9+FG228/MAX(FF228+EX228+FG228, 0.1)*$J$9))/($B$11+$C$11+$F$11)</f>
        <v>0</v>
      </c>
      <c r="DK228">
        <f>($B$11*$K$9+$C$11*$K$9+$F$11*((FF228+EX228)/MAX(FF228+EX228+FG228, 0.1)*$P$9+FG228/MAX(FF228+EX228+FG228, 0.1)*$Q$9))/($B$11+$C$11+$F$11)</f>
        <v>0</v>
      </c>
      <c r="DL228">
        <v>6</v>
      </c>
      <c r="DM228">
        <v>0.5</v>
      </c>
      <c r="DN228" t="s">
        <v>438</v>
      </c>
      <c r="DO228">
        <v>2</v>
      </c>
      <c r="DP228" t="b">
        <v>1</v>
      </c>
      <c r="DQ228">
        <v>1758993145.84615</v>
      </c>
      <c r="DR228">
        <v>168.829307692308</v>
      </c>
      <c r="DS228">
        <v>153.170307692308</v>
      </c>
      <c r="DT228">
        <v>23.6862769230769</v>
      </c>
      <c r="DU228">
        <v>19.3063615384615</v>
      </c>
      <c r="DV228">
        <v>163.863461538462</v>
      </c>
      <c r="DW228">
        <v>23.2981</v>
      </c>
      <c r="DX228">
        <v>499.965769230769</v>
      </c>
      <c r="DY228">
        <v>90.4184461538461</v>
      </c>
      <c r="DZ228">
        <v>0.0299153923076923</v>
      </c>
      <c r="EA228">
        <v>30.1728692307692</v>
      </c>
      <c r="EB228">
        <v>30.0211307692308</v>
      </c>
      <c r="EC228">
        <v>999.9</v>
      </c>
      <c r="ED228">
        <v>0</v>
      </c>
      <c r="EE228">
        <v>0</v>
      </c>
      <c r="EF228">
        <v>9998.94384615385</v>
      </c>
      <c r="EG228">
        <v>0</v>
      </c>
      <c r="EH228">
        <v>11.5733769230769</v>
      </c>
      <c r="EI228">
        <v>15.6589769230769</v>
      </c>
      <c r="EJ228">
        <v>172.925153846154</v>
      </c>
      <c r="EK228">
        <v>156.185384615385</v>
      </c>
      <c r="EL228">
        <v>4.37993076923077</v>
      </c>
      <c r="EM228">
        <v>153.170307692308</v>
      </c>
      <c r="EN228">
        <v>19.3063615384615</v>
      </c>
      <c r="EO228">
        <v>2.14167692307692</v>
      </c>
      <c r="EP228">
        <v>1.74564846153846</v>
      </c>
      <c r="EQ228">
        <v>18.5325846153846</v>
      </c>
      <c r="ER228">
        <v>15.3084307692308</v>
      </c>
      <c r="ES228">
        <v>1999.98153846154</v>
      </c>
      <c r="ET228">
        <v>0.979994923076923</v>
      </c>
      <c r="EU228">
        <v>0.0200050846153846</v>
      </c>
      <c r="EV228">
        <v>0</v>
      </c>
      <c r="EW228">
        <v>1034.47230769231</v>
      </c>
      <c r="EX228">
        <v>5.00016</v>
      </c>
      <c r="EY228">
        <v>21197.4307692308</v>
      </c>
      <c r="EZ228">
        <v>18234</v>
      </c>
      <c r="FA228">
        <v>48.4951538461538</v>
      </c>
      <c r="FB228">
        <v>48.875</v>
      </c>
      <c r="FC228">
        <v>48.8362307692308</v>
      </c>
      <c r="FD228">
        <v>48.562</v>
      </c>
      <c r="FE228">
        <v>50.312</v>
      </c>
      <c r="FF228">
        <v>1955.07153846154</v>
      </c>
      <c r="FG228">
        <v>39.91</v>
      </c>
      <c r="FH228">
        <v>0</v>
      </c>
      <c r="FI228">
        <v>1758993159.3</v>
      </c>
      <c r="FJ228">
        <v>0</v>
      </c>
      <c r="FK228">
        <v>1034.7148</v>
      </c>
      <c r="FL228">
        <v>13.8130769293513</v>
      </c>
      <c r="FM228">
        <v>270.20000027388</v>
      </c>
      <c r="FN228">
        <v>21202.332</v>
      </c>
      <c r="FO228">
        <v>15</v>
      </c>
      <c r="FP228">
        <v>0</v>
      </c>
      <c r="FQ228" t="s">
        <v>439</v>
      </c>
      <c r="FR228">
        <v>1747249705.1</v>
      </c>
      <c r="FS228">
        <v>1747249711.1</v>
      </c>
      <c r="FT228">
        <v>0</v>
      </c>
      <c r="FU228">
        <v>0.871</v>
      </c>
      <c r="FV228">
        <v>0.066</v>
      </c>
      <c r="FW228">
        <v>5.486</v>
      </c>
      <c r="FX228">
        <v>0.145</v>
      </c>
      <c r="FY228">
        <v>420</v>
      </c>
      <c r="FZ228">
        <v>16</v>
      </c>
      <c r="GA228">
        <v>0.27</v>
      </c>
      <c r="GB228">
        <v>0.16</v>
      </c>
      <c r="GC228">
        <v>15.2508619047619</v>
      </c>
      <c r="GD228">
        <v>10.0365194805195</v>
      </c>
      <c r="GE228">
        <v>1.14187048739221</v>
      </c>
      <c r="GF228">
        <v>0</v>
      </c>
      <c r="GG228">
        <v>1033.86294117647</v>
      </c>
      <c r="GH228">
        <v>13.2968678350719</v>
      </c>
      <c r="GI228">
        <v>1.31652065824984</v>
      </c>
      <c r="GJ228">
        <v>-1</v>
      </c>
      <c r="GK228">
        <v>4.38949428571429</v>
      </c>
      <c r="GL228">
        <v>-0.205130649350653</v>
      </c>
      <c r="GM228">
        <v>0.0215833596774456</v>
      </c>
      <c r="GN228">
        <v>0</v>
      </c>
      <c r="GO228">
        <v>0</v>
      </c>
      <c r="GP228">
        <v>2</v>
      </c>
      <c r="GQ228" t="s">
        <v>457</v>
      </c>
      <c r="GR228">
        <v>3.12511</v>
      </c>
      <c r="GS228">
        <v>2.65546</v>
      </c>
      <c r="GT228">
        <v>0.0348374</v>
      </c>
      <c r="GU228">
        <v>0.0319379</v>
      </c>
      <c r="GV228">
        <v>0.100721</v>
      </c>
      <c r="GW228">
        <v>0.0875975</v>
      </c>
      <c r="GX228">
        <v>24883.6</v>
      </c>
      <c r="GY228">
        <v>23659.8</v>
      </c>
      <c r="GZ228">
        <v>23053.3</v>
      </c>
      <c r="HA228">
        <v>23794.8</v>
      </c>
      <c r="HB228">
        <v>35315.9</v>
      </c>
      <c r="HC228">
        <v>35926.6</v>
      </c>
      <c r="HD228">
        <v>41549.8</v>
      </c>
      <c r="HE228">
        <v>42425.5</v>
      </c>
      <c r="HF228">
        <v>1.91535</v>
      </c>
      <c r="HG228">
        <v>1.82173</v>
      </c>
      <c r="HH228">
        <v>0.203189</v>
      </c>
      <c r="HI228">
        <v>0</v>
      </c>
      <c r="HJ228">
        <v>26.6993</v>
      </c>
      <c r="HK228">
        <v>999.9</v>
      </c>
      <c r="HL228">
        <v>51.813</v>
      </c>
      <c r="HM228">
        <v>29.386</v>
      </c>
      <c r="HN228">
        <v>23.5673</v>
      </c>
      <c r="HO228">
        <v>54.3027</v>
      </c>
      <c r="HP228">
        <v>42.2676</v>
      </c>
      <c r="HQ228">
        <v>1</v>
      </c>
      <c r="HR228">
        <v>-0.0135112</v>
      </c>
      <c r="HS228">
        <v>0.164891</v>
      </c>
      <c r="HT228">
        <v>20.2182</v>
      </c>
      <c r="HU228">
        <v>5.23361</v>
      </c>
      <c r="HV228">
        <v>11.992</v>
      </c>
      <c r="HW228">
        <v>4.9556</v>
      </c>
      <c r="HX228">
        <v>3.3039</v>
      </c>
      <c r="HY228">
        <v>22.1</v>
      </c>
      <c r="HZ228">
        <v>9999</v>
      </c>
      <c r="IA228">
        <v>9999</v>
      </c>
      <c r="IB228">
        <v>9999</v>
      </c>
      <c r="IC228">
        <v>1.86852</v>
      </c>
      <c r="ID228">
        <v>1.86418</v>
      </c>
      <c r="IE228">
        <v>1.8718</v>
      </c>
      <c r="IF228">
        <v>1.86266</v>
      </c>
      <c r="IG228">
        <v>1.86213</v>
      </c>
      <c r="IH228">
        <v>1.86857</v>
      </c>
      <c r="II228">
        <v>1.85867</v>
      </c>
      <c r="IJ228">
        <v>1.86508</v>
      </c>
      <c r="IK228">
        <v>5</v>
      </c>
      <c r="IL228">
        <v>0</v>
      </c>
      <c r="IM228">
        <v>0</v>
      </c>
      <c r="IN228">
        <v>0</v>
      </c>
      <c r="IO228" t="s">
        <v>441</v>
      </c>
      <c r="IP228" t="s">
        <v>442</v>
      </c>
      <c r="IQ228" t="s">
        <v>443</v>
      </c>
      <c r="IR228" t="s">
        <v>443</v>
      </c>
      <c r="IS228" t="s">
        <v>443</v>
      </c>
      <c r="IT228" t="s">
        <v>443</v>
      </c>
      <c r="IU228">
        <v>0</v>
      </c>
      <c r="IV228">
        <v>100</v>
      </c>
      <c r="IW228">
        <v>100</v>
      </c>
      <c r="IX228">
        <v>4.867</v>
      </c>
      <c r="IY228">
        <v>0.3886</v>
      </c>
      <c r="IZ228">
        <v>4.29428474587108</v>
      </c>
      <c r="JA228">
        <v>0.0044018681294096</v>
      </c>
      <c r="JB228">
        <v>-1.90699597991277e-06</v>
      </c>
      <c r="JC228">
        <v>4.44501569190667e-10</v>
      </c>
      <c r="JD228">
        <v>0.0663976639725661</v>
      </c>
      <c r="JE228">
        <v>0.00774552653971819</v>
      </c>
      <c r="JF228">
        <v>0.000136201457998369</v>
      </c>
      <c r="JG228">
        <v>5.32982615085375e-06</v>
      </c>
      <c r="JH228">
        <v>-0</v>
      </c>
      <c r="JI228">
        <v>1991</v>
      </c>
      <c r="JJ228">
        <v>1</v>
      </c>
      <c r="JK228">
        <v>28</v>
      </c>
      <c r="JL228">
        <v>195724.1</v>
      </c>
      <c r="JM228">
        <v>195724</v>
      </c>
      <c r="JN228">
        <v>0.339355</v>
      </c>
      <c r="JO228">
        <v>2.44507</v>
      </c>
      <c r="JP228">
        <v>1.4978</v>
      </c>
      <c r="JQ228">
        <v>2.3291</v>
      </c>
      <c r="JR228">
        <v>1.54419</v>
      </c>
      <c r="JS228">
        <v>2.37305</v>
      </c>
      <c r="JT228">
        <v>35.2902</v>
      </c>
      <c r="JU228">
        <v>24.0963</v>
      </c>
      <c r="JV228">
        <v>18</v>
      </c>
      <c r="JW228">
        <v>547.558</v>
      </c>
      <c r="JX228">
        <v>430.87</v>
      </c>
      <c r="JY228">
        <v>26.7733</v>
      </c>
      <c r="JZ228">
        <v>27.3988</v>
      </c>
      <c r="KA228">
        <v>30</v>
      </c>
      <c r="KB228">
        <v>27.3237</v>
      </c>
      <c r="KC228">
        <v>27.3509</v>
      </c>
      <c r="KD228">
        <v>6.76349</v>
      </c>
      <c r="KE228">
        <v>29.7681</v>
      </c>
      <c r="KF228">
        <v>68.1242</v>
      </c>
      <c r="KG228">
        <v>26.766</v>
      </c>
      <c r="KH228">
        <v>101.404</v>
      </c>
      <c r="KI228">
        <v>19.3653</v>
      </c>
      <c r="KJ228">
        <v>93.1331</v>
      </c>
      <c r="KK228">
        <v>98.8818</v>
      </c>
    </row>
    <row r="229" spans="1:297">
      <c r="A229">
        <v>213</v>
      </c>
      <c r="B229">
        <v>1758993159</v>
      </c>
      <c r="C229">
        <v>5812</v>
      </c>
      <c r="D229" t="s">
        <v>870</v>
      </c>
      <c r="E229" t="s">
        <v>871</v>
      </c>
      <c r="F229">
        <v>5</v>
      </c>
      <c r="G229" t="s">
        <v>831</v>
      </c>
      <c r="H229" t="s">
        <v>436</v>
      </c>
      <c r="I229">
        <v>1758993150.84615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(EA229+(U229+2*0.95*5.67E-8*(((EA229+$B$7)+273)^4-(EA229+273)^4)-44100*J229)/(1.84*29.3*R229+8*0.95*5.67E-8*(EA229+273)^3))</f>
        <v>0</v>
      </c>
      <c r="W229">
        <f>($C$7*EB229+$D$7*EC229+$E$7*V229)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2*0.95*5.67E-8*(((EA229+$B$7)+273)^4-(W229+273)^4)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122.739589557143</v>
      </c>
      <c r="AK229">
        <v>133.512909090909</v>
      </c>
      <c r="AL229">
        <v>-3.27887391774893</v>
      </c>
      <c r="AM229">
        <v>63.08</v>
      </c>
      <c r="AN229">
        <f>(AP229 - AO229 + DY229*1E3/(8.314*(EA229+273.15)) * AR229/DX229 * AQ229) * DX229/(100*DL229) * 1000/(1000 - AP229)</f>
        <v>0</v>
      </c>
      <c r="AO229">
        <v>19.3389369553571</v>
      </c>
      <c r="AP229">
        <v>23.7113345454545</v>
      </c>
      <c r="AQ229">
        <v>2.59123265812473e-05</v>
      </c>
      <c r="AR229">
        <v>99.94</v>
      </c>
      <c r="AS229">
        <v>0</v>
      </c>
      <c r="AT229">
        <v>0</v>
      </c>
      <c r="AU229">
        <f>IF(AS229*$H$13&gt;=AW229,1.0,(AW229/(AW229-AS229*$H$13)))</f>
        <v>0</v>
      </c>
      <c r="AV229">
        <f>(AU229-1)*100</f>
        <v>0</v>
      </c>
      <c r="AW229">
        <f>MAX(0,($B$13+$C$13*EF229)/(1+$D$13*EF229)*DY229/(EA229+273)*$E$13)</f>
        <v>0</v>
      </c>
      <c r="AX229" t="s">
        <v>437</v>
      </c>
      <c r="AY229" t="s">
        <v>437</v>
      </c>
      <c r="AZ229">
        <v>0</v>
      </c>
      <c r="BA229">
        <v>0</v>
      </c>
      <c r="BB229">
        <f>1-AZ229/BA229</f>
        <v>0</v>
      </c>
      <c r="BC229">
        <v>0</v>
      </c>
      <c r="BD229" t="s">
        <v>437</v>
      </c>
      <c r="BE229" t="s">
        <v>437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437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$B$11*EG229+$C$11*EH229+$F$11*ES229*(1-EV229)</f>
        <v>0</v>
      </c>
      <c r="DI229">
        <f>DH229*DJ229</f>
        <v>0</v>
      </c>
      <c r="DJ229">
        <f>($B$11*$D$9+$C$11*$D$9+$F$11*((FF229+EX229)/MAX(FF229+EX229+FG229, 0.1)*$I$9+FG229/MAX(FF229+EX229+FG229, 0.1)*$J$9))/($B$11+$C$11+$F$11)</f>
        <v>0</v>
      </c>
      <c r="DK229">
        <f>($B$11*$K$9+$C$11*$K$9+$F$11*((FF229+EX229)/MAX(FF229+EX229+FG229, 0.1)*$P$9+FG229/MAX(FF229+EX229+FG229, 0.1)*$Q$9))/($B$11+$C$11+$F$11)</f>
        <v>0</v>
      </c>
      <c r="DL229">
        <v>6</v>
      </c>
      <c r="DM229">
        <v>0.5</v>
      </c>
      <c r="DN229" t="s">
        <v>438</v>
      </c>
      <c r="DO229">
        <v>2</v>
      </c>
      <c r="DP229" t="b">
        <v>1</v>
      </c>
      <c r="DQ229">
        <v>1758993150.84615</v>
      </c>
      <c r="DR229">
        <v>153.062769230769</v>
      </c>
      <c r="DS229">
        <v>136.238846153846</v>
      </c>
      <c r="DT229">
        <v>23.6954692307692</v>
      </c>
      <c r="DU229">
        <v>19.3228538461538</v>
      </c>
      <c r="DV229">
        <v>148.157153846154</v>
      </c>
      <c r="DW229">
        <v>23.3070769230769</v>
      </c>
      <c r="DX229">
        <v>499.993923076923</v>
      </c>
      <c r="DY229">
        <v>90.4175076923077</v>
      </c>
      <c r="DZ229">
        <v>0.0299598846153846</v>
      </c>
      <c r="EA229">
        <v>30.1676769230769</v>
      </c>
      <c r="EB229">
        <v>30.0185230769231</v>
      </c>
      <c r="EC229">
        <v>999.9</v>
      </c>
      <c r="ED229">
        <v>0</v>
      </c>
      <c r="EE229">
        <v>0</v>
      </c>
      <c r="EF229">
        <v>9994.61692307692</v>
      </c>
      <c r="EG229">
        <v>0</v>
      </c>
      <c r="EH229">
        <v>11.4573923076923</v>
      </c>
      <c r="EI229">
        <v>16.8238769230769</v>
      </c>
      <c r="EJ229">
        <v>156.777384615385</v>
      </c>
      <c r="EK229">
        <v>138.922846153846</v>
      </c>
      <c r="EL229">
        <v>4.37262</v>
      </c>
      <c r="EM229">
        <v>136.238846153846</v>
      </c>
      <c r="EN229">
        <v>19.3228538461538</v>
      </c>
      <c r="EO229">
        <v>2.14248538461538</v>
      </c>
      <c r="EP229">
        <v>1.74712153846154</v>
      </c>
      <c r="EQ229">
        <v>18.5386076923077</v>
      </c>
      <c r="ER229">
        <v>15.3215692307692</v>
      </c>
      <c r="ES229">
        <v>2000.00307692308</v>
      </c>
      <c r="ET229">
        <v>0.979995076923077</v>
      </c>
      <c r="EU229">
        <v>0.0200048692307692</v>
      </c>
      <c r="EV229">
        <v>0</v>
      </c>
      <c r="EW229">
        <v>1035.65230769231</v>
      </c>
      <c r="EX229">
        <v>5.00016</v>
      </c>
      <c r="EY229">
        <v>21220.5307692308</v>
      </c>
      <c r="EZ229">
        <v>18234.2076923077</v>
      </c>
      <c r="FA229">
        <v>48.4951538461538</v>
      </c>
      <c r="FB229">
        <v>48.875</v>
      </c>
      <c r="FC229">
        <v>48.8459230769231</v>
      </c>
      <c r="FD229">
        <v>48.562</v>
      </c>
      <c r="FE229">
        <v>50.312</v>
      </c>
      <c r="FF229">
        <v>1955.09307692308</v>
      </c>
      <c r="FG229">
        <v>39.91</v>
      </c>
      <c r="FH229">
        <v>0</v>
      </c>
      <c r="FI229">
        <v>1758993164.1</v>
      </c>
      <c r="FJ229">
        <v>0</v>
      </c>
      <c r="FK229">
        <v>1035.8472</v>
      </c>
      <c r="FL229">
        <v>14.8561538637494</v>
      </c>
      <c r="FM229">
        <v>287.192308008994</v>
      </c>
      <c r="FN229">
        <v>21224.784</v>
      </c>
      <c r="FO229">
        <v>15</v>
      </c>
      <c r="FP229">
        <v>0</v>
      </c>
      <c r="FQ229" t="s">
        <v>439</v>
      </c>
      <c r="FR229">
        <v>1747249705.1</v>
      </c>
      <c r="FS229">
        <v>1747249711.1</v>
      </c>
      <c r="FT229">
        <v>0</v>
      </c>
      <c r="FU229">
        <v>0.871</v>
      </c>
      <c r="FV229">
        <v>0.066</v>
      </c>
      <c r="FW229">
        <v>5.486</v>
      </c>
      <c r="FX229">
        <v>0.145</v>
      </c>
      <c r="FY229">
        <v>420</v>
      </c>
      <c r="FZ229">
        <v>16</v>
      </c>
      <c r="GA229">
        <v>0.27</v>
      </c>
      <c r="GB229">
        <v>0.16</v>
      </c>
      <c r="GC229">
        <v>16.223275</v>
      </c>
      <c r="GD229">
        <v>12.4519263157895</v>
      </c>
      <c r="GE229">
        <v>1.29936260561669</v>
      </c>
      <c r="GF229">
        <v>0</v>
      </c>
      <c r="GG229">
        <v>1034.95941176471</v>
      </c>
      <c r="GH229">
        <v>14.2765469655652</v>
      </c>
      <c r="GI229">
        <v>1.41418016402867</v>
      </c>
      <c r="GJ229">
        <v>-1</v>
      </c>
      <c r="GK229">
        <v>4.3769615</v>
      </c>
      <c r="GL229">
        <v>-0.113047669172933</v>
      </c>
      <c r="GM229">
        <v>0.0143812642959511</v>
      </c>
      <c r="GN229">
        <v>0</v>
      </c>
      <c r="GO229">
        <v>0</v>
      </c>
      <c r="GP229">
        <v>2</v>
      </c>
      <c r="GQ229" t="s">
        <v>457</v>
      </c>
      <c r="GR229">
        <v>3.12486</v>
      </c>
      <c r="GS229">
        <v>2.65575</v>
      </c>
      <c r="GT229">
        <v>0.0310584</v>
      </c>
      <c r="GU229">
        <v>0.0279331</v>
      </c>
      <c r="GV229">
        <v>0.100739</v>
      </c>
      <c r="GW229">
        <v>0.0875916</v>
      </c>
      <c r="GX229">
        <v>24981.1</v>
      </c>
      <c r="GY229">
        <v>23758</v>
      </c>
      <c r="GZ229">
        <v>23053.3</v>
      </c>
      <c r="HA229">
        <v>23795.1</v>
      </c>
      <c r="HB229">
        <v>35314.8</v>
      </c>
      <c r="HC229">
        <v>35927.2</v>
      </c>
      <c r="HD229">
        <v>41549.8</v>
      </c>
      <c r="HE229">
        <v>42426.3</v>
      </c>
      <c r="HF229">
        <v>1.9152</v>
      </c>
      <c r="HG229">
        <v>1.82195</v>
      </c>
      <c r="HH229">
        <v>0.202879</v>
      </c>
      <c r="HI229">
        <v>0</v>
      </c>
      <c r="HJ229">
        <v>26.6993</v>
      </c>
      <c r="HK229">
        <v>999.9</v>
      </c>
      <c r="HL229">
        <v>51.813</v>
      </c>
      <c r="HM229">
        <v>29.386</v>
      </c>
      <c r="HN229">
        <v>23.567</v>
      </c>
      <c r="HO229">
        <v>53.6527</v>
      </c>
      <c r="HP229">
        <v>42.4639</v>
      </c>
      <c r="HQ229">
        <v>1</v>
      </c>
      <c r="HR229">
        <v>-0.0132571</v>
      </c>
      <c r="HS229">
        <v>0.157941</v>
      </c>
      <c r="HT229">
        <v>20.218</v>
      </c>
      <c r="HU229">
        <v>5.23316</v>
      </c>
      <c r="HV229">
        <v>11.992</v>
      </c>
      <c r="HW229">
        <v>4.95555</v>
      </c>
      <c r="HX229">
        <v>3.3039</v>
      </c>
      <c r="HY229">
        <v>22.1</v>
      </c>
      <c r="HZ229">
        <v>9999</v>
      </c>
      <c r="IA229">
        <v>9999</v>
      </c>
      <c r="IB229">
        <v>9999</v>
      </c>
      <c r="IC229">
        <v>1.8685</v>
      </c>
      <c r="ID229">
        <v>1.86418</v>
      </c>
      <c r="IE229">
        <v>1.8718</v>
      </c>
      <c r="IF229">
        <v>1.86265</v>
      </c>
      <c r="IG229">
        <v>1.86212</v>
      </c>
      <c r="IH229">
        <v>1.86857</v>
      </c>
      <c r="II229">
        <v>1.85867</v>
      </c>
      <c r="IJ229">
        <v>1.86508</v>
      </c>
      <c r="IK229">
        <v>5</v>
      </c>
      <c r="IL229">
        <v>0</v>
      </c>
      <c r="IM229">
        <v>0</v>
      </c>
      <c r="IN229">
        <v>0</v>
      </c>
      <c r="IO229" t="s">
        <v>441</v>
      </c>
      <c r="IP229" t="s">
        <v>442</v>
      </c>
      <c r="IQ229" t="s">
        <v>443</v>
      </c>
      <c r="IR229" t="s">
        <v>443</v>
      </c>
      <c r="IS229" t="s">
        <v>443</v>
      </c>
      <c r="IT229" t="s">
        <v>443</v>
      </c>
      <c r="IU229">
        <v>0</v>
      </c>
      <c r="IV229">
        <v>100</v>
      </c>
      <c r="IW229">
        <v>100</v>
      </c>
      <c r="IX229">
        <v>4.805</v>
      </c>
      <c r="IY229">
        <v>0.3887</v>
      </c>
      <c r="IZ229">
        <v>4.29428474587108</v>
      </c>
      <c r="JA229">
        <v>0.0044018681294096</v>
      </c>
      <c r="JB229">
        <v>-1.90699597991277e-06</v>
      </c>
      <c r="JC229">
        <v>4.44501569190667e-10</v>
      </c>
      <c r="JD229">
        <v>0.0663976639725661</v>
      </c>
      <c r="JE229">
        <v>0.00774552653971819</v>
      </c>
      <c r="JF229">
        <v>0.000136201457998369</v>
      </c>
      <c r="JG229">
        <v>5.32982615085375e-06</v>
      </c>
      <c r="JH229">
        <v>-0</v>
      </c>
      <c r="JI229">
        <v>1991</v>
      </c>
      <c r="JJ229">
        <v>1</v>
      </c>
      <c r="JK229">
        <v>28</v>
      </c>
      <c r="JL229">
        <v>195724.2</v>
      </c>
      <c r="JM229">
        <v>195724.1</v>
      </c>
      <c r="JN229">
        <v>0.305176</v>
      </c>
      <c r="JO229">
        <v>2.45361</v>
      </c>
      <c r="JP229">
        <v>1.49902</v>
      </c>
      <c r="JQ229">
        <v>2.3291</v>
      </c>
      <c r="JR229">
        <v>1.54419</v>
      </c>
      <c r="JS229">
        <v>2.26807</v>
      </c>
      <c r="JT229">
        <v>35.2671</v>
      </c>
      <c r="JU229">
        <v>24.0875</v>
      </c>
      <c r="JV229">
        <v>18</v>
      </c>
      <c r="JW229">
        <v>547.454</v>
      </c>
      <c r="JX229">
        <v>430.985</v>
      </c>
      <c r="JY229">
        <v>26.7543</v>
      </c>
      <c r="JZ229">
        <v>27.3966</v>
      </c>
      <c r="KA229">
        <v>30.0002</v>
      </c>
      <c r="KB229">
        <v>27.3229</v>
      </c>
      <c r="KC229">
        <v>27.3486</v>
      </c>
      <c r="KD229">
        <v>6.00305</v>
      </c>
      <c r="KE229">
        <v>29.7681</v>
      </c>
      <c r="KF229">
        <v>68.1242</v>
      </c>
      <c r="KG229">
        <v>26.7503</v>
      </c>
      <c r="KH229">
        <v>81.2916</v>
      </c>
      <c r="KI229">
        <v>19.3639</v>
      </c>
      <c r="KJ229">
        <v>93.1331</v>
      </c>
      <c r="KK229">
        <v>98.8834</v>
      </c>
    </row>
    <row r="230" spans="1:297">
      <c r="A230">
        <v>214</v>
      </c>
      <c r="B230">
        <v>1758993164</v>
      </c>
      <c r="C230">
        <v>5817</v>
      </c>
      <c r="D230" t="s">
        <v>872</v>
      </c>
      <c r="E230" t="s">
        <v>873</v>
      </c>
      <c r="F230">
        <v>5</v>
      </c>
      <c r="G230" t="s">
        <v>831</v>
      </c>
      <c r="H230" t="s">
        <v>436</v>
      </c>
      <c r="I230">
        <v>1758993155.84615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(EA230+(U230+2*0.95*5.67E-8*(((EA230+$B$7)+273)^4-(EA230+273)^4)-44100*J230)/(1.84*29.3*R230+8*0.95*5.67E-8*(EA230+273)^3))</f>
        <v>0</v>
      </c>
      <c r="W230">
        <f>($C$7*EB230+$D$7*EC230+$E$7*V230)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2*0.95*5.67E-8*(((EA230+$B$7)+273)^4-(W230+273)^4)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105.996027319286</v>
      </c>
      <c r="AK230">
        <v>117.448206060606</v>
      </c>
      <c r="AL230">
        <v>-3.20101705627707</v>
      </c>
      <c r="AM230">
        <v>63.08</v>
      </c>
      <c r="AN230">
        <f>(AP230 - AO230 + DY230*1E3/(8.314*(EA230+273.15)) * AR230/DX230 * AQ230) * DX230/(100*DL230) * 1000/(1000 - AP230)</f>
        <v>0</v>
      </c>
      <c r="AO230">
        <v>19.3381588214286</v>
      </c>
      <c r="AP230">
        <v>23.7168442424242</v>
      </c>
      <c r="AQ230">
        <v>1.39883204043941e-05</v>
      </c>
      <c r="AR230">
        <v>99.94</v>
      </c>
      <c r="AS230">
        <v>0</v>
      </c>
      <c r="AT230">
        <v>0</v>
      </c>
      <c r="AU230">
        <f>IF(AS230*$H$13&gt;=AW230,1.0,(AW230/(AW230-AS230*$H$13)))</f>
        <v>0</v>
      </c>
      <c r="AV230">
        <f>(AU230-1)*100</f>
        <v>0</v>
      </c>
      <c r="AW230">
        <f>MAX(0,($B$13+$C$13*EF230)/(1+$D$13*EF230)*DY230/(EA230+273)*$E$13)</f>
        <v>0</v>
      </c>
      <c r="AX230" t="s">
        <v>437</v>
      </c>
      <c r="AY230" t="s">
        <v>437</v>
      </c>
      <c r="AZ230">
        <v>0</v>
      </c>
      <c r="BA230">
        <v>0</v>
      </c>
      <c r="BB230">
        <f>1-AZ230/BA230</f>
        <v>0</v>
      </c>
      <c r="BC230">
        <v>0</v>
      </c>
      <c r="BD230" t="s">
        <v>437</v>
      </c>
      <c r="BE230" t="s">
        <v>437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437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$B$11*EG230+$C$11*EH230+$F$11*ES230*(1-EV230)</f>
        <v>0</v>
      </c>
      <c r="DI230">
        <f>DH230*DJ230</f>
        <v>0</v>
      </c>
      <c r="DJ230">
        <f>($B$11*$D$9+$C$11*$D$9+$F$11*((FF230+EX230)/MAX(FF230+EX230+FG230, 0.1)*$I$9+FG230/MAX(FF230+EX230+FG230, 0.1)*$J$9))/($B$11+$C$11+$F$11)</f>
        <v>0</v>
      </c>
      <c r="DK230">
        <f>($B$11*$K$9+$C$11*$K$9+$F$11*((FF230+EX230)/MAX(FF230+EX230+FG230, 0.1)*$P$9+FG230/MAX(FF230+EX230+FG230, 0.1)*$Q$9))/($B$11+$C$11+$F$11)</f>
        <v>0</v>
      </c>
      <c r="DL230">
        <v>6</v>
      </c>
      <c r="DM230">
        <v>0.5</v>
      </c>
      <c r="DN230" t="s">
        <v>438</v>
      </c>
      <c r="DO230">
        <v>2</v>
      </c>
      <c r="DP230" t="b">
        <v>1</v>
      </c>
      <c r="DQ230">
        <v>1758993155.84615</v>
      </c>
      <c r="DR230">
        <v>137.202538461538</v>
      </c>
      <c r="DS230">
        <v>119.733015384615</v>
      </c>
      <c r="DT230">
        <v>23.7052692307692</v>
      </c>
      <c r="DU230">
        <v>19.3362615384615</v>
      </c>
      <c r="DV230">
        <v>132.358461538462</v>
      </c>
      <c r="DW230">
        <v>23.3166615384615</v>
      </c>
      <c r="DX230">
        <v>499.978461538462</v>
      </c>
      <c r="DY230">
        <v>90.4156384615385</v>
      </c>
      <c r="DZ230">
        <v>0.0302239923076923</v>
      </c>
      <c r="EA230">
        <v>30.1628307692308</v>
      </c>
      <c r="EB230">
        <v>30.0153230769231</v>
      </c>
      <c r="EC230">
        <v>999.9</v>
      </c>
      <c r="ED230">
        <v>0</v>
      </c>
      <c r="EE230">
        <v>0</v>
      </c>
      <c r="EF230">
        <v>9976.97076923077</v>
      </c>
      <c r="EG230">
        <v>0</v>
      </c>
      <c r="EH230">
        <v>11.1554307692308</v>
      </c>
      <c r="EI230">
        <v>17.4694615384615</v>
      </c>
      <c r="EJ230">
        <v>140.533692307692</v>
      </c>
      <c r="EK230">
        <v>122.093723076923</v>
      </c>
      <c r="EL230">
        <v>4.36902384615385</v>
      </c>
      <c r="EM230">
        <v>119.733015384615</v>
      </c>
      <c r="EN230">
        <v>19.3362615384615</v>
      </c>
      <c r="EO230">
        <v>2.14332769230769</v>
      </c>
      <c r="EP230">
        <v>1.74829769230769</v>
      </c>
      <c r="EQ230">
        <v>18.5448846153846</v>
      </c>
      <c r="ER230">
        <v>15.3320461538462</v>
      </c>
      <c r="ES230">
        <v>1999.98692307692</v>
      </c>
      <c r="ET230">
        <v>0.979994923076923</v>
      </c>
      <c r="EU230">
        <v>0.0200050923076923</v>
      </c>
      <c r="EV230">
        <v>0</v>
      </c>
      <c r="EW230">
        <v>1036.96923076923</v>
      </c>
      <c r="EX230">
        <v>5.00016</v>
      </c>
      <c r="EY230">
        <v>21244.7384615385</v>
      </c>
      <c r="EZ230">
        <v>18234.0538461538</v>
      </c>
      <c r="FA230">
        <v>48.5</v>
      </c>
      <c r="FB230">
        <v>48.875</v>
      </c>
      <c r="FC230">
        <v>48.8507692307692</v>
      </c>
      <c r="FD230">
        <v>48.562</v>
      </c>
      <c r="FE230">
        <v>50.312</v>
      </c>
      <c r="FF230">
        <v>1955.07692307692</v>
      </c>
      <c r="FG230">
        <v>39.91</v>
      </c>
      <c r="FH230">
        <v>0</v>
      </c>
      <c r="FI230">
        <v>1758993168.9</v>
      </c>
      <c r="FJ230">
        <v>0</v>
      </c>
      <c r="FK230">
        <v>1037.1412</v>
      </c>
      <c r="FL230">
        <v>16.6846153662009</v>
      </c>
      <c r="FM230">
        <v>309.292307132706</v>
      </c>
      <c r="FN230">
        <v>21248.288</v>
      </c>
      <c r="FO230">
        <v>15</v>
      </c>
      <c r="FP230">
        <v>0</v>
      </c>
      <c r="FQ230" t="s">
        <v>439</v>
      </c>
      <c r="FR230">
        <v>1747249705.1</v>
      </c>
      <c r="FS230">
        <v>1747249711.1</v>
      </c>
      <c r="FT230">
        <v>0</v>
      </c>
      <c r="FU230">
        <v>0.871</v>
      </c>
      <c r="FV230">
        <v>0.066</v>
      </c>
      <c r="FW230">
        <v>5.486</v>
      </c>
      <c r="FX230">
        <v>0.145</v>
      </c>
      <c r="FY230">
        <v>420</v>
      </c>
      <c r="FZ230">
        <v>16</v>
      </c>
      <c r="GA230">
        <v>0.27</v>
      </c>
      <c r="GB230">
        <v>0.16</v>
      </c>
      <c r="GC230">
        <v>17.1255476190476</v>
      </c>
      <c r="GD230">
        <v>8.86290389610391</v>
      </c>
      <c r="GE230">
        <v>0.964516527602373</v>
      </c>
      <c r="GF230">
        <v>0</v>
      </c>
      <c r="GG230">
        <v>1036.29676470588</v>
      </c>
      <c r="GH230">
        <v>15.4766997691718</v>
      </c>
      <c r="GI230">
        <v>1.53724107449263</v>
      </c>
      <c r="GJ230">
        <v>-1</v>
      </c>
      <c r="GK230">
        <v>4.37378</v>
      </c>
      <c r="GL230">
        <v>-0.0334114285714253</v>
      </c>
      <c r="GM230">
        <v>0.0116441209363761</v>
      </c>
      <c r="GN230">
        <v>1</v>
      </c>
      <c r="GO230">
        <v>1</v>
      </c>
      <c r="GP230">
        <v>2</v>
      </c>
      <c r="GQ230" t="s">
        <v>446</v>
      </c>
      <c r="GR230">
        <v>3.12499</v>
      </c>
      <c r="GS230">
        <v>2.65599</v>
      </c>
      <c r="GT230">
        <v>0.0272801</v>
      </c>
      <c r="GU230">
        <v>0.0237535</v>
      </c>
      <c r="GV230">
        <v>0.100753</v>
      </c>
      <c r="GW230">
        <v>0.0875896</v>
      </c>
      <c r="GX230">
        <v>25078.4</v>
      </c>
      <c r="GY230">
        <v>23860.3</v>
      </c>
      <c r="GZ230">
        <v>23053.3</v>
      </c>
      <c r="HA230">
        <v>23795.3</v>
      </c>
      <c r="HB230">
        <v>35313.7</v>
      </c>
      <c r="HC230">
        <v>35927.1</v>
      </c>
      <c r="HD230">
        <v>41549.4</v>
      </c>
      <c r="HE230">
        <v>42426.5</v>
      </c>
      <c r="HF230">
        <v>1.91488</v>
      </c>
      <c r="HG230">
        <v>1.82162</v>
      </c>
      <c r="HH230">
        <v>0.203043</v>
      </c>
      <c r="HI230">
        <v>0</v>
      </c>
      <c r="HJ230">
        <v>26.6999</v>
      </c>
      <c r="HK230">
        <v>999.9</v>
      </c>
      <c r="HL230">
        <v>51.813</v>
      </c>
      <c r="HM230">
        <v>29.406</v>
      </c>
      <c r="HN230">
        <v>23.5941</v>
      </c>
      <c r="HO230">
        <v>54.4727</v>
      </c>
      <c r="HP230">
        <v>42.3117</v>
      </c>
      <c r="HQ230">
        <v>1</v>
      </c>
      <c r="HR230">
        <v>-0.0135874</v>
      </c>
      <c r="HS230">
        <v>0.143143</v>
      </c>
      <c r="HT230">
        <v>20.2181</v>
      </c>
      <c r="HU230">
        <v>5.23376</v>
      </c>
      <c r="HV230">
        <v>11.992</v>
      </c>
      <c r="HW230">
        <v>4.9557</v>
      </c>
      <c r="HX230">
        <v>3.304</v>
      </c>
      <c r="HY230">
        <v>22.1</v>
      </c>
      <c r="HZ230">
        <v>9999</v>
      </c>
      <c r="IA230">
        <v>9999</v>
      </c>
      <c r="IB230">
        <v>9999</v>
      </c>
      <c r="IC230">
        <v>1.86854</v>
      </c>
      <c r="ID230">
        <v>1.86421</v>
      </c>
      <c r="IE230">
        <v>1.8718</v>
      </c>
      <c r="IF230">
        <v>1.86264</v>
      </c>
      <c r="IG230">
        <v>1.86216</v>
      </c>
      <c r="IH230">
        <v>1.86859</v>
      </c>
      <c r="II230">
        <v>1.85867</v>
      </c>
      <c r="IJ230">
        <v>1.86508</v>
      </c>
      <c r="IK230">
        <v>5</v>
      </c>
      <c r="IL230">
        <v>0</v>
      </c>
      <c r="IM230">
        <v>0</v>
      </c>
      <c r="IN230">
        <v>0</v>
      </c>
      <c r="IO230" t="s">
        <v>441</v>
      </c>
      <c r="IP230" t="s">
        <v>442</v>
      </c>
      <c r="IQ230" t="s">
        <v>443</v>
      </c>
      <c r="IR230" t="s">
        <v>443</v>
      </c>
      <c r="IS230" t="s">
        <v>443</v>
      </c>
      <c r="IT230" t="s">
        <v>443</v>
      </c>
      <c r="IU230">
        <v>0</v>
      </c>
      <c r="IV230">
        <v>100</v>
      </c>
      <c r="IW230">
        <v>100</v>
      </c>
      <c r="IX230">
        <v>4.743</v>
      </c>
      <c r="IY230">
        <v>0.3889</v>
      </c>
      <c r="IZ230">
        <v>4.29428474587108</v>
      </c>
      <c r="JA230">
        <v>0.0044018681294096</v>
      </c>
      <c r="JB230">
        <v>-1.90699597991277e-06</v>
      </c>
      <c r="JC230">
        <v>4.44501569190667e-10</v>
      </c>
      <c r="JD230">
        <v>0.0663976639725661</v>
      </c>
      <c r="JE230">
        <v>0.00774552653971819</v>
      </c>
      <c r="JF230">
        <v>0.000136201457998369</v>
      </c>
      <c r="JG230">
        <v>5.32982615085375e-06</v>
      </c>
      <c r="JH230">
        <v>-0</v>
      </c>
      <c r="JI230">
        <v>1991</v>
      </c>
      <c r="JJ230">
        <v>1</v>
      </c>
      <c r="JK230">
        <v>28</v>
      </c>
      <c r="JL230">
        <v>195724.3</v>
      </c>
      <c r="JM230">
        <v>195724.2</v>
      </c>
      <c r="JN230">
        <v>0.263672</v>
      </c>
      <c r="JO230">
        <v>2.46338</v>
      </c>
      <c r="JP230">
        <v>1.4978</v>
      </c>
      <c r="JQ230">
        <v>2.3291</v>
      </c>
      <c r="JR230">
        <v>1.54419</v>
      </c>
      <c r="JS230">
        <v>2.37793</v>
      </c>
      <c r="JT230">
        <v>35.2902</v>
      </c>
      <c r="JU230">
        <v>24.0875</v>
      </c>
      <c r="JV230">
        <v>18</v>
      </c>
      <c r="JW230">
        <v>547.231</v>
      </c>
      <c r="JX230">
        <v>430.793</v>
      </c>
      <c r="JY230">
        <v>26.7409</v>
      </c>
      <c r="JZ230">
        <v>27.3964</v>
      </c>
      <c r="KA230">
        <v>30</v>
      </c>
      <c r="KB230">
        <v>27.3214</v>
      </c>
      <c r="KC230">
        <v>27.3485</v>
      </c>
      <c r="KD230">
        <v>5.26064</v>
      </c>
      <c r="KE230">
        <v>29.7681</v>
      </c>
      <c r="KF230">
        <v>68.1242</v>
      </c>
      <c r="KG230">
        <v>26.7387</v>
      </c>
      <c r="KH230">
        <v>67.8082</v>
      </c>
      <c r="KI230">
        <v>19.3639</v>
      </c>
      <c r="KJ230">
        <v>93.1325</v>
      </c>
      <c r="KK230">
        <v>98.884</v>
      </c>
    </row>
    <row r="231" spans="1:297">
      <c r="A231">
        <v>215</v>
      </c>
      <c r="B231">
        <v>1758993169</v>
      </c>
      <c r="C231">
        <v>5822</v>
      </c>
      <c r="D231" t="s">
        <v>874</v>
      </c>
      <c r="E231" t="s">
        <v>875</v>
      </c>
      <c r="F231">
        <v>5</v>
      </c>
      <c r="G231" t="s">
        <v>831</v>
      </c>
      <c r="H231" t="s">
        <v>436</v>
      </c>
      <c r="I231">
        <v>1758993160.84615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(EA231+(U231+2*0.95*5.67E-8*(((EA231+$B$7)+273)^4-(EA231+273)^4)-44100*J231)/(1.84*29.3*R231+8*0.95*5.67E-8*(EA231+273)^3))</f>
        <v>0</v>
      </c>
      <c r="W231">
        <f>($C$7*EB231+$D$7*EC231+$E$7*V231)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2*0.95*5.67E-8*(((EA231+$B$7)+273)^4-(W231+273)^4)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88.4401136716667</v>
      </c>
      <c r="AK231">
        <v>101.036866666667</v>
      </c>
      <c r="AL231">
        <v>-3.29437880952382</v>
      </c>
      <c r="AM231">
        <v>63.08</v>
      </c>
      <c r="AN231">
        <f>(AP231 - AO231 + DY231*1E3/(8.314*(EA231+273.15)) * AR231/DX231 * AQ231) * DX231/(100*DL231) * 1000/(1000 - AP231)</f>
        <v>0</v>
      </c>
      <c r="AO231">
        <v>19.3366053660714</v>
      </c>
      <c r="AP231">
        <v>23.7180490909091</v>
      </c>
      <c r="AQ231">
        <v>4.23025159657035e-06</v>
      </c>
      <c r="AR231">
        <v>99.94</v>
      </c>
      <c r="AS231">
        <v>0</v>
      </c>
      <c r="AT231">
        <v>0</v>
      </c>
      <c r="AU231">
        <f>IF(AS231*$H$13&gt;=AW231,1.0,(AW231/(AW231-AS231*$H$13)))</f>
        <v>0</v>
      </c>
      <c r="AV231">
        <f>(AU231-1)*100</f>
        <v>0</v>
      </c>
      <c r="AW231">
        <f>MAX(0,($B$13+$C$13*EF231)/(1+$D$13*EF231)*DY231/(EA231+273)*$E$13)</f>
        <v>0</v>
      </c>
      <c r="AX231" t="s">
        <v>437</v>
      </c>
      <c r="AY231" t="s">
        <v>437</v>
      </c>
      <c r="AZ231">
        <v>0</v>
      </c>
      <c r="BA231">
        <v>0</v>
      </c>
      <c r="BB231">
        <f>1-AZ231/BA231</f>
        <v>0</v>
      </c>
      <c r="BC231">
        <v>0</v>
      </c>
      <c r="BD231" t="s">
        <v>437</v>
      </c>
      <c r="BE231" t="s">
        <v>437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437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$B$11*EG231+$C$11*EH231+$F$11*ES231*(1-EV231)</f>
        <v>0</v>
      </c>
      <c r="DI231">
        <f>DH231*DJ231</f>
        <v>0</v>
      </c>
      <c r="DJ231">
        <f>($B$11*$D$9+$C$11*$D$9+$F$11*((FF231+EX231)/MAX(FF231+EX231+FG231, 0.1)*$I$9+FG231/MAX(FF231+EX231+FG231, 0.1)*$J$9))/($B$11+$C$11+$F$11)</f>
        <v>0</v>
      </c>
      <c r="DK231">
        <f>($B$11*$K$9+$C$11*$K$9+$F$11*((FF231+EX231)/MAX(FF231+EX231+FG231, 0.1)*$P$9+FG231/MAX(FF231+EX231+FG231, 0.1)*$Q$9))/($B$11+$C$11+$F$11)</f>
        <v>0</v>
      </c>
      <c r="DL231">
        <v>6</v>
      </c>
      <c r="DM231">
        <v>0.5</v>
      </c>
      <c r="DN231" t="s">
        <v>438</v>
      </c>
      <c r="DO231">
        <v>2</v>
      </c>
      <c r="DP231" t="b">
        <v>1</v>
      </c>
      <c r="DQ231">
        <v>1758993160.84615</v>
      </c>
      <c r="DR231">
        <v>121.403630769231</v>
      </c>
      <c r="DS231">
        <v>102.807523076923</v>
      </c>
      <c r="DT231">
        <v>23.7132307692308</v>
      </c>
      <c r="DU231">
        <v>19.3377769230769</v>
      </c>
      <c r="DV231">
        <v>116.621676923077</v>
      </c>
      <c r="DW231">
        <v>23.3244384615385</v>
      </c>
      <c r="DX231">
        <v>500.006923076923</v>
      </c>
      <c r="DY231">
        <v>90.4142</v>
      </c>
      <c r="DZ231">
        <v>0.0302403923076923</v>
      </c>
      <c r="EA231">
        <v>30.1580923076923</v>
      </c>
      <c r="EB231">
        <v>30.0151461538462</v>
      </c>
      <c r="EC231">
        <v>999.9</v>
      </c>
      <c r="ED231">
        <v>0</v>
      </c>
      <c r="EE231">
        <v>0</v>
      </c>
      <c r="EF231">
        <v>9987.59692307692</v>
      </c>
      <c r="EG231">
        <v>0</v>
      </c>
      <c r="EH231">
        <v>10.9572692307692</v>
      </c>
      <c r="EI231">
        <v>18.5960538461538</v>
      </c>
      <c r="EJ231">
        <v>124.352230769231</v>
      </c>
      <c r="EK231">
        <v>104.834761538462</v>
      </c>
      <c r="EL231">
        <v>4.37545692307692</v>
      </c>
      <c r="EM231">
        <v>102.807523076923</v>
      </c>
      <c r="EN231">
        <v>19.3377769230769</v>
      </c>
      <c r="EO231">
        <v>2.14401307692308</v>
      </c>
      <c r="EP231">
        <v>1.74840846153846</v>
      </c>
      <c r="EQ231">
        <v>18.5499923076923</v>
      </c>
      <c r="ER231">
        <v>15.3330153846154</v>
      </c>
      <c r="ES231">
        <v>1999.99307692308</v>
      </c>
      <c r="ET231">
        <v>0.979994923076923</v>
      </c>
      <c r="EU231">
        <v>0.0200051</v>
      </c>
      <c r="EV231">
        <v>0</v>
      </c>
      <c r="EW231">
        <v>1038.27153846154</v>
      </c>
      <c r="EX231">
        <v>5.00016</v>
      </c>
      <c r="EY231">
        <v>21271.0615384615</v>
      </c>
      <c r="EZ231">
        <v>18234.1076923077</v>
      </c>
      <c r="FA231">
        <v>48.5</v>
      </c>
      <c r="FB231">
        <v>48.8845384615385</v>
      </c>
      <c r="FC231">
        <v>48.8556153846154</v>
      </c>
      <c r="FD231">
        <v>48.562</v>
      </c>
      <c r="FE231">
        <v>50.312</v>
      </c>
      <c r="FF231">
        <v>1955.08307692308</v>
      </c>
      <c r="FG231">
        <v>39.91</v>
      </c>
      <c r="FH231">
        <v>0</v>
      </c>
      <c r="FI231">
        <v>1758993174.3</v>
      </c>
      <c r="FJ231">
        <v>0</v>
      </c>
      <c r="FK231">
        <v>1038.48884615385</v>
      </c>
      <c r="FL231">
        <v>16.8222222457713</v>
      </c>
      <c r="FM231">
        <v>329.945299378014</v>
      </c>
      <c r="FN231">
        <v>21275.55</v>
      </c>
      <c r="FO231">
        <v>15</v>
      </c>
      <c r="FP231">
        <v>0</v>
      </c>
      <c r="FQ231" t="s">
        <v>439</v>
      </c>
      <c r="FR231">
        <v>1747249705.1</v>
      </c>
      <c r="FS231">
        <v>1747249711.1</v>
      </c>
      <c r="FT231">
        <v>0</v>
      </c>
      <c r="FU231">
        <v>0.871</v>
      </c>
      <c r="FV231">
        <v>0.066</v>
      </c>
      <c r="FW231">
        <v>5.486</v>
      </c>
      <c r="FX231">
        <v>0.145</v>
      </c>
      <c r="FY231">
        <v>420</v>
      </c>
      <c r="FZ231">
        <v>16</v>
      </c>
      <c r="GA231">
        <v>0.27</v>
      </c>
      <c r="GB231">
        <v>0.16</v>
      </c>
      <c r="GC231">
        <v>18.049415</v>
      </c>
      <c r="GD231">
        <v>12.9461368421052</v>
      </c>
      <c r="GE231">
        <v>1.2730732961126</v>
      </c>
      <c r="GF231">
        <v>0</v>
      </c>
      <c r="GG231">
        <v>1037.53088235294</v>
      </c>
      <c r="GH231">
        <v>16.2369747995167</v>
      </c>
      <c r="GI231">
        <v>1.60895356502119</v>
      </c>
      <c r="GJ231">
        <v>-1</v>
      </c>
      <c r="GK231">
        <v>4.3716745</v>
      </c>
      <c r="GL231">
        <v>0.0852861654135269</v>
      </c>
      <c r="GM231">
        <v>0.00852836999373261</v>
      </c>
      <c r="GN231">
        <v>1</v>
      </c>
      <c r="GO231">
        <v>1</v>
      </c>
      <c r="GP231">
        <v>2</v>
      </c>
      <c r="GQ231" t="s">
        <v>446</v>
      </c>
      <c r="GR231">
        <v>3.12497</v>
      </c>
      <c r="GS231">
        <v>2.6555</v>
      </c>
      <c r="GT231">
        <v>0.0233382</v>
      </c>
      <c r="GU231">
        <v>0.0195787</v>
      </c>
      <c r="GV231">
        <v>0.100764</v>
      </c>
      <c r="GW231">
        <v>0.087586</v>
      </c>
      <c r="GX231">
        <v>25180.2</v>
      </c>
      <c r="GY231">
        <v>23962.2</v>
      </c>
      <c r="GZ231">
        <v>23053.4</v>
      </c>
      <c r="HA231">
        <v>23795.1</v>
      </c>
      <c r="HB231">
        <v>35313.1</v>
      </c>
      <c r="HC231">
        <v>35926.7</v>
      </c>
      <c r="HD231">
        <v>41549.7</v>
      </c>
      <c r="HE231">
        <v>42426.3</v>
      </c>
      <c r="HF231">
        <v>1.91518</v>
      </c>
      <c r="HG231">
        <v>1.82138</v>
      </c>
      <c r="HH231">
        <v>0.203475</v>
      </c>
      <c r="HI231">
        <v>0</v>
      </c>
      <c r="HJ231">
        <v>26.6993</v>
      </c>
      <c r="HK231">
        <v>999.9</v>
      </c>
      <c r="HL231">
        <v>51.813</v>
      </c>
      <c r="HM231">
        <v>29.406</v>
      </c>
      <c r="HN231">
        <v>23.5946</v>
      </c>
      <c r="HO231">
        <v>54.1527</v>
      </c>
      <c r="HP231">
        <v>42.4359</v>
      </c>
      <c r="HQ231">
        <v>1</v>
      </c>
      <c r="HR231">
        <v>-0.0132292</v>
      </c>
      <c r="HS231">
        <v>0.156122</v>
      </c>
      <c r="HT231">
        <v>20.2181</v>
      </c>
      <c r="HU231">
        <v>5.23346</v>
      </c>
      <c r="HV231">
        <v>11.992</v>
      </c>
      <c r="HW231">
        <v>4.9557</v>
      </c>
      <c r="HX231">
        <v>3.30398</v>
      </c>
      <c r="HY231">
        <v>22.1</v>
      </c>
      <c r="HZ231">
        <v>9999</v>
      </c>
      <c r="IA231">
        <v>9999</v>
      </c>
      <c r="IB231">
        <v>9999</v>
      </c>
      <c r="IC231">
        <v>1.86853</v>
      </c>
      <c r="ID231">
        <v>1.86419</v>
      </c>
      <c r="IE231">
        <v>1.8718</v>
      </c>
      <c r="IF231">
        <v>1.86265</v>
      </c>
      <c r="IG231">
        <v>1.86213</v>
      </c>
      <c r="IH231">
        <v>1.86858</v>
      </c>
      <c r="II231">
        <v>1.85867</v>
      </c>
      <c r="IJ231">
        <v>1.86508</v>
      </c>
      <c r="IK231">
        <v>5</v>
      </c>
      <c r="IL231">
        <v>0</v>
      </c>
      <c r="IM231">
        <v>0</v>
      </c>
      <c r="IN231">
        <v>0</v>
      </c>
      <c r="IO231" t="s">
        <v>441</v>
      </c>
      <c r="IP231" t="s">
        <v>442</v>
      </c>
      <c r="IQ231" t="s">
        <v>443</v>
      </c>
      <c r="IR231" t="s">
        <v>443</v>
      </c>
      <c r="IS231" t="s">
        <v>443</v>
      </c>
      <c r="IT231" t="s">
        <v>443</v>
      </c>
      <c r="IU231">
        <v>0</v>
      </c>
      <c r="IV231">
        <v>100</v>
      </c>
      <c r="IW231">
        <v>100</v>
      </c>
      <c r="IX231">
        <v>4.678</v>
      </c>
      <c r="IY231">
        <v>0.3889</v>
      </c>
      <c r="IZ231">
        <v>4.29428474587108</v>
      </c>
      <c r="JA231">
        <v>0.0044018681294096</v>
      </c>
      <c r="JB231">
        <v>-1.90699597991277e-06</v>
      </c>
      <c r="JC231">
        <v>4.44501569190667e-10</v>
      </c>
      <c r="JD231">
        <v>0.0663976639725661</v>
      </c>
      <c r="JE231">
        <v>0.00774552653971819</v>
      </c>
      <c r="JF231">
        <v>0.000136201457998369</v>
      </c>
      <c r="JG231">
        <v>5.32982615085375e-06</v>
      </c>
      <c r="JH231">
        <v>-0</v>
      </c>
      <c r="JI231">
        <v>1991</v>
      </c>
      <c r="JJ231">
        <v>1</v>
      </c>
      <c r="JK231">
        <v>28</v>
      </c>
      <c r="JL231">
        <v>195724.4</v>
      </c>
      <c r="JM231">
        <v>195724.3</v>
      </c>
      <c r="JN231">
        <v>0.230713</v>
      </c>
      <c r="JO231">
        <v>2.48169</v>
      </c>
      <c r="JP231">
        <v>1.49902</v>
      </c>
      <c r="JQ231">
        <v>2.32788</v>
      </c>
      <c r="JR231">
        <v>1.54419</v>
      </c>
      <c r="JS231">
        <v>2.30591</v>
      </c>
      <c r="JT231">
        <v>35.2902</v>
      </c>
      <c r="JU231">
        <v>24.0787</v>
      </c>
      <c r="JV231">
        <v>18</v>
      </c>
      <c r="JW231">
        <v>547.414</v>
      </c>
      <c r="JX231">
        <v>430.629</v>
      </c>
      <c r="JY231">
        <v>26.7295</v>
      </c>
      <c r="JZ231">
        <v>27.3964</v>
      </c>
      <c r="KA231">
        <v>30.0002</v>
      </c>
      <c r="KB231">
        <v>27.32</v>
      </c>
      <c r="KC231">
        <v>27.3463</v>
      </c>
      <c r="KD231">
        <v>4.4976</v>
      </c>
      <c r="KE231">
        <v>29.7681</v>
      </c>
      <c r="KF231">
        <v>68.1242</v>
      </c>
      <c r="KG231">
        <v>26.7236</v>
      </c>
      <c r="KH231">
        <v>47.5238</v>
      </c>
      <c r="KI231">
        <v>19.3639</v>
      </c>
      <c r="KJ231">
        <v>93.1332</v>
      </c>
      <c r="KK231">
        <v>98.8833</v>
      </c>
    </row>
    <row r="232" spans="1:297">
      <c r="A232">
        <v>216</v>
      </c>
      <c r="B232">
        <v>1758993174</v>
      </c>
      <c r="C232">
        <v>5827</v>
      </c>
      <c r="D232" t="s">
        <v>876</v>
      </c>
      <c r="E232" t="s">
        <v>877</v>
      </c>
      <c r="F232">
        <v>5</v>
      </c>
      <c r="G232" t="s">
        <v>831</v>
      </c>
      <c r="H232" t="s">
        <v>436</v>
      </c>
      <c r="I232">
        <v>1758993165.84615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(EA232+(U232+2*0.95*5.67E-8*(((EA232+$B$7)+273)^4-(EA232+273)^4)-44100*J232)/(1.84*29.3*R232+8*0.95*5.67E-8*(EA232+273)^3))</f>
        <v>0</v>
      </c>
      <c r="W232">
        <f>($C$7*EB232+$D$7*EC232+$E$7*V232)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2*0.95*5.67E-8*(((EA232+$B$7)+273)^4-(W232+273)^4)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71.7278849217857</v>
      </c>
      <c r="AK232">
        <v>84.93288</v>
      </c>
      <c r="AL232">
        <v>-3.20291509523811</v>
      </c>
      <c r="AM232">
        <v>63.08</v>
      </c>
      <c r="AN232">
        <f>(AP232 - AO232 + DY232*1E3/(8.314*(EA232+273.15)) * AR232/DX232 * AQ232) * DX232/(100*DL232) * 1000/(1000 - AP232)</f>
        <v>0</v>
      </c>
      <c r="AO232">
        <v>19.3344887708333</v>
      </c>
      <c r="AP232">
        <v>23.7178424242424</v>
      </c>
      <c r="AQ232">
        <v>-1.87429021199494e-06</v>
      </c>
      <c r="AR232">
        <v>99.94</v>
      </c>
      <c r="AS232">
        <v>0</v>
      </c>
      <c r="AT232">
        <v>0</v>
      </c>
      <c r="AU232">
        <f>IF(AS232*$H$13&gt;=AW232,1.0,(AW232/(AW232-AS232*$H$13)))</f>
        <v>0</v>
      </c>
      <c r="AV232">
        <f>(AU232-1)*100</f>
        <v>0</v>
      </c>
      <c r="AW232">
        <f>MAX(0,($B$13+$C$13*EF232)/(1+$D$13*EF232)*DY232/(EA232+273)*$E$13)</f>
        <v>0</v>
      </c>
      <c r="AX232" t="s">
        <v>437</v>
      </c>
      <c r="AY232" t="s">
        <v>437</v>
      </c>
      <c r="AZ232">
        <v>0</v>
      </c>
      <c r="BA232">
        <v>0</v>
      </c>
      <c r="BB232">
        <f>1-AZ232/BA232</f>
        <v>0</v>
      </c>
      <c r="BC232">
        <v>0</v>
      </c>
      <c r="BD232" t="s">
        <v>437</v>
      </c>
      <c r="BE232" t="s">
        <v>437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437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$B$11*EG232+$C$11*EH232+$F$11*ES232*(1-EV232)</f>
        <v>0</v>
      </c>
      <c r="DI232">
        <f>DH232*DJ232</f>
        <v>0</v>
      </c>
      <c r="DJ232">
        <f>($B$11*$D$9+$C$11*$D$9+$F$11*((FF232+EX232)/MAX(FF232+EX232+FG232, 0.1)*$I$9+FG232/MAX(FF232+EX232+FG232, 0.1)*$J$9))/($B$11+$C$11+$F$11)</f>
        <v>0</v>
      </c>
      <c r="DK232">
        <f>($B$11*$K$9+$C$11*$K$9+$F$11*((FF232+EX232)/MAX(FF232+EX232+FG232, 0.1)*$P$9+FG232/MAX(FF232+EX232+FG232, 0.1)*$Q$9))/($B$11+$C$11+$F$11)</f>
        <v>0</v>
      </c>
      <c r="DL232">
        <v>6</v>
      </c>
      <c r="DM232">
        <v>0.5</v>
      </c>
      <c r="DN232" t="s">
        <v>438</v>
      </c>
      <c r="DO232">
        <v>2</v>
      </c>
      <c r="DP232" t="b">
        <v>1</v>
      </c>
      <c r="DQ232">
        <v>1758993165.84615</v>
      </c>
      <c r="DR232">
        <v>105.536761538462</v>
      </c>
      <c r="DS232">
        <v>86.1651153846154</v>
      </c>
      <c r="DT232">
        <v>23.7166384615385</v>
      </c>
      <c r="DU232">
        <v>19.3364461538462</v>
      </c>
      <c r="DV232">
        <v>100.818123076923</v>
      </c>
      <c r="DW232">
        <v>23.3277692307692</v>
      </c>
      <c r="DX232">
        <v>500.003846153846</v>
      </c>
      <c r="DY232">
        <v>90.4139538461539</v>
      </c>
      <c r="DZ232">
        <v>0.0302515384615385</v>
      </c>
      <c r="EA232">
        <v>30.1545461538462</v>
      </c>
      <c r="EB232">
        <v>30.0158615384615</v>
      </c>
      <c r="EC232">
        <v>999.9</v>
      </c>
      <c r="ED232">
        <v>0</v>
      </c>
      <c r="EE232">
        <v>0</v>
      </c>
      <c r="EF232">
        <v>9986.11230769231</v>
      </c>
      <c r="EG232">
        <v>0</v>
      </c>
      <c r="EH232">
        <v>11.0736846153846</v>
      </c>
      <c r="EI232">
        <v>19.3716</v>
      </c>
      <c r="EJ232">
        <v>108.100469230769</v>
      </c>
      <c r="EK232">
        <v>87.8641769230769</v>
      </c>
      <c r="EL232">
        <v>4.3802</v>
      </c>
      <c r="EM232">
        <v>86.1651153846154</v>
      </c>
      <c r="EN232">
        <v>19.3364461538462</v>
      </c>
      <c r="EO232">
        <v>2.14431538461538</v>
      </c>
      <c r="EP232">
        <v>1.74828461538462</v>
      </c>
      <c r="EQ232">
        <v>18.5522538461538</v>
      </c>
      <c r="ER232">
        <v>15.3319</v>
      </c>
      <c r="ES232">
        <v>1999.97846153846</v>
      </c>
      <c r="ET232">
        <v>0.979994769230769</v>
      </c>
      <c r="EU232">
        <v>0.0200053153846154</v>
      </c>
      <c r="EV232">
        <v>0</v>
      </c>
      <c r="EW232">
        <v>1039.68769230769</v>
      </c>
      <c r="EX232">
        <v>5.00016</v>
      </c>
      <c r="EY232">
        <v>21298.6692307692</v>
      </c>
      <c r="EZ232">
        <v>18233.9692307692</v>
      </c>
      <c r="FA232">
        <v>48.4854615384615</v>
      </c>
      <c r="FB232">
        <v>48.8940769230769</v>
      </c>
      <c r="FC232">
        <v>48.8653076923077</v>
      </c>
      <c r="FD232">
        <v>48.562</v>
      </c>
      <c r="FE232">
        <v>50.312</v>
      </c>
      <c r="FF232">
        <v>1955.06846153846</v>
      </c>
      <c r="FG232">
        <v>39.91</v>
      </c>
      <c r="FH232">
        <v>0</v>
      </c>
      <c r="FI232">
        <v>1758993179.1</v>
      </c>
      <c r="FJ232">
        <v>0</v>
      </c>
      <c r="FK232">
        <v>1039.85730769231</v>
      </c>
      <c r="FL232">
        <v>16.3784615409844</v>
      </c>
      <c r="FM232">
        <v>346.923076968366</v>
      </c>
      <c r="FN232">
        <v>21302.3730769231</v>
      </c>
      <c r="FO232">
        <v>15</v>
      </c>
      <c r="FP232">
        <v>0</v>
      </c>
      <c r="FQ232" t="s">
        <v>439</v>
      </c>
      <c r="FR232">
        <v>1747249705.1</v>
      </c>
      <c r="FS232">
        <v>1747249711.1</v>
      </c>
      <c r="FT232">
        <v>0</v>
      </c>
      <c r="FU232">
        <v>0.871</v>
      </c>
      <c r="FV232">
        <v>0.066</v>
      </c>
      <c r="FW232">
        <v>5.486</v>
      </c>
      <c r="FX232">
        <v>0.145</v>
      </c>
      <c r="FY232">
        <v>420</v>
      </c>
      <c r="FZ232">
        <v>16</v>
      </c>
      <c r="GA232">
        <v>0.27</v>
      </c>
      <c r="GB232">
        <v>0.16</v>
      </c>
      <c r="GC232">
        <v>18.9013095238095</v>
      </c>
      <c r="GD232">
        <v>10.4350987012987</v>
      </c>
      <c r="GE232">
        <v>1.09184166735656</v>
      </c>
      <c r="GF232">
        <v>0</v>
      </c>
      <c r="GG232">
        <v>1038.82970588235</v>
      </c>
      <c r="GH232">
        <v>16.6067226808554</v>
      </c>
      <c r="GI232">
        <v>1.64323834742133</v>
      </c>
      <c r="GJ232">
        <v>-1</v>
      </c>
      <c r="GK232">
        <v>4.37718571428571</v>
      </c>
      <c r="GL232">
        <v>0.0596953246753181</v>
      </c>
      <c r="GM232">
        <v>0.00628380122403059</v>
      </c>
      <c r="GN232">
        <v>1</v>
      </c>
      <c r="GO232">
        <v>1</v>
      </c>
      <c r="GP232">
        <v>2</v>
      </c>
      <c r="GQ232" t="s">
        <v>446</v>
      </c>
      <c r="GR232">
        <v>3.125</v>
      </c>
      <c r="GS232">
        <v>2.65568</v>
      </c>
      <c r="GT232">
        <v>0.0194248</v>
      </c>
      <c r="GU232">
        <v>0.0152656</v>
      </c>
      <c r="GV232">
        <v>0.100759</v>
      </c>
      <c r="GW232">
        <v>0.0875752</v>
      </c>
      <c r="GX232">
        <v>25281.1</v>
      </c>
      <c r="GY232">
        <v>24067.1</v>
      </c>
      <c r="GZ232">
        <v>23053.4</v>
      </c>
      <c r="HA232">
        <v>23794.7</v>
      </c>
      <c r="HB232">
        <v>35313</v>
      </c>
      <c r="HC232">
        <v>35926.3</v>
      </c>
      <c r="HD232">
        <v>41549.7</v>
      </c>
      <c r="HE232">
        <v>42425.6</v>
      </c>
      <c r="HF232">
        <v>1.915</v>
      </c>
      <c r="HG232">
        <v>1.8216</v>
      </c>
      <c r="HH232">
        <v>0.203006</v>
      </c>
      <c r="HI232">
        <v>0</v>
      </c>
      <c r="HJ232">
        <v>26.6985</v>
      </c>
      <c r="HK232">
        <v>999.9</v>
      </c>
      <c r="HL232">
        <v>51.813</v>
      </c>
      <c r="HM232">
        <v>29.406</v>
      </c>
      <c r="HN232">
        <v>23.595</v>
      </c>
      <c r="HO232">
        <v>53.8627</v>
      </c>
      <c r="HP232">
        <v>42.2316</v>
      </c>
      <c r="HQ232">
        <v>1</v>
      </c>
      <c r="HR232">
        <v>-0.0132597</v>
      </c>
      <c r="HS232">
        <v>0.177808</v>
      </c>
      <c r="HT232">
        <v>20.2182</v>
      </c>
      <c r="HU232">
        <v>5.23376</v>
      </c>
      <c r="HV232">
        <v>11.992</v>
      </c>
      <c r="HW232">
        <v>4.95575</v>
      </c>
      <c r="HX232">
        <v>3.30395</v>
      </c>
      <c r="HY232">
        <v>22.1</v>
      </c>
      <c r="HZ232">
        <v>9999</v>
      </c>
      <c r="IA232">
        <v>9999</v>
      </c>
      <c r="IB232">
        <v>9999</v>
      </c>
      <c r="IC232">
        <v>1.8685</v>
      </c>
      <c r="ID232">
        <v>1.86418</v>
      </c>
      <c r="IE232">
        <v>1.8718</v>
      </c>
      <c r="IF232">
        <v>1.86265</v>
      </c>
      <c r="IG232">
        <v>1.86212</v>
      </c>
      <c r="IH232">
        <v>1.86855</v>
      </c>
      <c r="II232">
        <v>1.85867</v>
      </c>
      <c r="IJ232">
        <v>1.86508</v>
      </c>
      <c r="IK232">
        <v>5</v>
      </c>
      <c r="IL232">
        <v>0</v>
      </c>
      <c r="IM232">
        <v>0</v>
      </c>
      <c r="IN232">
        <v>0</v>
      </c>
      <c r="IO232" t="s">
        <v>441</v>
      </c>
      <c r="IP232" t="s">
        <v>442</v>
      </c>
      <c r="IQ232" t="s">
        <v>443</v>
      </c>
      <c r="IR232" t="s">
        <v>443</v>
      </c>
      <c r="IS232" t="s">
        <v>443</v>
      </c>
      <c r="IT232" t="s">
        <v>443</v>
      </c>
      <c r="IU232">
        <v>0</v>
      </c>
      <c r="IV232">
        <v>100</v>
      </c>
      <c r="IW232">
        <v>100</v>
      </c>
      <c r="IX232">
        <v>4.614</v>
      </c>
      <c r="IY232">
        <v>0.3889</v>
      </c>
      <c r="IZ232">
        <v>4.29428474587108</v>
      </c>
      <c r="JA232">
        <v>0.0044018681294096</v>
      </c>
      <c r="JB232">
        <v>-1.90699597991277e-06</v>
      </c>
      <c r="JC232">
        <v>4.44501569190667e-10</v>
      </c>
      <c r="JD232">
        <v>0.0663976639725661</v>
      </c>
      <c r="JE232">
        <v>0.00774552653971819</v>
      </c>
      <c r="JF232">
        <v>0.000136201457998369</v>
      </c>
      <c r="JG232">
        <v>5.32982615085375e-06</v>
      </c>
      <c r="JH232">
        <v>-0</v>
      </c>
      <c r="JI232">
        <v>1991</v>
      </c>
      <c r="JJ232">
        <v>1</v>
      </c>
      <c r="JK232">
        <v>28</v>
      </c>
      <c r="JL232">
        <v>195724.5</v>
      </c>
      <c r="JM232">
        <v>195724.4</v>
      </c>
      <c r="JN232">
        <v>0.189209</v>
      </c>
      <c r="JO232">
        <v>2.48779</v>
      </c>
      <c r="JP232">
        <v>1.4978</v>
      </c>
      <c r="JQ232">
        <v>2.3291</v>
      </c>
      <c r="JR232">
        <v>1.54419</v>
      </c>
      <c r="JS232">
        <v>2.3877</v>
      </c>
      <c r="JT232">
        <v>35.2671</v>
      </c>
      <c r="JU232">
        <v>24.0875</v>
      </c>
      <c r="JV232">
        <v>18</v>
      </c>
      <c r="JW232">
        <v>547.293</v>
      </c>
      <c r="JX232">
        <v>430.756</v>
      </c>
      <c r="JY232">
        <v>26.7149</v>
      </c>
      <c r="JZ232">
        <v>27.3964</v>
      </c>
      <c r="KA232">
        <v>30.0001</v>
      </c>
      <c r="KB232">
        <v>27.3191</v>
      </c>
      <c r="KC232">
        <v>27.3455</v>
      </c>
      <c r="KD232">
        <v>3.7482</v>
      </c>
      <c r="KE232">
        <v>29.7681</v>
      </c>
      <c r="KF232">
        <v>68.1242</v>
      </c>
      <c r="KG232">
        <v>26.7042</v>
      </c>
      <c r="KH232">
        <v>34.0325</v>
      </c>
      <c r="KI232">
        <v>19.3639</v>
      </c>
      <c r="KJ232">
        <v>93.1331</v>
      </c>
      <c r="KK232">
        <v>98.8817</v>
      </c>
    </row>
    <row r="233" spans="1:297">
      <c r="A233">
        <v>217</v>
      </c>
      <c r="B233">
        <v>1758993271</v>
      </c>
      <c r="C233">
        <v>5924</v>
      </c>
      <c r="D233" t="s">
        <v>878</v>
      </c>
      <c r="E233" t="s">
        <v>879</v>
      </c>
      <c r="F233">
        <v>5</v>
      </c>
      <c r="G233" t="s">
        <v>831</v>
      </c>
      <c r="H233" t="s">
        <v>436</v>
      </c>
      <c r="I233">
        <v>1758993262.5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(EA233+(U233+2*0.95*5.67E-8*(((EA233+$B$7)+273)^4-(EA233+273)^4)-44100*J233)/(1.84*29.3*R233+8*0.95*5.67E-8*(EA233+273)^3))</f>
        <v>0</v>
      </c>
      <c r="W233">
        <f>($C$7*EB233+$D$7*EC233+$E$7*V233)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2*0.95*5.67E-8*(((EA233+$B$7)+273)^4-(W233+273)^4)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428.224219538095</v>
      </c>
      <c r="AK233">
        <v>410.716690909091</v>
      </c>
      <c r="AL233">
        <v>-0.00391345598845968</v>
      </c>
      <c r="AM233">
        <v>63.08</v>
      </c>
      <c r="AN233">
        <f>(AP233 - AO233 + DY233*1E3/(8.314*(EA233+273.15)) * AR233/DX233 * AQ233) * DX233/(100*DL233) * 1000/(1000 - AP233)</f>
        <v>0</v>
      </c>
      <c r="AO233">
        <v>19.2783542708333</v>
      </c>
      <c r="AP233">
        <v>23.7710963636364</v>
      </c>
      <c r="AQ233">
        <v>-3.11472917327953e-05</v>
      </c>
      <c r="AR233">
        <v>99.94</v>
      </c>
      <c r="AS233">
        <v>0</v>
      </c>
      <c r="AT233">
        <v>0</v>
      </c>
      <c r="AU233">
        <f>IF(AS233*$H$13&gt;=AW233,1.0,(AW233/(AW233-AS233*$H$13)))</f>
        <v>0</v>
      </c>
      <c r="AV233">
        <f>(AU233-1)*100</f>
        <v>0</v>
      </c>
      <c r="AW233">
        <f>MAX(0,($B$13+$C$13*EF233)/(1+$D$13*EF233)*DY233/(EA233+273)*$E$13)</f>
        <v>0</v>
      </c>
      <c r="AX233" t="s">
        <v>437</v>
      </c>
      <c r="AY233" t="s">
        <v>437</v>
      </c>
      <c r="AZ233">
        <v>0</v>
      </c>
      <c r="BA233">
        <v>0</v>
      </c>
      <c r="BB233">
        <f>1-AZ233/BA233</f>
        <v>0</v>
      </c>
      <c r="BC233">
        <v>0</v>
      </c>
      <c r="BD233" t="s">
        <v>437</v>
      </c>
      <c r="BE233" t="s">
        <v>437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437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$B$11*EG233+$C$11*EH233+$F$11*ES233*(1-EV233)</f>
        <v>0</v>
      </c>
      <c r="DI233">
        <f>DH233*DJ233</f>
        <v>0</v>
      </c>
      <c r="DJ233">
        <f>($B$11*$D$9+$C$11*$D$9+$F$11*((FF233+EX233)/MAX(FF233+EX233+FG233, 0.1)*$I$9+FG233/MAX(FF233+EX233+FG233, 0.1)*$J$9))/($B$11+$C$11+$F$11)</f>
        <v>0</v>
      </c>
      <c r="DK233">
        <f>($B$11*$K$9+$C$11*$K$9+$F$11*((FF233+EX233)/MAX(FF233+EX233+FG233, 0.1)*$P$9+FG233/MAX(FF233+EX233+FG233, 0.1)*$Q$9))/($B$11+$C$11+$F$11)</f>
        <v>0</v>
      </c>
      <c r="DL233">
        <v>6</v>
      </c>
      <c r="DM233">
        <v>0.5</v>
      </c>
      <c r="DN233" t="s">
        <v>438</v>
      </c>
      <c r="DO233">
        <v>2</v>
      </c>
      <c r="DP233" t="b">
        <v>1</v>
      </c>
      <c r="DQ233">
        <v>1758993262.5</v>
      </c>
      <c r="DR233">
        <v>401.06675</v>
      </c>
      <c r="DS233">
        <v>420.001875</v>
      </c>
      <c r="DT233">
        <v>23.7808875</v>
      </c>
      <c r="DU233">
        <v>19.28263125</v>
      </c>
      <c r="DV233">
        <v>395.30275</v>
      </c>
      <c r="DW233">
        <v>23.3905875</v>
      </c>
      <c r="DX233">
        <v>499.9804375</v>
      </c>
      <c r="DY233">
        <v>90.41375625</v>
      </c>
      <c r="DZ233">
        <v>0.029189025</v>
      </c>
      <c r="EA233">
        <v>30.1731</v>
      </c>
      <c r="EB233">
        <v>29.99934375</v>
      </c>
      <c r="EC233">
        <v>999.9</v>
      </c>
      <c r="ED233">
        <v>0</v>
      </c>
      <c r="EE233">
        <v>0</v>
      </c>
      <c r="EF233">
        <v>9999.793125</v>
      </c>
      <c r="EG233">
        <v>0</v>
      </c>
      <c r="EH233">
        <v>9.68168</v>
      </c>
      <c r="EI233">
        <v>-18.9352375</v>
      </c>
      <c r="EJ233">
        <v>410.83675</v>
      </c>
      <c r="EK233">
        <v>428.2600625</v>
      </c>
      <c r="EL233">
        <v>4.4982325</v>
      </c>
      <c r="EM233">
        <v>420.001875</v>
      </c>
      <c r="EN233">
        <v>19.28263125</v>
      </c>
      <c r="EO233">
        <v>2.15011875</v>
      </c>
      <c r="EP233">
        <v>1.743415625</v>
      </c>
      <c r="EQ233">
        <v>18.59540625</v>
      </c>
      <c r="ER233">
        <v>15.28848125</v>
      </c>
      <c r="ES233">
        <v>1999.95625</v>
      </c>
      <c r="ET233">
        <v>0.979995</v>
      </c>
      <c r="EU233">
        <v>0.020004975</v>
      </c>
      <c r="EV233">
        <v>0</v>
      </c>
      <c r="EW233">
        <v>1026.058125</v>
      </c>
      <c r="EX233">
        <v>5.00016</v>
      </c>
      <c r="EY233">
        <v>21038.94375</v>
      </c>
      <c r="EZ233">
        <v>18233.75625</v>
      </c>
      <c r="FA233">
        <v>48.5</v>
      </c>
      <c r="FB233">
        <v>48.937</v>
      </c>
      <c r="FC233">
        <v>48.875</v>
      </c>
      <c r="FD233">
        <v>48.6053125</v>
      </c>
      <c r="FE233">
        <v>50.3316875</v>
      </c>
      <c r="FF233">
        <v>1955.04625</v>
      </c>
      <c r="FG233">
        <v>39.91</v>
      </c>
      <c r="FH233">
        <v>0</v>
      </c>
      <c r="FI233">
        <v>1758993276.3</v>
      </c>
      <c r="FJ233">
        <v>0</v>
      </c>
      <c r="FK233">
        <v>1026.15076923077</v>
      </c>
      <c r="FL233">
        <v>6.49982906871562</v>
      </c>
      <c r="FM233">
        <v>118.923077038268</v>
      </c>
      <c r="FN233">
        <v>21041.2807692308</v>
      </c>
      <c r="FO233">
        <v>15</v>
      </c>
      <c r="FP233">
        <v>0</v>
      </c>
      <c r="FQ233" t="s">
        <v>439</v>
      </c>
      <c r="FR233">
        <v>1747249705.1</v>
      </c>
      <c r="FS233">
        <v>1747249711.1</v>
      </c>
      <c r="FT233">
        <v>0</v>
      </c>
      <c r="FU233">
        <v>0.871</v>
      </c>
      <c r="FV233">
        <v>0.066</v>
      </c>
      <c r="FW233">
        <v>5.486</v>
      </c>
      <c r="FX233">
        <v>0.145</v>
      </c>
      <c r="FY233">
        <v>420</v>
      </c>
      <c r="FZ233">
        <v>16</v>
      </c>
      <c r="GA233">
        <v>0.27</v>
      </c>
      <c r="GB233">
        <v>0.16</v>
      </c>
      <c r="GC233">
        <v>-18.9304476190476</v>
      </c>
      <c r="GD233">
        <v>-0.279366233766247</v>
      </c>
      <c r="GE233">
        <v>0.0782617440999701</v>
      </c>
      <c r="GF233">
        <v>1</v>
      </c>
      <c r="GG233">
        <v>1025.73294117647</v>
      </c>
      <c r="GH233">
        <v>6.21084797359801</v>
      </c>
      <c r="GI233">
        <v>0.649087728194504</v>
      </c>
      <c r="GJ233">
        <v>-1</v>
      </c>
      <c r="GK233">
        <v>4.48994</v>
      </c>
      <c r="GL233">
        <v>0.0959664935064925</v>
      </c>
      <c r="GM233">
        <v>0.0157986340578936</v>
      </c>
      <c r="GN233">
        <v>1</v>
      </c>
      <c r="GO233">
        <v>2</v>
      </c>
      <c r="GP233">
        <v>2</v>
      </c>
      <c r="GQ233" t="s">
        <v>440</v>
      </c>
      <c r="GR233">
        <v>3.12484</v>
      </c>
      <c r="GS233">
        <v>2.65541</v>
      </c>
      <c r="GT233">
        <v>0.0858767</v>
      </c>
      <c r="GU233">
        <v>0.0899076</v>
      </c>
      <c r="GV233">
        <v>0.100923</v>
      </c>
      <c r="GW233">
        <v>0.0874014</v>
      </c>
      <c r="GX233">
        <v>23566.4</v>
      </c>
      <c r="GY233">
        <v>22242.6</v>
      </c>
      <c r="GZ233">
        <v>23051.8</v>
      </c>
      <c r="HA233">
        <v>23794.1</v>
      </c>
      <c r="HB233">
        <v>35310</v>
      </c>
      <c r="HC233">
        <v>35938.1</v>
      </c>
      <c r="HD233">
        <v>41547.3</v>
      </c>
      <c r="HE233">
        <v>42424.6</v>
      </c>
      <c r="HF233">
        <v>1.91497</v>
      </c>
      <c r="HG233">
        <v>1.8223</v>
      </c>
      <c r="HH233">
        <v>0.200063</v>
      </c>
      <c r="HI233">
        <v>0</v>
      </c>
      <c r="HJ233">
        <v>26.7383</v>
      </c>
      <c r="HK233">
        <v>999.9</v>
      </c>
      <c r="HL233">
        <v>51.764</v>
      </c>
      <c r="HM233">
        <v>29.376</v>
      </c>
      <c r="HN233">
        <v>23.5314</v>
      </c>
      <c r="HO233">
        <v>54.1527</v>
      </c>
      <c r="HP233">
        <v>42.3718</v>
      </c>
      <c r="HQ233">
        <v>1</v>
      </c>
      <c r="HR233">
        <v>-0.0110315</v>
      </c>
      <c r="HS233">
        <v>-0.0555501</v>
      </c>
      <c r="HT233">
        <v>20.2181</v>
      </c>
      <c r="HU233">
        <v>5.23346</v>
      </c>
      <c r="HV233">
        <v>11.992</v>
      </c>
      <c r="HW233">
        <v>4.95495</v>
      </c>
      <c r="HX233">
        <v>3.30398</v>
      </c>
      <c r="HY233">
        <v>22.1</v>
      </c>
      <c r="HZ233">
        <v>9999</v>
      </c>
      <c r="IA233">
        <v>9999</v>
      </c>
      <c r="IB233">
        <v>9999</v>
      </c>
      <c r="IC233">
        <v>1.86856</v>
      </c>
      <c r="ID233">
        <v>1.86421</v>
      </c>
      <c r="IE233">
        <v>1.8718</v>
      </c>
      <c r="IF233">
        <v>1.86266</v>
      </c>
      <c r="IG233">
        <v>1.86211</v>
      </c>
      <c r="IH233">
        <v>1.86856</v>
      </c>
      <c r="II233">
        <v>1.85867</v>
      </c>
      <c r="IJ233">
        <v>1.86509</v>
      </c>
      <c r="IK233">
        <v>5</v>
      </c>
      <c r="IL233">
        <v>0</v>
      </c>
      <c r="IM233">
        <v>0</v>
      </c>
      <c r="IN233">
        <v>0</v>
      </c>
      <c r="IO233" t="s">
        <v>441</v>
      </c>
      <c r="IP233" t="s">
        <v>442</v>
      </c>
      <c r="IQ233" t="s">
        <v>443</v>
      </c>
      <c r="IR233" t="s">
        <v>443</v>
      </c>
      <c r="IS233" t="s">
        <v>443</v>
      </c>
      <c r="IT233" t="s">
        <v>443</v>
      </c>
      <c r="IU233">
        <v>0</v>
      </c>
      <c r="IV233">
        <v>100</v>
      </c>
      <c r="IW233">
        <v>100</v>
      </c>
      <c r="IX233">
        <v>5.763</v>
      </c>
      <c r="IY233">
        <v>0.3901</v>
      </c>
      <c r="IZ233">
        <v>4.29428474587108</v>
      </c>
      <c r="JA233">
        <v>0.0044018681294096</v>
      </c>
      <c r="JB233">
        <v>-1.90699597991277e-06</v>
      </c>
      <c r="JC233">
        <v>4.44501569190667e-10</v>
      </c>
      <c r="JD233">
        <v>0.0663976639725661</v>
      </c>
      <c r="JE233">
        <v>0.00774552653971819</v>
      </c>
      <c r="JF233">
        <v>0.000136201457998369</v>
      </c>
      <c r="JG233">
        <v>5.32982615085375e-06</v>
      </c>
      <c r="JH233">
        <v>-0</v>
      </c>
      <c r="JI233">
        <v>1991</v>
      </c>
      <c r="JJ233">
        <v>1</v>
      </c>
      <c r="JK233">
        <v>28</v>
      </c>
      <c r="JL233">
        <v>195726.1</v>
      </c>
      <c r="JM233">
        <v>195726</v>
      </c>
      <c r="JN233">
        <v>0.991211</v>
      </c>
      <c r="JO233">
        <v>2.40723</v>
      </c>
      <c r="JP233">
        <v>1.49902</v>
      </c>
      <c r="JQ233">
        <v>2.3291</v>
      </c>
      <c r="JR233">
        <v>1.54419</v>
      </c>
      <c r="JS233">
        <v>2.24609</v>
      </c>
      <c r="JT233">
        <v>35.2671</v>
      </c>
      <c r="JU233">
        <v>24.0612</v>
      </c>
      <c r="JV233">
        <v>18</v>
      </c>
      <c r="JW233">
        <v>547.256</v>
      </c>
      <c r="JX233">
        <v>431.122</v>
      </c>
      <c r="JY233">
        <v>27.0073</v>
      </c>
      <c r="JZ233">
        <v>27.4136</v>
      </c>
      <c r="KA233">
        <v>30.0003</v>
      </c>
      <c r="KB233">
        <v>27.3168</v>
      </c>
      <c r="KC233">
        <v>27.3394</v>
      </c>
      <c r="KD233">
        <v>19.9735</v>
      </c>
      <c r="KE233">
        <v>30.319</v>
      </c>
      <c r="KF233">
        <v>68.1242</v>
      </c>
      <c r="KG233">
        <v>27.0154</v>
      </c>
      <c r="KH233">
        <v>426.889</v>
      </c>
      <c r="KI233">
        <v>19.2597</v>
      </c>
      <c r="KJ233">
        <v>93.1274</v>
      </c>
      <c r="KK233">
        <v>98.8794</v>
      </c>
    </row>
    <row r="234" spans="1:297">
      <c r="A234">
        <v>218</v>
      </c>
      <c r="B234">
        <v>1758993276</v>
      </c>
      <c r="C234">
        <v>5929</v>
      </c>
      <c r="D234" t="s">
        <v>880</v>
      </c>
      <c r="E234" t="s">
        <v>881</v>
      </c>
      <c r="F234">
        <v>5</v>
      </c>
      <c r="G234" t="s">
        <v>831</v>
      </c>
      <c r="H234" t="s">
        <v>436</v>
      </c>
      <c r="I234">
        <v>1758993267.26667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(EA234+(U234+2*0.95*5.67E-8*(((EA234+$B$7)+273)^4-(EA234+273)^4)-44100*J234)/(1.84*29.3*R234+8*0.95*5.67E-8*(EA234+273)^3))</f>
        <v>0</v>
      </c>
      <c r="W234">
        <f>($C$7*EB234+$D$7*EC234+$E$7*V234)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2*0.95*5.67E-8*(((EA234+$B$7)+273)^4-(W234+273)^4)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428.454364261905</v>
      </c>
      <c r="AK234">
        <v>410.683078787879</v>
      </c>
      <c r="AL234">
        <v>0.000185082760371536</v>
      </c>
      <c r="AM234">
        <v>63.08</v>
      </c>
      <c r="AN234">
        <f>(AP234 - AO234 + DY234*1E3/(8.314*(EA234+273.15)) * AR234/DX234 * AQ234) * DX234/(100*DL234) * 1000/(1000 - AP234)</f>
        <v>0</v>
      </c>
      <c r="AO234">
        <v>19.2780932321429</v>
      </c>
      <c r="AP234">
        <v>23.7764315151515</v>
      </c>
      <c r="AQ234">
        <v>4.3280887694594e-05</v>
      </c>
      <c r="AR234">
        <v>99.94</v>
      </c>
      <c r="AS234">
        <v>0</v>
      </c>
      <c r="AT234">
        <v>0</v>
      </c>
      <c r="AU234">
        <f>IF(AS234*$H$13&gt;=AW234,1.0,(AW234/(AW234-AS234*$H$13)))</f>
        <v>0</v>
      </c>
      <c r="AV234">
        <f>(AU234-1)*100</f>
        <v>0</v>
      </c>
      <c r="AW234">
        <f>MAX(0,($B$13+$C$13*EF234)/(1+$D$13*EF234)*DY234/(EA234+273)*$E$13)</f>
        <v>0</v>
      </c>
      <c r="AX234" t="s">
        <v>437</v>
      </c>
      <c r="AY234" t="s">
        <v>437</v>
      </c>
      <c r="AZ234">
        <v>0</v>
      </c>
      <c r="BA234">
        <v>0</v>
      </c>
      <c r="BB234">
        <f>1-AZ234/BA234</f>
        <v>0</v>
      </c>
      <c r="BC234">
        <v>0</v>
      </c>
      <c r="BD234" t="s">
        <v>437</v>
      </c>
      <c r="BE234" t="s">
        <v>437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437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$B$11*EG234+$C$11*EH234+$F$11*ES234*(1-EV234)</f>
        <v>0</v>
      </c>
      <c r="DI234">
        <f>DH234*DJ234</f>
        <v>0</v>
      </c>
      <c r="DJ234">
        <f>($B$11*$D$9+$C$11*$D$9+$F$11*((FF234+EX234)/MAX(FF234+EX234+FG234, 0.1)*$I$9+FG234/MAX(FF234+EX234+FG234, 0.1)*$J$9))/($B$11+$C$11+$F$11)</f>
        <v>0</v>
      </c>
      <c r="DK234">
        <f>($B$11*$K$9+$C$11*$K$9+$F$11*((FF234+EX234)/MAX(FF234+EX234+FG234, 0.1)*$P$9+FG234/MAX(FF234+EX234+FG234, 0.1)*$Q$9))/($B$11+$C$11+$F$11)</f>
        <v>0</v>
      </c>
      <c r="DL234">
        <v>6</v>
      </c>
      <c r="DM234">
        <v>0.5</v>
      </c>
      <c r="DN234" t="s">
        <v>438</v>
      </c>
      <c r="DO234">
        <v>2</v>
      </c>
      <c r="DP234" t="b">
        <v>1</v>
      </c>
      <c r="DQ234">
        <v>1758993267.26667</v>
      </c>
      <c r="DR234">
        <v>400.9888</v>
      </c>
      <c r="DS234">
        <v>420.117866666667</v>
      </c>
      <c r="DT234">
        <v>23.77542</v>
      </c>
      <c r="DU234">
        <v>19.2792733333333</v>
      </c>
      <c r="DV234">
        <v>395.225</v>
      </c>
      <c r="DW234">
        <v>23.38524</v>
      </c>
      <c r="DX234">
        <v>500.012733333333</v>
      </c>
      <c r="DY234">
        <v>90.4141</v>
      </c>
      <c r="DZ234">
        <v>0.02949216</v>
      </c>
      <c r="EA234">
        <v>30.17576</v>
      </c>
      <c r="EB234">
        <v>29.99616</v>
      </c>
      <c r="EC234">
        <v>999.9</v>
      </c>
      <c r="ED234">
        <v>0</v>
      </c>
      <c r="EE234">
        <v>0</v>
      </c>
      <c r="EF234">
        <v>10004.2393333333</v>
      </c>
      <c r="EG234">
        <v>0</v>
      </c>
      <c r="EH234">
        <v>9.68168</v>
      </c>
      <c r="EI234">
        <v>-19.1291466666667</v>
      </c>
      <c r="EJ234">
        <v>410.754533333333</v>
      </c>
      <c r="EK234">
        <v>428.3768</v>
      </c>
      <c r="EL234">
        <v>4.49612133333333</v>
      </c>
      <c r="EM234">
        <v>420.117866666667</v>
      </c>
      <c r="EN234">
        <v>19.2792733333333</v>
      </c>
      <c r="EO234">
        <v>2.14963266666667</v>
      </c>
      <c r="EP234">
        <v>1.74311933333333</v>
      </c>
      <c r="EQ234">
        <v>18.5917933333333</v>
      </c>
      <c r="ER234">
        <v>15.2858333333333</v>
      </c>
      <c r="ES234">
        <v>1999.94533333333</v>
      </c>
      <c r="ET234">
        <v>0.979994933333333</v>
      </c>
      <c r="EU234">
        <v>0.0200050733333333</v>
      </c>
      <c r="EV234">
        <v>0</v>
      </c>
      <c r="EW234">
        <v>1026.54</v>
      </c>
      <c r="EX234">
        <v>5.00016</v>
      </c>
      <c r="EY234">
        <v>21048.1466666667</v>
      </c>
      <c r="EZ234">
        <v>18233.66</v>
      </c>
      <c r="FA234">
        <v>48.5</v>
      </c>
      <c r="FB234">
        <v>48.937</v>
      </c>
      <c r="FC234">
        <v>48.875</v>
      </c>
      <c r="FD234">
        <v>48.6082</v>
      </c>
      <c r="FE234">
        <v>50.3456</v>
      </c>
      <c r="FF234">
        <v>1955.03533333333</v>
      </c>
      <c r="FG234">
        <v>39.91</v>
      </c>
      <c r="FH234">
        <v>0</v>
      </c>
      <c r="FI234">
        <v>1758993281.1</v>
      </c>
      <c r="FJ234">
        <v>0</v>
      </c>
      <c r="FK234">
        <v>1026.56307692308</v>
      </c>
      <c r="FL234">
        <v>4.82119657671771</v>
      </c>
      <c r="FM234">
        <v>112.34529915098</v>
      </c>
      <c r="FN234">
        <v>21050.5269230769</v>
      </c>
      <c r="FO234">
        <v>15</v>
      </c>
      <c r="FP234">
        <v>0</v>
      </c>
      <c r="FQ234" t="s">
        <v>439</v>
      </c>
      <c r="FR234">
        <v>1747249705.1</v>
      </c>
      <c r="FS234">
        <v>1747249711.1</v>
      </c>
      <c r="FT234">
        <v>0</v>
      </c>
      <c r="FU234">
        <v>0.871</v>
      </c>
      <c r="FV234">
        <v>0.066</v>
      </c>
      <c r="FW234">
        <v>5.486</v>
      </c>
      <c r="FX234">
        <v>0.145</v>
      </c>
      <c r="FY234">
        <v>420</v>
      </c>
      <c r="FZ234">
        <v>16</v>
      </c>
      <c r="GA234">
        <v>0.27</v>
      </c>
      <c r="GB234">
        <v>0.16</v>
      </c>
      <c r="GC234">
        <v>-19.0534238095238</v>
      </c>
      <c r="GD234">
        <v>-2.18025194805196</v>
      </c>
      <c r="GE234">
        <v>0.312822324292822</v>
      </c>
      <c r="GF234">
        <v>0</v>
      </c>
      <c r="GG234">
        <v>1026.28647058824</v>
      </c>
      <c r="GH234">
        <v>5.37509549140134</v>
      </c>
      <c r="GI234">
        <v>0.584238480482169</v>
      </c>
      <c r="GJ234">
        <v>-1</v>
      </c>
      <c r="GK234">
        <v>4.49779571428572</v>
      </c>
      <c r="GL234">
        <v>-0.0290961038960964</v>
      </c>
      <c r="GM234">
        <v>0.00408793179915691</v>
      </c>
      <c r="GN234">
        <v>1</v>
      </c>
      <c r="GO234">
        <v>1</v>
      </c>
      <c r="GP234">
        <v>2</v>
      </c>
      <c r="GQ234" t="s">
        <v>446</v>
      </c>
      <c r="GR234">
        <v>3.12501</v>
      </c>
      <c r="GS234">
        <v>2.65578</v>
      </c>
      <c r="GT234">
        <v>0.085903</v>
      </c>
      <c r="GU234">
        <v>0.0902947</v>
      </c>
      <c r="GV234">
        <v>0.100935</v>
      </c>
      <c r="GW234">
        <v>0.0873941</v>
      </c>
      <c r="GX234">
        <v>23565.4</v>
      </c>
      <c r="GY234">
        <v>22232.8</v>
      </c>
      <c r="GZ234">
        <v>23051.6</v>
      </c>
      <c r="HA234">
        <v>23793.7</v>
      </c>
      <c r="HB234">
        <v>35309.1</v>
      </c>
      <c r="HC234">
        <v>35938</v>
      </c>
      <c r="HD234">
        <v>41546.8</v>
      </c>
      <c r="HE234">
        <v>42424.2</v>
      </c>
      <c r="HF234">
        <v>1.9153</v>
      </c>
      <c r="HG234">
        <v>1.82215</v>
      </c>
      <c r="HH234">
        <v>0.198752</v>
      </c>
      <c r="HI234">
        <v>0</v>
      </c>
      <c r="HJ234">
        <v>26.7451</v>
      </c>
      <c r="HK234">
        <v>999.9</v>
      </c>
      <c r="HL234">
        <v>51.764</v>
      </c>
      <c r="HM234">
        <v>29.386</v>
      </c>
      <c r="HN234">
        <v>23.544</v>
      </c>
      <c r="HO234">
        <v>54.3127</v>
      </c>
      <c r="HP234">
        <v>42.3918</v>
      </c>
      <c r="HQ234">
        <v>1</v>
      </c>
      <c r="HR234">
        <v>-0.0108283</v>
      </c>
      <c r="HS234">
        <v>-0.0697168</v>
      </c>
      <c r="HT234">
        <v>20.2182</v>
      </c>
      <c r="HU234">
        <v>5.23286</v>
      </c>
      <c r="HV234">
        <v>11.992</v>
      </c>
      <c r="HW234">
        <v>4.95575</v>
      </c>
      <c r="HX234">
        <v>3.30395</v>
      </c>
      <c r="HY234">
        <v>22.1</v>
      </c>
      <c r="HZ234">
        <v>9999</v>
      </c>
      <c r="IA234">
        <v>9999</v>
      </c>
      <c r="IB234">
        <v>9999</v>
      </c>
      <c r="IC234">
        <v>1.86852</v>
      </c>
      <c r="ID234">
        <v>1.8642</v>
      </c>
      <c r="IE234">
        <v>1.8718</v>
      </c>
      <c r="IF234">
        <v>1.86266</v>
      </c>
      <c r="IG234">
        <v>1.86215</v>
      </c>
      <c r="IH234">
        <v>1.86859</v>
      </c>
      <c r="II234">
        <v>1.85868</v>
      </c>
      <c r="IJ234">
        <v>1.86508</v>
      </c>
      <c r="IK234">
        <v>5</v>
      </c>
      <c r="IL234">
        <v>0</v>
      </c>
      <c r="IM234">
        <v>0</v>
      </c>
      <c r="IN234">
        <v>0</v>
      </c>
      <c r="IO234" t="s">
        <v>441</v>
      </c>
      <c r="IP234" t="s">
        <v>442</v>
      </c>
      <c r="IQ234" t="s">
        <v>443</v>
      </c>
      <c r="IR234" t="s">
        <v>443</v>
      </c>
      <c r="IS234" t="s">
        <v>443</v>
      </c>
      <c r="IT234" t="s">
        <v>443</v>
      </c>
      <c r="IU234">
        <v>0</v>
      </c>
      <c r="IV234">
        <v>100</v>
      </c>
      <c r="IW234">
        <v>100</v>
      </c>
      <c r="IX234">
        <v>5.763</v>
      </c>
      <c r="IY234">
        <v>0.3902</v>
      </c>
      <c r="IZ234">
        <v>4.29428474587108</v>
      </c>
      <c r="JA234">
        <v>0.0044018681294096</v>
      </c>
      <c r="JB234">
        <v>-1.90699597991277e-06</v>
      </c>
      <c r="JC234">
        <v>4.44501569190667e-10</v>
      </c>
      <c r="JD234">
        <v>0.0663976639725661</v>
      </c>
      <c r="JE234">
        <v>0.00774552653971819</v>
      </c>
      <c r="JF234">
        <v>0.000136201457998369</v>
      </c>
      <c r="JG234">
        <v>5.32982615085375e-06</v>
      </c>
      <c r="JH234">
        <v>-0</v>
      </c>
      <c r="JI234">
        <v>1991</v>
      </c>
      <c r="JJ234">
        <v>1</v>
      </c>
      <c r="JK234">
        <v>28</v>
      </c>
      <c r="JL234">
        <v>195726.2</v>
      </c>
      <c r="JM234">
        <v>195726.1</v>
      </c>
      <c r="JN234">
        <v>1.01685</v>
      </c>
      <c r="JO234">
        <v>2.41211</v>
      </c>
      <c r="JP234">
        <v>1.4978</v>
      </c>
      <c r="JQ234">
        <v>2.3291</v>
      </c>
      <c r="JR234">
        <v>1.54419</v>
      </c>
      <c r="JS234">
        <v>2.35229</v>
      </c>
      <c r="JT234">
        <v>35.244</v>
      </c>
      <c r="JU234">
        <v>24.0875</v>
      </c>
      <c r="JV234">
        <v>18</v>
      </c>
      <c r="JW234">
        <v>547.467</v>
      </c>
      <c r="JX234">
        <v>431.034</v>
      </c>
      <c r="JY234">
        <v>27.0109</v>
      </c>
      <c r="JZ234">
        <v>27.4154</v>
      </c>
      <c r="KA234">
        <v>30.0001</v>
      </c>
      <c r="KB234">
        <v>27.3168</v>
      </c>
      <c r="KC234">
        <v>27.3395</v>
      </c>
      <c r="KD234">
        <v>20.4574</v>
      </c>
      <c r="KE234">
        <v>30.319</v>
      </c>
      <c r="KF234">
        <v>68.1242</v>
      </c>
      <c r="KG234">
        <v>27.0218</v>
      </c>
      <c r="KH234">
        <v>440.434</v>
      </c>
      <c r="KI234">
        <v>19.2556</v>
      </c>
      <c r="KJ234">
        <v>93.1264</v>
      </c>
      <c r="KK234">
        <v>98.8781</v>
      </c>
    </row>
    <row r="235" spans="1:297">
      <c r="A235">
        <v>219</v>
      </c>
      <c r="B235">
        <v>1758993281</v>
      </c>
      <c r="C235">
        <v>5934</v>
      </c>
      <c r="D235" t="s">
        <v>882</v>
      </c>
      <c r="E235" t="s">
        <v>883</v>
      </c>
      <c r="F235">
        <v>5</v>
      </c>
      <c r="G235" t="s">
        <v>831</v>
      </c>
      <c r="H235" t="s">
        <v>436</v>
      </c>
      <c r="I235">
        <v>1758993272.35714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(EA235+(U235+2*0.95*5.67E-8*(((EA235+$B$7)+273)^4-(EA235+273)^4)-44100*J235)/(1.84*29.3*R235+8*0.95*5.67E-8*(EA235+273)^3))</f>
        <v>0</v>
      </c>
      <c r="W235">
        <f>($C$7*EB235+$D$7*EC235+$E$7*V235)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2*0.95*5.67E-8*(((EA235+$B$7)+273)^4-(W235+273)^4)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433.709351719048</v>
      </c>
      <c r="AK235">
        <v>413.190890909091</v>
      </c>
      <c r="AL235">
        <v>0.616851774891763</v>
      </c>
      <c r="AM235">
        <v>63.08</v>
      </c>
      <c r="AN235">
        <f>(AP235 - AO235 + DY235*1E3/(8.314*(EA235+273.15)) * AR235/DX235 * AQ235) * DX235/(100*DL235) * 1000/(1000 - AP235)</f>
        <v>0</v>
      </c>
      <c r="AO235">
        <v>19.2765385803572</v>
      </c>
      <c r="AP235">
        <v>23.77546</v>
      </c>
      <c r="AQ235">
        <v>-3.73913043486445e-06</v>
      </c>
      <c r="AR235">
        <v>99.94</v>
      </c>
      <c r="AS235">
        <v>0</v>
      </c>
      <c r="AT235">
        <v>0</v>
      </c>
      <c r="AU235">
        <f>IF(AS235*$H$13&gt;=AW235,1.0,(AW235/(AW235-AS235*$H$13)))</f>
        <v>0</v>
      </c>
      <c r="AV235">
        <f>(AU235-1)*100</f>
        <v>0</v>
      </c>
      <c r="AW235">
        <f>MAX(0,($B$13+$C$13*EF235)/(1+$D$13*EF235)*DY235/(EA235+273)*$E$13)</f>
        <v>0</v>
      </c>
      <c r="AX235" t="s">
        <v>437</v>
      </c>
      <c r="AY235" t="s">
        <v>437</v>
      </c>
      <c r="AZ235">
        <v>0</v>
      </c>
      <c r="BA235">
        <v>0</v>
      </c>
      <c r="BB235">
        <f>1-AZ235/BA235</f>
        <v>0</v>
      </c>
      <c r="BC235">
        <v>0</v>
      </c>
      <c r="BD235" t="s">
        <v>437</v>
      </c>
      <c r="BE235" t="s">
        <v>437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437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$B$11*EG235+$C$11*EH235+$F$11*ES235*(1-EV235)</f>
        <v>0</v>
      </c>
      <c r="DI235">
        <f>DH235*DJ235</f>
        <v>0</v>
      </c>
      <c r="DJ235">
        <f>($B$11*$D$9+$C$11*$D$9+$F$11*((FF235+EX235)/MAX(FF235+EX235+FG235, 0.1)*$I$9+FG235/MAX(FF235+EX235+FG235, 0.1)*$J$9))/($B$11+$C$11+$F$11)</f>
        <v>0</v>
      </c>
      <c r="DK235">
        <f>($B$11*$K$9+$C$11*$K$9+$F$11*((FF235+EX235)/MAX(FF235+EX235+FG235, 0.1)*$P$9+FG235/MAX(FF235+EX235+FG235, 0.1)*$Q$9))/($B$11+$C$11+$F$11)</f>
        <v>0</v>
      </c>
      <c r="DL235">
        <v>6</v>
      </c>
      <c r="DM235">
        <v>0.5</v>
      </c>
      <c r="DN235" t="s">
        <v>438</v>
      </c>
      <c r="DO235">
        <v>2</v>
      </c>
      <c r="DP235" t="b">
        <v>1</v>
      </c>
      <c r="DQ235">
        <v>1758993272.35714</v>
      </c>
      <c r="DR235">
        <v>401.339785714286</v>
      </c>
      <c r="DS235">
        <v>422.335785714286</v>
      </c>
      <c r="DT235">
        <v>23.7740071428571</v>
      </c>
      <c r="DU235">
        <v>19.2777285714286</v>
      </c>
      <c r="DV235">
        <v>395.575</v>
      </c>
      <c r="DW235">
        <v>23.3838642857143</v>
      </c>
      <c r="DX235">
        <v>500.011357142857</v>
      </c>
      <c r="DY235">
        <v>90.4149214285714</v>
      </c>
      <c r="DZ235">
        <v>0.02975005</v>
      </c>
      <c r="EA235">
        <v>30.1778</v>
      </c>
      <c r="EB235">
        <v>29.9941714285714</v>
      </c>
      <c r="EC235">
        <v>999.9</v>
      </c>
      <c r="ED235">
        <v>0</v>
      </c>
      <c r="EE235">
        <v>0</v>
      </c>
      <c r="EF235">
        <v>10009.1457142857</v>
      </c>
      <c r="EG235">
        <v>0</v>
      </c>
      <c r="EH235">
        <v>9.68168</v>
      </c>
      <c r="EI235">
        <v>-20.9960071428571</v>
      </c>
      <c r="EJ235">
        <v>411.1135</v>
      </c>
      <c r="EK235">
        <v>430.637571428572</v>
      </c>
      <c r="EL235">
        <v>4.49626928571429</v>
      </c>
      <c r="EM235">
        <v>422.335785714286</v>
      </c>
      <c r="EN235">
        <v>19.2777285714286</v>
      </c>
      <c r="EO235">
        <v>2.149525</v>
      </c>
      <c r="EP235">
        <v>1.742995</v>
      </c>
      <c r="EQ235">
        <v>18.5909857142857</v>
      </c>
      <c r="ER235">
        <v>15.2847285714286</v>
      </c>
      <c r="ES235">
        <v>1999.93285714286</v>
      </c>
      <c r="ET235">
        <v>0.979994857142857</v>
      </c>
      <c r="EU235">
        <v>0.0200051785714286</v>
      </c>
      <c r="EV235">
        <v>0</v>
      </c>
      <c r="EW235">
        <v>1026.90142857143</v>
      </c>
      <c r="EX235">
        <v>5.00016</v>
      </c>
      <c r="EY235">
        <v>21056.3428571429</v>
      </c>
      <c r="EZ235">
        <v>18233.55</v>
      </c>
      <c r="FA235">
        <v>48.5</v>
      </c>
      <c r="FB235">
        <v>48.937</v>
      </c>
      <c r="FC235">
        <v>48.875</v>
      </c>
      <c r="FD235">
        <v>48.616</v>
      </c>
      <c r="FE235">
        <v>50.339</v>
      </c>
      <c r="FF235">
        <v>1955.02285714286</v>
      </c>
      <c r="FG235">
        <v>39.91</v>
      </c>
      <c r="FH235">
        <v>0</v>
      </c>
      <c r="FI235">
        <v>1758993285.9</v>
      </c>
      <c r="FJ235">
        <v>0</v>
      </c>
      <c r="FK235">
        <v>1026.90076923077</v>
      </c>
      <c r="FL235">
        <v>3.36478631374595</v>
      </c>
      <c r="FM235">
        <v>81.9213674763585</v>
      </c>
      <c r="FN235">
        <v>21057.9384615385</v>
      </c>
      <c r="FO235">
        <v>15</v>
      </c>
      <c r="FP235">
        <v>0</v>
      </c>
      <c r="FQ235" t="s">
        <v>439</v>
      </c>
      <c r="FR235">
        <v>1747249705.1</v>
      </c>
      <c r="FS235">
        <v>1747249711.1</v>
      </c>
      <c r="FT235">
        <v>0</v>
      </c>
      <c r="FU235">
        <v>0.871</v>
      </c>
      <c r="FV235">
        <v>0.066</v>
      </c>
      <c r="FW235">
        <v>5.486</v>
      </c>
      <c r="FX235">
        <v>0.145</v>
      </c>
      <c r="FY235">
        <v>420</v>
      </c>
      <c r="FZ235">
        <v>16</v>
      </c>
      <c r="GA235">
        <v>0.27</v>
      </c>
      <c r="GB235">
        <v>0.16</v>
      </c>
      <c r="GC235">
        <v>-20.512955</v>
      </c>
      <c r="GD235">
        <v>-21.4795263157895</v>
      </c>
      <c r="GE235">
        <v>2.70642363100735</v>
      </c>
      <c r="GF235">
        <v>0</v>
      </c>
      <c r="GG235">
        <v>1026.66147058824</v>
      </c>
      <c r="GH235">
        <v>4.15049655899043</v>
      </c>
      <c r="GI235">
        <v>0.466596767297617</v>
      </c>
      <c r="GJ235">
        <v>-1</v>
      </c>
      <c r="GK235">
        <v>4.4965065</v>
      </c>
      <c r="GL235">
        <v>0.0110359398496215</v>
      </c>
      <c r="GM235">
        <v>0.00254631945167923</v>
      </c>
      <c r="GN235">
        <v>1</v>
      </c>
      <c r="GO235">
        <v>1</v>
      </c>
      <c r="GP235">
        <v>2</v>
      </c>
      <c r="GQ235" t="s">
        <v>446</v>
      </c>
      <c r="GR235">
        <v>3.12502</v>
      </c>
      <c r="GS235">
        <v>2.65564</v>
      </c>
      <c r="GT235">
        <v>0.0865102</v>
      </c>
      <c r="GU235">
        <v>0.0922833</v>
      </c>
      <c r="GV235">
        <v>0.100937</v>
      </c>
      <c r="GW235">
        <v>0.0873948</v>
      </c>
      <c r="GX235">
        <v>23550</v>
      </c>
      <c r="GY235">
        <v>22183.4</v>
      </c>
      <c r="GZ235">
        <v>23051.8</v>
      </c>
      <c r="HA235">
        <v>23793</v>
      </c>
      <c r="HB235">
        <v>35308.7</v>
      </c>
      <c r="HC235">
        <v>35937.1</v>
      </c>
      <c r="HD235">
        <v>41546.4</v>
      </c>
      <c r="HE235">
        <v>42422.9</v>
      </c>
      <c r="HF235">
        <v>1.91515</v>
      </c>
      <c r="HG235">
        <v>1.82225</v>
      </c>
      <c r="HH235">
        <v>0.198685</v>
      </c>
      <c r="HI235">
        <v>0</v>
      </c>
      <c r="HJ235">
        <v>26.7521</v>
      </c>
      <c r="HK235">
        <v>999.9</v>
      </c>
      <c r="HL235">
        <v>51.764</v>
      </c>
      <c r="HM235">
        <v>29.376</v>
      </c>
      <c r="HN235">
        <v>23.5319</v>
      </c>
      <c r="HO235">
        <v>53.5727</v>
      </c>
      <c r="HP235">
        <v>42.2596</v>
      </c>
      <c r="HQ235">
        <v>1</v>
      </c>
      <c r="HR235">
        <v>-0.0106504</v>
      </c>
      <c r="HS235">
        <v>-0.0860675</v>
      </c>
      <c r="HT235">
        <v>20.2181</v>
      </c>
      <c r="HU235">
        <v>5.23286</v>
      </c>
      <c r="HV235">
        <v>11.992</v>
      </c>
      <c r="HW235">
        <v>4.95565</v>
      </c>
      <c r="HX235">
        <v>3.30393</v>
      </c>
      <c r="HY235">
        <v>22.1</v>
      </c>
      <c r="HZ235">
        <v>9999</v>
      </c>
      <c r="IA235">
        <v>9999</v>
      </c>
      <c r="IB235">
        <v>9999</v>
      </c>
      <c r="IC235">
        <v>1.86852</v>
      </c>
      <c r="ID235">
        <v>1.86418</v>
      </c>
      <c r="IE235">
        <v>1.8718</v>
      </c>
      <c r="IF235">
        <v>1.86266</v>
      </c>
      <c r="IG235">
        <v>1.86211</v>
      </c>
      <c r="IH235">
        <v>1.86858</v>
      </c>
      <c r="II235">
        <v>1.85868</v>
      </c>
      <c r="IJ235">
        <v>1.86509</v>
      </c>
      <c r="IK235">
        <v>5</v>
      </c>
      <c r="IL235">
        <v>0</v>
      </c>
      <c r="IM235">
        <v>0</v>
      </c>
      <c r="IN235">
        <v>0</v>
      </c>
      <c r="IO235" t="s">
        <v>441</v>
      </c>
      <c r="IP235" t="s">
        <v>442</v>
      </c>
      <c r="IQ235" t="s">
        <v>443</v>
      </c>
      <c r="IR235" t="s">
        <v>443</v>
      </c>
      <c r="IS235" t="s">
        <v>443</v>
      </c>
      <c r="IT235" t="s">
        <v>443</v>
      </c>
      <c r="IU235">
        <v>0</v>
      </c>
      <c r="IV235">
        <v>100</v>
      </c>
      <c r="IW235">
        <v>100</v>
      </c>
      <c r="IX235">
        <v>5.775</v>
      </c>
      <c r="IY235">
        <v>0.3902</v>
      </c>
      <c r="IZ235">
        <v>4.29428474587108</v>
      </c>
      <c r="JA235">
        <v>0.0044018681294096</v>
      </c>
      <c r="JB235">
        <v>-1.90699597991277e-06</v>
      </c>
      <c r="JC235">
        <v>4.44501569190667e-10</v>
      </c>
      <c r="JD235">
        <v>0.0663976639725661</v>
      </c>
      <c r="JE235">
        <v>0.00774552653971819</v>
      </c>
      <c r="JF235">
        <v>0.000136201457998369</v>
      </c>
      <c r="JG235">
        <v>5.32982615085375e-06</v>
      </c>
      <c r="JH235">
        <v>-0</v>
      </c>
      <c r="JI235">
        <v>1991</v>
      </c>
      <c r="JJ235">
        <v>1</v>
      </c>
      <c r="JK235">
        <v>28</v>
      </c>
      <c r="JL235">
        <v>195726.3</v>
      </c>
      <c r="JM235">
        <v>195726.2</v>
      </c>
      <c r="JN235">
        <v>1.04614</v>
      </c>
      <c r="JO235">
        <v>2.40723</v>
      </c>
      <c r="JP235">
        <v>1.49902</v>
      </c>
      <c r="JQ235">
        <v>2.3291</v>
      </c>
      <c r="JR235">
        <v>1.54419</v>
      </c>
      <c r="JS235">
        <v>2.23389</v>
      </c>
      <c r="JT235">
        <v>35.244</v>
      </c>
      <c r="JU235">
        <v>24.0787</v>
      </c>
      <c r="JV235">
        <v>18</v>
      </c>
      <c r="JW235">
        <v>547.369</v>
      </c>
      <c r="JX235">
        <v>431.11</v>
      </c>
      <c r="JY235">
        <v>27.0188</v>
      </c>
      <c r="JZ235">
        <v>27.4174</v>
      </c>
      <c r="KA235">
        <v>30.0003</v>
      </c>
      <c r="KB235">
        <v>27.3168</v>
      </c>
      <c r="KC235">
        <v>27.3417</v>
      </c>
      <c r="KD235">
        <v>21.038</v>
      </c>
      <c r="KE235">
        <v>30.319</v>
      </c>
      <c r="KF235">
        <v>68.1242</v>
      </c>
      <c r="KG235">
        <v>27.0265</v>
      </c>
      <c r="KH235">
        <v>453.948</v>
      </c>
      <c r="KI235">
        <v>19.2517</v>
      </c>
      <c r="KJ235">
        <v>93.126</v>
      </c>
      <c r="KK235">
        <v>98.8751</v>
      </c>
    </row>
    <row r="236" spans="1:297">
      <c r="A236">
        <v>220</v>
      </c>
      <c r="B236">
        <v>1758993286</v>
      </c>
      <c r="C236">
        <v>5939</v>
      </c>
      <c r="D236" t="s">
        <v>884</v>
      </c>
      <c r="E236" t="s">
        <v>885</v>
      </c>
      <c r="F236">
        <v>5</v>
      </c>
      <c r="G236" t="s">
        <v>831</v>
      </c>
      <c r="H236" t="s">
        <v>436</v>
      </c>
      <c r="I236">
        <v>1758993277.84615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(EA236+(U236+2*0.95*5.67E-8*(((EA236+$B$7)+273)^4-(EA236+273)^4)-44100*J236)/(1.84*29.3*R236+8*0.95*5.67E-8*(EA236+273)^3))</f>
        <v>0</v>
      </c>
      <c r="W236">
        <f>($C$7*EB236+$D$7*EC236+$E$7*V236)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2*0.95*5.67E-8*(((EA236+$B$7)+273)^4-(W236+273)^4)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448.073198547619</v>
      </c>
      <c r="AK236">
        <v>421.92</v>
      </c>
      <c r="AL236">
        <v>1.89092023809515</v>
      </c>
      <c r="AM236">
        <v>63.08</v>
      </c>
      <c r="AN236">
        <f>(AP236 - AO236 + DY236*1E3/(8.314*(EA236+273.15)) * AR236/DX236 * AQ236) * DX236/(100*DL236) * 1000/(1000 - AP236)</f>
        <v>0</v>
      </c>
      <c r="AO236">
        <v>19.2770984315476</v>
      </c>
      <c r="AP236">
        <v>23.7825024242424</v>
      </c>
      <c r="AQ236">
        <v>4.14124157628818e-05</v>
      </c>
      <c r="AR236">
        <v>99.94</v>
      </c>
      <c r="AS236">
        <v>0</v>
      </c>
      <c r="AT236">
        <v>0</v>
      </c>
      <c r="AU236">
        <f>IF(AS236*$H$13&gt;=AW236,1.0,(AW236/(AW236-AS236*$H$13)))</f>
        <v>0</v>
      </c>
      <c r="AV236">
        <f>(AU236-1)*100</f>
        <v>0</v>
      </c>
      <c r="AW236">
        <f>MAX(0,($B$13+$C$13*EF236)/(1+$D$13*EF236)*DY236/(EA236+273)*$E$13)</f>
        <v>0</v>
      </c>
      <c r="AX236" t="s">
        <v>437</v>
      </c>
      <c r="AY236" t="s">
        <v>437</v>
      </c>
      <c r="AZ236">
        <v>0</v>
      </c>
      <c r="BA236">
        <v>0</v>
      </c>
      <c r="BB236">
        <f>1-AZ236/BA236</f>
        <v>0</v>
      </c>
      <c r="BC236">
        <v>0</v>
      </c>
      <c r="BD236" t="s">
        <v>437</v>
      </c>
      <c r="BE236" t="s">
        <v>437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437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$B$11*EG236+$C$11*EH236+$F$11*ES236*(1-EV236)</f>
        <v>0</v>
      </c>
      <c r="DI236">
        <f>DH236*DJ236</f>
        <v>0</v>
      </c>
      <c r="DJ236">
        <f>($B$11*$D$9+$C$11*$D$9+$F$11*((FF236+EX236)/MAX(FF236+EX236+FG236, 0.1)*$I$9+FG236/MAX(FF236+EX236+FG236, 0.1)*$J$9))/($B$11+$C$11+$F$11)</f>
        <v>0</v>
      </c>
      <c r="DK236">
        <f>($B$11*$K$9+$C$11*$K$9+$F$11*((FF236+EX236)/MAX(FF236+EX236+FG236, 0.1)*$P$9+FG236/MAX(FF236+EX236+FG236, 0.1)*$Q$9))/($B$11+$C$11+$F$11)</f>
        <v>0</v>
      </c>
      <c r="DL236">
        <v>6</v>
      </c>
      <c r="DM236">
        <v>0.5</v>
      </c>
      <c r="DN236" t="s">
        <v>438</v>
      </c>
      <c r="DO236">
        <v>2</v>
      </c>
      <c r="DP236" t="b">
        <v>1</v>
      </c>
      <c r="DQ236">
        <v>1758993277.84615</v>
      </c>
      <c r="DR236">
        <v>403.806692307692</v>
      </c>
      <c r="DS236">
        <v>429.431307692308</v>
      </c>
      <c r="DT236">
        <v>23.7768461538462</v>
      </c>
      <c r="DU236">
        <v>19.2772384615385</v>
      </c>
      <c r="DV236">
        <v>398.034307692308</v>
      </c>
      <c r="DW236">
        <v>23.3866307692308</v>
      </c>
      <c r="DX236">
        <v>500.019</v>
      </c>
      <c r="DY236">
        <v>90.4143</v>
      </c>
      <c r="DZ236">
        <v>0.0300122615384615</v>
      </c>
      <c r="EA236">
        <v>30.1804615384615</v>
      </c>
      <c r="EB236">
        <v>29.9952692307692</v>
      </c>
      <c r="EC236">
        <v>999.9</v>
      </c>
      <c r="ED236">
        <v>0</v>
      </c>
      <c r="EE236">
        <v>0</v>
      </c>
      <c r="EF236">
        <v>9993.94153846154</v>
      </c>
      <c r="EG236">
        <v>0</v>
      </c>
      <c r="EH236">
        <v>9.68168</v>
      </c>
      <c r="EI236">
        <v>-25.6244692307692</v>
      </c>
      <c r="EJ236">
        <v>413.641769230769</v>
      </c>
      <c r="EK236">
        <v>437.872153846154</v>
      </c>
      <c r="EL236">
        <v>4.49962230769231</v>
      </c>
      <c r="EM236">
        <v>429.431307692308</v>
      </c>
      <c r="EN236">
        <v>19.2772384615385</v>
      </c>
      <c r="EO236">
        <v>2.14976846153846</v>
      </c>
      <c r="EP236">
        <v>1.74293692307692</v>
      </c>
      <c r="EQ236">
        <v>18.5928</v>
      </c>
      <c r="ER236">
        <v>15.2842230769231</v>
      </c>
      <c r="ES236">
        <v>1999.94153846154</v>
      </c>
      <c r="ET236">
        <v>0.979994923076923</v>
      </c>
      <c r="EU236">
        <v>0.0200050846153846</v>
      </c>
      <c r="EV236">
        <v>0</v>
      </c>
      <c r="EW236">
        <v>1027.10692307692</v>
      </c>
      <c r="EX236">
        <v>5.00016</v>
      </c>
      <c r="EY236">
        <v>21062.0846153846</v>
      </c>
      <c r="EZ236">
        <v>18233.6153846154</v>
      </c>
      <c r="FA236">
        <v>48.5</v>
      </c>
      <c r="FB236">
        <v>48.937</v>
      </c>
      <c r="FC236">
        <v>48.875</v>
      </c>
      <c r="FD236">
        <v>48.625</v>
      </c>
      <c r="FE236">
        <v>50.3507692307692</v>
      </c>
      <c r="FF236">
        <v>1955.03153846154</v>
      </c>
      <c r="FG236">
        <v>39.91</v>
      </c>
      <c r="FH236">
        <v>0</v>
      </c>
      <c r="FI236">
        <v>1758993291.3</v>
      </c>
      <c r="FJ236">
        <v>0</v>
      </c>
      <c r="FK236">
        <v>1027.1292</v>
      </c>
      <c r="FL236">
        <v>2.61076922841828</v>
      </c>
      <c r="FM236">
        <v>26.9923077607894</v>
      </c>
      <c r="FN236">
        <v>21063.28</v>
      </c>
      <c r="FO236">
        <v>15</v>
      </c>
      <c r="FP236">
        <v>0</v>
      </c>
      <c r="FQ236" t="s">
        <v>439</v>
      </c>
      <c r="FR236">
        <v>1747249705.1</v>
      </c>
      <c r="FS236">
        <v>1747249711.1</v>
      </c>
      <c r="FT236">
        <v>0</v>
      </c>
      <c r="FU236">
        <v>0.871</v>
      </c>
      <c r="FV236">
        <v>0.066</v>
      </c>
      <c r="FW236">
        <v>5.486</v>
      </c>
      <c r="FX236">
        <v>0.145</v>
      </c>
      <c r="FY236">
        <v>420</v>
      </c>
      <c r="FZ236">
        <v>16</v>
      </c>
      <c r="GA236">
        <v>0.27</v>
      </c>
      <c r="GB236">
        <v>0.16</v>
      </c>
      <c r="GC236">
        <v>-23.7336714285714</v>
      </c>
      <c r="GD236">
        <v>-52.0527272727273</v>
      </c>
      <c r="GE236">
        <v>5.75863619330156</v>
      </c>
      <c r="GF236">
        <v>0</v>
      </c>
      <c r="GG236">
        <v>1026.94205882353</v>
      </c>
      <c r="GH236">
        <v>2.69717341308516</v>
      </c>
      <c r="GI236">
        <v>0.350250157759262</v>
      </c>
      <c r="GJ236">
        <v>-1</v>
      </c>
      <c r="GK236">
        <v>4.49806619047619</v>
      </c>
      <c r="GL236">
        <v>0.0360288311688286</v>
      </c>
      <c r="GM236">
        <v>0.00403145900115638</v>
      </c>
      <c r="GN236">
        <v>1</v>
      </c>
      <c r="GO236">
        <v>1</v>
      </c>
      <c r="GP236">
        <v>2</v>
      </c>
      <c r="GQ236" t="s">
        <v>446</v>
      </c>
      <c r="GR236">
        <v>3.12495</v>
      </c>
      <c r="GS236">
        <v>2.65519</v>
      </c>
      <c r="GT236">
        <v>0.0880769</v>
      </c>
      <c r="GU236">
        <v>0.0948515</v>
      </c>
      <c r="GV236">
        <v>0.100944</v>
      </c>
      <c r="GW236">
        <v>0.0873878</v>
      </c>
      <c r="GX236">
        <v>23509.6</v>
      </c>
      <c r="GY236">
        <v>22120.2</v>
      </c>
      <c r="GZ236">
        <v>23051.8</v>
      </c>
      <c r="HA236">
        <v>23792.4</v>
      </c>
      <c r="HB236">
        <v>35308.4</v>
      </c>
      <c r="HC236">
        <v>35936.9</v>
      </c>
      <c r="HD236">
        <v>41546.2</v>
      </c>
      <c r="HE236">
        <v>42422.1</v>
      </c>
      <c r="HF236">
        <v>1.91532</v>
      </c>
      <c r="HG236">
        <v>1.82218</v>
      </c>
      <c r="HH236">
        <v>0.198737</v>
      </c>
      <c r="HI236">
        <v>0</v>
      </c>
      <c r="HJ236">
        <v>26.7587</v>
      </c>
      <c r="HK236">
        <v>999.9</v>
      </c>
      <c r="HL236">
        <v>51.764</v>
      </c>
      <c r="HM236">
        <v>29.376</v>
      </c>
      <c r="HN236">
        <v>23.5302</v>
      </c>
      <c r="HO236">
        <v>54.3627</v>
      </c>
      <c r="HP236">
        <v>42.4279</v>
      </c>
      <c r="HQ236">
        <v>1</v>
      </c>
      <c r="HR236">
        <v>-0.0104116</v>
      </c>
      <c r="HS236">
        <v>-0.0834804</v>
      </c>
      <c r="HT236">
        <v>20.2182</v>
      </c>
      <c r="HU236">
        <v>5.23301</v>
      </c>
      <c r="HV236">
        <v>11.992</v>
      </c>
      <c r="HW236">
        <v>4.95575</v>
      </c>
      <c r="HX236">
        <v>3.30398</v>
      </c>
      <c r="HY236">
        <v>22.1</v>
      </c>
      <c r="HZ236">
        <v>9999</v>
      </c>
      <c r="IA236">
        <v>9999</v>
      </c>
      <c r="IB236">
        <v>9999</v>
      </c>
      <c r="IC236">
        <v>1.86852</v>
      </c>
      <c r="ID236">
        <v>1.8642</v>
      </c>
      <c r="IE236">
        <v>1.8718</v>
      </c>
      <c r="IF236">
        <v>1.86265</v>
      </c>
      <c r="IG236">
        <v>1.86213</v>
      </c>
      <c r="IH236">
        <v>1.86859</v>
      </c>
      <c r="II236">
        <v>1.85867</v>
      </c>
      <c r="IJ236">
        <v>1.86508</v>
      </c>
      <c r="IK236">
        <v>5</v>
      </c>
      <c r="IL236">
        <v>0</v>
      </c>
      <c r="IM236">
        <v>0</v>
      </c>
      <c r="IN236">
        <v>0</v>
      </c>
      <c r="IO236" t="s">
        <v>441</v>
      </c>
      <c r="IP236" t="s">
        <v>442</v>
      </c>
      <c r="IQ236" t="s">
        <v>443</v>
      </c>
      <c r="IR236" t="s">
        <v>443</v>
      </c>
      <c r="IS236" t="s">
        <v>443</v>
      </c>
      <c r="IT236" t="s">
        <v>443</v>
      </c>
      <c r="IU236">
        <v>0</v>
      </c>
      <c r="IV236">
        <v>100</v>
      </c>
      <c r="IW236">
        <v>100</v>
      </c>
      <c r="IX236">
        <v>5.804</v>
      </c>
      <c r="IY236">
        <v>0.3903</v>
      </c>
      <c r="IZ236">
        <v>4.29428474587108</v>
      </c>
      <c r="JA236">
        <v>0.0044018681294096</v>
      </c>
      <c r="JB236">
        <v>-1.90699597991277e-06</v>
      </c>
      <c r="JC236">
        <v>4.44501569190667e-10</v>
      </c>
      <c r="JD236">
        <v>0.0663976639725661</v>
      </c>
      <c r="JE236">
        <v>0.00774552653971819</v>
      </c>
      <c r="JF236">
        <v>0.000136201457998369</v>
      </c>
      <c r="JG236">
        <v>5.32982615085375e-06</v>
      </c>
      <c r="JH236">
        <v>-0</v>
      </c>
      <c r="JI236">
        <v>1991</v>
      </c>
      <c r="JJ236">
        <v>1</v>
      </c>
      <c r="JK236">
        <v>28</v>
      </c>
      <c r="JL236">
        <v>195726.3</v>
      </c>
      <c r="JM236">
        <v>195726.2</v>
      </c>
      <c r="JN236">
        <v>1.07544</v>
      </c>
      <c r="JO236">
        <v>2.40845</v>
      </c>
      <c r="JP236">
        <v>1.4978</v>
      </c>
      <c r="JQ236">
        <v>2.3291</v>
      </c>
      <c r="JR236">
        <v>1.54419</v>
      </c>
      <c r="JS236">
        <v>2.35962</v>
      </c>
      <c r="JT236">
        <v>35.2209</v>
      </c>
      <c r="JU236">
        <v>24.0963</v>
      </c>
      <c r="JV236">
        <v>18</v>
      </c>
      <c r="JW236">
        <v>547.499</v>
      </c>
      <c r="JX236">
        <v>431.066</v>
      </c>
      <c r="JY236">
        <v>27.0261</v>
      </c>
      <c r="JZ236">
        <v>27.4194</v>
      </c>
      <c r="KA236">
        <v>30.0004</v>
      </c>
      <c r="KB236">
        <v>27.3188</v>
      </c>
      <c r="KC236">
        <v>27.3417</v>
      </c>
      <c r="KD236">
        <v>21.6956</v>
      </c>
      <c r="KE236">
        <v>30.319</v>
      </c>
      <c r="KF236">
        <v>68.1242</v>
      </c>
      <c r="KG236">
        <v>27.0266</v>
      </c>
      <c r="KH236">
        <v>474.245</v>
      </c>
      <c r="KI236">
        <v>19.2509</v>
      </c>
      <c r="KJ236">
        <v>93.1258</v>
      </c>
      <c r="KK236">
        <v>98.8731</v>
      </c>
    </row>
    <row r="237" spans="1:297">
      <c r="A237">
        <v>221</v>
      </c>
      <c r="B237">
        <v>1758993291</v>
      </c>
      <c r="C237">
        <v>5944</v>
      </c>
      <c r="D237" t="s">
        <v>886</v>
      </c>
      <c r="E237" t="s">
        <v>887</v>
      </c>
      <c r="F237">
        <v>5</v>
      </c>
      <c r="G237" t="s">
        <v>831</v>
      </c>
      <c r="H237" t="s">
        <v>436</v>
      </c>
      <c r="I237">
        <v>1758993282.84615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(EA237+(U237+2*0.95*5.67E-8*(((EA237+$B$7)+273)^4-(EA237+273)^4)-44100*J237)/(1.84*29.3*R237+8*0.95*5.67E-8*(EA237+273)^3))</f>
        <v>0</v>
      </c>
      <c r="W237">
        <f>($C$7*EB237+$D$7*EC237+$E$7*V237)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2*0.95*5.67E-8*(((EA237+$B$7)+273)^4-(W237+273)^4)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464.757918589286</v>
      </c>
      <c r="AK237">
        <v>434.677381818182</v>
      </c>
      <c r="AL237">
        <v>2.64872474025973</v>
      </c>
      <c r="AM237">
        <v>63.08</v>
      </c>
      <c r="AN237">
        <f>(AP237 - AO237 + DY237*1E3/(8.314*(EA237+273.15)) * AR237/DX237 * AQ237) * DX237/(100*DL237) * 1000/(1000 - AP237)</f>
        <v>0</v>
      </c>
      <c r="AO237">
        <v>19.2747589494048</v>
      </c>
      <c r="AP237">
        <v>23.7868375757576</v>
      </c>
      <c r="AQ237">
        <v>4.53608352432203e-05</v>
      </c>
      <c r="AR237">
        <v>99.94</v>
      </c>
      <c r="AS237">
        <v>0</v>
      </c>
      <c r="AT237">
        <v>0</v>
      </c>
      <c r="AU237">
        <f>IF(AS237*$H$13&gt;=AW237,1.0,(AW237/(AW237-AS237*$H$13)))</f>
        <v>0</v>
      </c>
      <c r="AV237">
        <f>(AU237-1)*100</f>
        <v>0</v>
      </c>
      <c r="AW237">
        <f>MAX(0,($B$13+$C$13*EF237)/(1+$D$13*EF237)*DY237/(EA237+273)*$E$13)</f>
        <v>0</v>
      </c>
      <c r="AX237" t="s">
        <v>437</v>
      </c>
      <c r="AY237" t="s">
        <v>437</v>
      </c>
      <c r="AZ237">
        <v>0</v>
      </c>
      <c r="BA237">
        <v>0</v>
      </c>
      <c r="BB237">
        <f>1-AZ237/BA237</f>
        <v>0</v>
      </c>
      <c r="BC237">
        <v>0</v>
      </c>
      <c r="BD237" t="s">
        <v>437</v>
      </c>
      <c r="BE237" t="s">
        <v>437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437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$B$11*EG237+$C$11*EH237+$F$11*ES237*(1-EV237)</f>
        <v>0</v>
      </c>
      <c r="DI237">
        <f>DH237*DJ237</f>
        <v>0</v>
      </c>
      <c r="DJ237">
        <f>($B$11*$D$9+$C$11*$D$9+$F$11*((FF237+EX237)/MAX(FF237+EX237+FG237, 0.1)*$I$9+FG237/MAX(FF237+EX237+FG237, 0.1)*$J$9))/($B$11+$C$11+$F$11)</f>
        <v>0</v>
      </c>
      <c r="DK237">
        <f>($B$11*$K$9+$C$11*$K$9+$F$11*((FF237+EX237)/MAX(FF237+EX237+FG237, 0.1)*$P$9+FG237/MAX(FF237+EX237+FG237, 0.1)*$Q$9))/($B$11+$C$11+$F$11)</f>
        <v>0</v>
      </c>
      <c r="DL237">
        <v>6</v>
      </c>
      <c r="DM237">
        <v>0.5</v>
      </c>
      <c r="DN237" t="s">
        <v>438</v>
      </c>
      <c r="DO237">
        <v>2</v>
      </c>
      <c r="DP237" t="b">
        <v>1</v>
      </c>
      <c r="DQ237">
        <v>1758993282.84615</v>
      </c>
      <c r="DR237">
        <v>409.789076923077</v>
      </c>
      <c r="DS237">
        <v>441.283538461538</v>
      </c>
      <c r="DT237">
        <v>23.7803384615385</v>
      </c>
      <c r="DU237">
        <v>19.2762</v>
      </c>
      <c r="DV237">
        <v>403.998461538462</v>
      </c>
      <c r="DW237">
        <v>23.3900461538462</v>
      </c>
      <c r="DX237">
        <v>499.983923076923</v>
      </c>
      <c r="DY237">
        <v>90.4135076923077</v>
      </c>
      <c r="DZ237">
        <v>0.0299491846153846</v>
      </c>
      <c r="EA237">
        <v>30.1813</v>
      </c>
      <c r="EB237">
        <v>29.9974230769231</v>
      </c>
      <c r="EC237">
        <v>999.9</v>
      </c>
      <c r="ED237">
        <v>0</v>
      </c>
      <c r="EE237">
        <v>0</v>
      </c>
      <c r="EF237">
        <v>9996.39384615385</v>
      </c>
      <c r="EG237">
        <v>0</v>
      </c>
      <c r="EH237">
        <v>9.68168</v>
      </c>
      <c r="EI237">
        <v>-31.4942769230769</v>
      </c>
      <c r="EJ237">
        <v>419.771461538461</v>
      </c>
      <c r="EK237">
        <v>449.956846153846</v>
      </c>
      <c r="EL237">
        <v>4.50415153846154</v>
      </c>
      <c r="EM237">
        <v>441.283538461538</v>
      </c>
      <c r="EN237">
        <v>19.2762</v>
      </c>
      <c r="EO237">
        <v>2.15006538461538</v>
      </c>
      <c r="EP237">
        <v>1.74282692307692</v>
      </c>
      <c r="EQ237">
        <v>18.5950153846154</v>
      </c>
      <c r="ER237">
        <v>15.2832461538462</v>
      </c>
      <c r="ES237">
        <v>1999.95923076923</v>
      </c>
      <c r="ET237">
        <v>0.979995076923077</v>
      </c>
      <c r="EU237">
        <v>0.0200048769230769</v>
      </c>
      <c r="EV237">
        <v>0</v>
      </c>
      <c r="EW237">
        <v>1027.23153846154</v>
      </c>
      <c r="EX237">
        <v>5.00016</v>
      </c>
      <c r="EY237">
        <v>21066.5230769231</v>
      </c>
      <c r="EZ237">
        <v>18233.7769230769</v>
      </c>
      <c r="FA237">
        <v>48.5</v>
      </c>
      <c r="FB237">
        <v>48.937</v>
      </c>
      <c r="FC237">
        <v>48.875</v>
      </c>
      <c r="FD237">
        <v>48.625</v>
      </c>
      <c r="FE237">
        <v>50.3459230769231</v>
      </c>
      <c r="FF237">
        <v>1955.04923076923</v>
      </c>
      <c r="FG237">
        <v>39.91</v>
      </c>
      <c r="FH237">
        <v>0</v>
      </c>
      <c r="FI237">
        <v>1758993296.1</v>
      </c>
      <c r="FJ237">
        <v>0</v>
      </c>
      <c r="FK237">
        <v>1027.326</v>
      </c>
      <c r="FL237">
        <v>2.63999999957242</v>
      </c>
      <c r="FM237">
        <v>54.2846155309653</v>
      </c>
      <c r="FN237">
        <v>21067.424</v>
      </c>
      <c r="FO237">
        <v>15</v>
      </c>
      <c r="FP237">
        <v>0</v>
      </c>
      <c r="FQ237" t="s">
        <v>439</v>
      </c>
      <c r="FR237">
        <v>1747249705.1</v>
      </c>
      <c r="FS237">
        <v>1747249711.1</v>
      </c>
      <c r="FT237">
        <v>0</v>
      </c>
      <c r="FU237">
        <v>0.871</v>
      </c>
      <c r="FV237">
        <v>0.066</v>
      </c>
      <c r="FW237">
        <v>5.486</v>
      </c>
      <c r="FX237">
        <v>0.145</v>
      </c>
      <c r="FY237">
        <v>420</v>
      </c>
      <c r="FZ237">
        <v>16</v>
      </c>
      <c r="GA237">
        <v>0.27</v>
      </c>
      <c r="GB237">
        <v>0.16</v>
      </c>
      <c r="GC237">
        <v>-28.713855</v>
      </c>
      <c r="GD237">
        <v>-75.5815443609022</v>
      </c>
      <c r="GE237">
        <v>7.35524868576685</v>
      </c>
      <c r="GF237">
        <v>0</v>
      </c>
      <c r="GG237">
        <v>1027.15941176471</v>
      </c>
      <c r="GH237">
        <v>2.24079449444983</v>
      </c>
      <c r="GI237">
        <v>0.310141724496002</v>
      </c>
      <c r="GJ237">
        <v>-1</v>
      </c>
      <c r="GK237">
        <v>4.502094</v>
      </c>
      <c r="GL237">
        <v>0.0509846616541381</v>
      </c>
      <c r="GM237">
        <v>0.00506558821855868</v>
      </c>
      <c r="GN237">
        <v>1</v>
      </c>
      <c r="GO237">
        <v>1</v>
      </c>
      <c r="GP237">
        <v>2</v>
      </c>
      <c r="GQ237" t="s">
        <v>446</v>
      </c>
      <c r="GR237">
        <v>3.12512</v>
      </c>
      <c r="GS237">
        <v>2.65548</v>
      </c>
      <c r="GT237">
        <v>0.0901773</v>
      </c>
      <c r="GU237">
        <v>0.0972975</v>
      </c>
      <c r="GV237">
        <v>0.100964</v>
      </c>
      <c r="GW237">
        <v>0.0873873</v>
      </c>
      <c r="GX237">
        <v>23455</v>
      </c>
      <c r="GY237">
        <v>22060.4</v>
      </c>
      <c r="GZ237">
        <v>23051.3</v>
      </c>
      <c r="HA237">
        <v>23792.4</v>
      </c>
      <c r="HB237">
        <v>35307.7</v>
      </c>
      <c r="HC237">
        <v>35937.3</v>
      </c>
      <c r="HD237">
        <v>41546.1</v>
      </c>
      <c r="HE237">
        <v>42422.4</v>
      </c>
      <c r="HF237">
        <v>1.9152</v>
      </c>
      <c r="HG237">
        <v>1.82202</v>
      </c>
      <c r="HH237">
        <v>0.198819</v>
      </c>
      <c r="HI237">
        <v>0</v>
      </c>
      <c r="HJ237">
        <v>26.7643</v>
      </c>
      <c r="HK237">
        <v>999.9</v>
      </c>
      <c r="HL237">
        <v>51.764</v>
      </c>
      <c r="HM237">
        <v>29.386</v>
      </c>
      <c r="HN237">
        <v>23.5455</v>
      </c>
      <c r="HO237">
        <v>53.8327</v>
      </c>
      <c r="HP237">
        <v>42.2155</v>
      </c>
      <c r="HQ237">
        <v>1</v>
      </c>
      <c r="HR237">
        <v>-0.0100025</v>
      </c>
      <c r="HS237">
        <v>-0.0639297</v>
      </c>
      <c r="HT237">
        <v>20.2182</v>
      </c>
      <c r="HU237">
        <v>5.23301</v>
      </c>
      <c r="HV237">
        <v>11.992</v>
      </c>
      <c r="HW237">
        <v>4.9558</v>
      </c>
      <c r="HX237">
        <v>3.304</v>
      </c>
      <c r="HY237">
        <v>22.1</v>
      </c>
      <c r="HZ237">
        <v>9999</v>
      </c>
      <c r="IA237">
        <v>9999</v>
      </c>
      <c r="IB237">
        <v>9999</v>
      </c>
      <c r="IC237">
        <v>1.86855</v>
      </c>
      <c r="ID237">
        <v>1.86421</v>
      </c>
      <c r="IE237">
        <v>1.8718</v>
      </c>
      <c r="IF237">
        <v>1.86266</v>
      </c>
      <c r="IG237">
        <v>1.86214</v>
      </c>
      <c r="IH237">
        <v>1.86859</v>
      </c>
      <c r="II237">
        <v>1.85868</v>
      </c>
      <c r="IJ237">
        <v>1.86508</v>
      </c>
      <c r="IK237">
        <v>5</v>
      </c>
      <c r="IL237">
        <v>0</v>
      </c>
      <c r="IM237">
        <v>0</v>
      </c>
      <c r="IN237">
        <v>0</v>
      </c>
      <c r="IO237" t="s">
        <v>441</v>
      </c>
      <c r="IP237" t="s">
        <v>442</v>
      </c>
      <c r="IQ237" t="s">
        <v>443</v>
      </c>
      <c r="IR237" t="s">
        <v>443</v>
      </c>
      <c r="IS237" t="s">
        <v>443</v>
      </c>
      <c r="IT237" t="s">
        <v>443</v>
      </c>
      <c r="IU237">
        <v>0</v>
      </c>
      <c r="IV237">
        <v>100</v>
      </c>
      <c r="IW237">
        <v>100</v>
      </c>
      <c r="IX237">
        <v>5.843</v>
      </c>
      <c r="IY237">
        <v>0.3904</v>
      </c>
      <c r="IZ237">
        <v>4.29428474587108</v>
      </c>
      <c r="JA237">
        <v>0.0044018681294096</v>
      </c>
      <c r="JB237">
        <v>-1.90699597991277e-06</v>
      </c>
      <c r="JC237">
        <v>4.44501569190667e-10</v>
      </c>
      <c r="JD237">
        <v>0.0663976639725661</v>
      </c>
      <c r="JE237">
        <v>0.00774552653971819</v>
      </c>
      <c r="JF237">
        <v>0.000136201457998369</v>
      </c>
      <c r="JG237">
        <v>5.32982615085375e-06</v>
      </c>
      <c r="JH237">
        <v>-0</v>
      </c>
      <c r="JI237">
        <v>1991</v>
      </c>
      <c r="JJ237">
        <v>1</v>
      </c>
      <c r="JK237">
        <v>28</v>
      </c>
      <c r="JL237">
        <v>195726.4</v>
      </c>
      <c r="JM237">
        <v>195726.3</v>
      </c>
      <c r="JN237">
        <v>1.11084</v>
      </c>
      <c r="JO237">
        <v>2.41333</v>
      </c>
      <c r="JP237">
        <v>1.4978</v>
      </c>
      <c r="JQ237">
        <v>2.3291</v>
      </c>
      <c r="JR237">
        <v>1.54419</v>
      </c>
      <c r="JS237">
        <v>2.25586</v>
      </c>
      <c r="JT237">
        <v>35.2209</v>
      </c>
      <c r="JU237">
        <v>24.0787</v>
      </c>
      <c r="JV237">
        <v>18</v>
      </c>
      <c r="JW237">
        <v>547.422</v>
      </c>
      <c r="JX237">
        <v>430.977</v>
      </c>
      <c r="JY237">
        <v>27.0288</v>
      </c>
      <c r="JZ237">
        <v>27.4212</v>
      </c>
      <c r="KA237">
        <v>30.0004</v>
      </c>
      <c r="KB237">
        <v>27.3191</v>
      </c>
      <c r="KC237">
        <v>27.3417</v>
      </c>
      <c r="KD237">
        <v>22.3225</v>
      </c>
      <c r="KE237">
        <v>30.319</v>
      </c>
      <c r="KF237">
        <v>68.1242</v>
      </c>
      <c r="KG237">
        <v>27.0209</v>
      </c>
      <c r="KH237">
        <v>487.902</v>
      </c>
      <c r="KI237">
        <v>19.2358</v>
      </c>
      <c r="KJ237">
        <v>93.1249</v>
      </c>
      <c r="KK237">
        <v>98.8734</v>
      </c>
    </row>
    <row r="238" spans="1:297">
      <c r="A238">
        <v>222</v>
      </c>
      <c r="B238">
        <v>1758993296</v>
      </c>
      <c r="C238">
        <v>5949</v>
      </c>
      <c r="D238" t="s">
        <v>888</v>
      </c>
      <c r="E238" t="s">
        <v>889</v>
      </c>
      <c r="F238">
        <v>5</v>
      </c>
      <c r="G238" t="s">
        <v>831</v>
      </c>
      <c r="H238" t="s">
        <v>436</v>
      </c>
      <c r="I238">
        <v>1758993287.84615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(EA238+(U238+2*0.95*5.67E-8*(((EA238+$B$7)+273)^4-(EA238+273)^4)-44100*J238)/(1.84*29.3*R238+8*0.95*5.67E-8*(EA238+273)^3))</f>
        <v>0</v>
      </c>
      <c r="W238">
        <f>($C$7*EB238+$D$7*EC238+$E$7*V238)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2*0.95*5.67E-8*(((EA238+$B$7)+273)^4-(W238+273)^4)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480.98687645</v>
      </c>
      <c r="AK238">
        <v>448.846539393939</v>
      </c>
      <c r="AL238">
        <v>2.8854758008658</v>
      </c>
      <c r="AM238">
        <v>63.08</v>
      </c>
      <c r="AN238">
        <f>(AP238 - AO238 + DY238*1E3/(8.314*(EA238+273.15)) * AR238/DX238 * AQ238) * DX238/(100*DL238) * 1000/(1000 - AP238)</f>
        <v>0</v>
      </c>
      <c r="AO238">
        <v>19.2740258690476</v>
      </c>
      <c r="AP238">
        <v>23.7885375757576</v>
      </c>
      <c r="AQ238">
        <v>1.61793097866782e-05</v>
      </c>
      <c r="AR238">
        <v>99.94</v>
      </c>
      <c r="AS238">
        <v>0</v>
      </c>
      <c r="AT238">
        <v>0</v>
      </c>
      <c r="AU238">
        <f>IF(AS238*$H$13&gt;=AW238,1.0,(AW238/(AW238-AS238*$H$13)))</f>
        <v>0</v>
      </c>
      <c r="AV238">
        <f>(AU238-1)*100</f>
        <v>0</v>
      </c>
      <c r="AW238">
        <f>MAX(0,($B$13+$C$13*EF238)/(1+$D$13*EF238)*DY238/(EA238+273)*$E$13)</f>
        <v>0</v>
      </c>
      <c r="AX238" t="s">
        <v>437</v>
      </c>
      <c r="AY238" t="s">
        <v>437</v>
      </c>
      <c r="AZ238">
        <v>0</v>
      </c>
      <c r="BA238">
        <v>0</v>
      </c>
      <c r="BB238">
        <f>1-AZ238/BA238</f>
        <v>0</v>
      </c>
      <c r="BC238">
        <v>0</v>
      </c>
      <c r="BD238" t="s">
        <v>437</v>
      </c>
      <c r="BE238" t="s">
        <v>437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437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$B$11*EG238+$C$11*EH238+$F$11*ES238*(1-EV238)</f>
        <v>0</v>
      </c>
      <c r="DI238">
        <f>DH238*DJ238</f>
        <v>0</v>
      </c>
      <c r="DJ238">
        <f>($B$11*$D$9+$C$11*$D$9+$F$11*((FF238+EX238)/MAX(FF238+EX238+FG238, 0.1)*$I$9+FG238/MAX(FF238+EX238+FG238, 0.1)*$J$9))/($B$11+$C$11+$F$11)</f>
        <v>0</v>
      </c>
      <c r="DK238">
        <f>($B$11*$K$9+$C$11*$K$9+$F$11*((FF238+EX238)/MAX(FF238+EX238+FG238, 0.1)*$P$9+FG238/MAX(FF238+EX238+FG238, 0.1)*$Q$9))/($B$11+$C$11+$F$11)</f>
        <v>0</v>
      </c>
      <c r="DL238">
        <v>6</v>
      </c>
      <c r="DM238">
        <v>0.5</v>
      </c>
      <c r="DN238" t="s">
        <v>438</v>
      </c>
      <c r="DO238">
        <v>2</v>
      </c>
      <c r="DP238" t="b">
        <v>1</v>
      </c>
      <c r="DQ238">
        <v>1758993287.84615</v>
      </c>
      <c r="DR238">
        <v>419.705384615385</v>
      </c>
      <c r="DS238">
        <v>456.563384615385</v>
      </c>
      <c r="DT238">
        <v>23.7841153846154</v>
      </c>
      <c r="DU238">
        <v>19.2752692307692</v>
      </c>
      <c r="DV238">
        <v>413.884538461538</v>
      </c>
      <c r="DW238">
        <v>23.3937384615385</v>
      </c>
      <c r="DX238">
        <v>500.009</v>
      </c>
      <c r="DY238">
        <v>90.4129307692308</v>
      </c>
      <c r="DZ238">
        <v>0.0298623538461539</v>
      </c>
      <c r="EA238">
        <v>30.1828230769231</v>
      </c>
      <c r="EB238">
        <v>30.0040153846154</v>
      </c>
      <c r="EC238">
        <v>999.9</v>
      </c>
      <c r="ED238">
        <v>0</v>
      </c>
      <c r="EE238">
        <v>0</v>
      </c>
      <c r="EF238">
        <v>9988.84307692308</v>
      </c>
      <c r="EG238">
        <v>0</v>
      </c>
      <c r="EH238">
        <v>9.68168</v>
      </c>
      <c r="EI238">
        <v>-36.8579923076923</v>
      </c>
      <c r="EJ238">
        <v>429.930846153846</v>
      </c>
      <c r="EK238">
        <v>465.536615384615</v>
      </c>
      <c r="EL238">
        <v>4.50885615384615</v>
      </c>
      <c r="EM238">
        <v>456.563384615385</v>
      </c>
      <c r="EN238">
        <v>19.2752692307692</v>
      </c>
      <c r="EO238">
        <v>2.15039384615385</v>
      </c>
      <c r="EP238">
        <v>1.74273230769231</v>
      </c>
      <c r="EQ238">
        <v>18.5974538461538</v>
      </c>
      <c r="ER238">
        <v>15.2823923076923</v>
      </c>
      <c r="ES238">
        <v>1999.97846153846</v>
      </c>
      <c r="ET238">
        <v>0.979995230769231</v>
      </c>
      <c r="EU238">
        <v>0.0200046692307692</v>
      </c>
      <c r="EV238">
        <v>0</v>
      </c>
      <c r="EW238">
        <v>1027.61923076923</v>
      </c>
      <c r="EX238">
        <v>5.00016</v>
      </c>
      <c r="EY238">
        <v>21075.0307692308</v>
      </c>
      <c r="EZ238">
        <v>18233.9538461538</v>
      </c>
      <c r="FA238">
        <v>48.5</v>
      </c>
      <c r="FB238">
        <v>48.937</v>
      </c>
      <c r="FC238">
        <v>48.875</v>
      </c>
      <c r="FD238">
        <v>48.625</v>
      </c>
      <c r="FE238">
        <v>50.3507692307692</v>
      </c>
      <c r="FF238">
        <v>1955.06846153846</v>
      </c>
      <c r="FG238">
        <v>39.91</v>
      </c>
      <c r="FH238">
        <v>0</v>
      </c>
      <c r="FI238">
        <v>1758993300.9</v>
      </c>
      <c r="FJ238">
        <v>0</v>
      </c>
      <c r="FK238">
        <v>1027.7112</v>
      </c>
      <c r="FL238">
        <v>6.84923075349488</v>
      </c>
      <c r="FM238">
        <v>161.261538311636</v>
      </c>
      <c r="FN238">
        <v>21076.276</v>
      </c>
      <c r="FO238">
        <v>15</v>
      </c>
      <c r="FP238">
        <v>0</v>
      </c>
      <c r="FQ238" t="s">
        <v>439</v>
      </c>
      <c r="FR238">
        <v>1747249705.1</v>
      </c>
      <c r="FS238">
        <v>1747249711.1</v>
      </c>
      <c r="FT238">
        <v>0</v>
      </c>
      <c r="FU238">
        <v>0.871</v>
      </c>
      <c r="FV238">
        <v>0.066</v>
      </c>
      <c r="FW238">
        <v>5.486</v>
      </c>
      <c r="FX238">
        <v>0.145</v>
      </c>
      <c r="FY238">
        <v>420</v>
      </c>
      <c r="FZ238">
        <v>16</v>
      </c>
      <c r="GA238">
        <v>0.27</v>
      </c>
      <c r="GB238">
        <v>0.16</v>
      </c>
      <c r="GC238">
        <v>-33.3559714285714</v>
      </c>
      <c r="GD238">
        <v>-65.7576077922078</v>
      </c>
      <c r="GE238">
        <v>6.83301780252765</v>
      </c>
      <c r="GF238">
        <v>0</v>
      </c>
      <c r="GG238">
        <v>1027.51676470588</v>
      </c>
      <c r="GH238">
        <v>4.12391137827476</v>
      </c>
      <c r="GI238">
        <v>0.484171339314032</v>
      </c>
      <c r="GJ238">
        <v>-1</v>
      </c>
      <c r="GK238">
        <v>4.50611619047619</v>
      </c>
      <c r="GL238">
        <v>0.0564311688311795</v>
      </c>
      <c r="GM238">
        <v>0.00582446357733651</v>
      </c>
      <c r="GN238">
        <v>1</v>
      </c>
      <c r="GO238">
        <v>1</v>
      </c>
      <c r="GP238">
        <v>2</v>
      </c>
      <c r="GQ238" t="s">
        <v>446</v>
      </c>
      <c r="GR238">
        <v>3.12488</v>
      </c>
      <c r="GS238">
        <v>2.65529</v>
      </c>
      <c r="GT238">
        <v>0.0924667</v>
      </c>
      <c r="GU238">
        <v>0.0997971</v>
      </c>
      <c r="GV238">
        <v>0.100966</v>
      </c>
      <c r="GW238">
        <v>0.0873749</v>
      </c>
      <c r="GX238">
        <v>23395.9</v>
      </c>
      <c r="GY238">
        <v>21999.3</v>
      </c>
      <c r="GZ238">
        <v>23051.2</v>
      </c>
      <c r="HA238">
        <v>23792.4</v>
      </c>
      <c r="HB238">
        <v>35307.6</v>
      </c>
      <c r="HC238">
        <v>35937.7</v>
      </c>
      <c r="HD238">
        <v>41545.8</v>
      </c>
      <c r="HE238">
        <v>42422.1</v>
      </c>
      <c r="HF238">
        <v>1.91507</v>
      </c>
      <c r="HG238">
        <v>1.82243</v>
      </c>
      <c r="HH238">
        <v>0.19896</v>
      </c>
      <c r="HI238">
        <v>0</v>
      </c>
      <c r="HJ238">
        <v>26.7686</v>
      </c>
      <c r="HK238">
        <v>999.9</v>
      </c>
      <c r="HL238">
        <v>51.764</v>
      </c>
      <c r="HM238">
        <v>29.376</v>
      </c>
      <c r="HN238">
        <v>23.5306</v>
      </c>
      <c r="HO238">
        <v>53.5727</v>
      </c>
      <c r="HP238">
        <v>42.3678</v>
      </c>
      <c r="HQ238">
        <v>1</v>
      </c>
      <c r="HR238">
        <v>-0.0101524</v>
      </c>
      <c r="HS238">
        <v>-0.0372821</v>
      </c>
      <c r="HT238">
        <v>20.2182</v>
      </c>
      <c r="HU238">
        <v>5.23271</v>
      </c>
      <c r="HV238">
        <v>11.992</v>
      </c>
      <c r="HW238">
        <v>4.9557</v>
      </c>
      <c r="HX238">
        <v>3.30395</v>
      </c>
      <c r="HY238">
        <v>22.1</v>
      </c>
      <c r="HZ238">
        <v>9999</v>
      </c>
      <c r="IA238">
        <v>9999</v>
      </c>
      <c r="IB238">
        <v>9999</v>
      </c>
      <c r="IC238">
        <v>1.86851</v>
      </c>
      <c r="ID238">
        <v>1.8642</v>
      </c>
      <c r="IE238">
        <v>1.8718</v>
      </c>
      <c r="IF238">
        <v>1.86267</v>
      </c>
      <c r="IG238">
        <v>1.86213</v>
      </c>
      <c r="IH238">
        <v>1.86859</v>
      </c>
      <c r="II238">
        <v>1.85867</v>
      </c>
      <c r="IJ238">
        <v>1.86508</v>
      </c>
      <c r="IK238">
        <v>5</v>
      </c>
      <c r="IL238">
        <v>0</v>
      </c>
      <c r="IM238">
        <v>0</v>
      </c>
      <c r="IN238">
        <v>0</v>
      </c>
      <c r="IO238" t="s">
        <v>441</v>
      </c>
      <c r="IP238" t="s">
        <v>442</v>
      </c>
      <c r="IQ238" t="s">
        <v>443</v>
      </c>
      <c r="IR238" t="s">
        <v>443</v>
      </c>
      <c r="IS238" t="s">
        <v>443</v>
      </c>
      <c r="IT238" t="s">
        <v>443</v>
      </c>
      <c r="IU238">
        <v>0</v>
      </c>
      <c r="IV238">
        <v>100</v>
      </c>
      <c r="IW238">
        <v>100</v>
      </c>
      <c r="IX238">
        <v>5.886</v>
      </c>
      <c r="IY238">
        <v>0.3904</v>
      </c>
      <c r="IZ238">
        <v>4.29428474587108</v>
      </c>
      <c r="JA238">
        <v>0.0044018681294096</v>
      </c>
      <c r="JB238">
        <v>-1.90699597991277e-06</v>
      </c>
      <c r="JC238">
        <v>4.44501569190667e-10</v>
      </c>
      <c r="JD238">
        <v>0.0663976639725661</v>
      </c>
      <c r="JE238">
        <v>0.00774552653971819</v>
      </c>
      <c r="JF238">
        <v>0.000136201457998369</v>
      </c>
      <c r="JG238">
        <v>5.32982615085375e-06</v>
      </c>
      <c r="JH238">
        <v>-0</v>
      </c>
      <c r="JI238">
        <v>1991</v>
      </c>
      <c r="JJ238">
        <v>1</v>
      </c>
      <c r="JK238">
        <v>28</v>
      </c>
      <c r="JL238">
        <v>195726.5</v>
      </c>
      <c r="JM238">
        <v>195726.4</v>
      </c>
      <c r="JN238">
        <v>1.1377</v>
      </c>
      <c r="JO238">
        <v>2.37305</v>
      </c>
      <c r="JP238">
        <v>1.4978</v>
      </c>
      <c r="JQ238">
        <v>2.3291</v>
      </c>
      <c r="JR238">
        <v>1.54419</v>
      </c>
      <c r="JS238">
        <v>2.35107</v>
      </c>
      <c r="JT238">
        <v>35.244</v>
      </c>
      <c r="JU238">
        <v>24.0963</v>
      </c>
      <c r="JV238">
        <v>18</v>
      </c>
      <c r="JW238">
        <v>547.341</v>
      </c>
      <c r="JX238">
        <v>431.222</v>
      </c>
      <c r="JY238">
        <v>27.0246</v>
      </c>
      <c r="JZ238">
        <v>27.4235</v>
      </c>
      <c r="KA238">
        <v>30.0002</v>
      </c>
      <c r="KB238">
        <v>27.3191</v>
      </c>
      <c r="KC238">
        <v>27.343</v>
      </c>
      <c r="KD238">
        <v>23.0154</v>
      </c>
      <c r="KE238">
        <v>30.319</v>
      </c>
      <c r="KF238">
        <v>68.1242</v>
      </c>
      <c r="KG238">
        <v>27.0078</v>
      </c>
      <c r="KH238">
        <v>508.268</v>
      </c>
      <c r="KI238">
        <v>19.2284</v>
      </c>
      <c r="KJ238">
        <v>93.1244</v>
      </c>
      <c r="KK238">
        <v>98.873</v>
      </c>
    </row>
    <row r="239" spans="1:297">
      <c r="A239">
        <v>223</v>
      </c>
      <c r="B239">
        <v>1758993301</v>
      </c>
      <c r="C239">
        <v>5954</v>
      </c>
      <c r="D239" t="s">
        <v>890</v>
      </c>
      <c r="E239" t="s">
        <v>891</v>
      </c>
      <c r="F239">
        <v>5</v>
      </c>
      <c r="G239" t="s">
        <v>831</v>
      </c>
      <c r="H239" t="s">
        <v>436</v>
      </c>
      <c r="I239">
        <v>1758993292.84615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(EA239+(U239+2*0.95*5.67E-8*(((EA239+$B$7)+273)^4-(EA239+273)^4)-44100*J239)/(1.84*29.3*R239+8*0.95*5.67E-8*(EA239+273)^3))</f>
        <v>0</v>
      </c>
      <c r="W239">
        <f>($C$7*EB239+$D$7*EC239+$E$7*V239)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2*0.95*5.67E-8*(((EA239+$B$7)+273)^4-(W239+273)^4)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497.602548048809</v>
      </c>
      <c r="AK239">
        <v>464.067836363636</v>
      </c>
      <c r="AL239">
        <v>3.06309242424238</v>
      </c>
      <c r="AM239">
        <v>63.08</v>
      </c>
      <c r="AN239">
        <f>(AP239 - AO239 + DY239*1E3/(8.314*(EA239+273.15)) * AR239/DX239 * AQ239) * DX239/(100*DL239) * 1000/(1000 - AP239)</f>
        <v>0</v>
      </c>
      <c r="AO239">
        <v>19.2720792470238</v>
      </c>
      <c r="AP239">
        <v>23.794436969697</v>
      </c>
      <c r="AQ239">
        <v>4.26171923314262e-05</v>
      </c>
      <c r="AR239">
        <v>99.94</v>
      </c>
      <c r="AS239">
        <v>0</v>
      </c>
      <c r="AT239">
        <v>0</v>
      </c>
      <c r="AU239">
        <f>IF(AS239*$H$13&gt;=AW239,1.0,(AW239/(AW239-AS239*$H$13)))</f>
        <v>0</v>
      </c>
      <c r="AV239">
        <f>(AU239-1)*100</f>
        <v>0</v>
      </c>
      <c r="AW239">
        <f>MAX(0,($B$13+$C$13*EF239)/(1+$D$13*EF239)*DY239/(EA239+273)*$E$13)</f>
        <v>0</v>
      </c>
      <c r="AX239" t="s">
        <v>437</v>
      </c>
      <c r="AY239" t="s">
        <v>437</v>
      </c>
      <c r="AZ239">
        <v>0</v>
      </c>
      <c r="BA239">
        <v>0</v>
      </c>
      <c r="BB239">
        <f>1-AZ239/BA239</f>
        <v>0</v>
      </c>
      <c r="BC239">
        <v>0</v>
      </c>
      <c r="BD239" t="s">
        <v>437</v>
      </c>
      <c r="BE239" t="s">
        <v>437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437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$B$11*EG239+$C$11*EH239+$F$11*ES239*(1-EV239)</f>
        <v>0</v>
      </c>
      <c r="DI239">
        <f>DH239*DJ239</f>
        <v>0</v>
      </c>
      <c r="DJ239">
        <f>($B$11*$D$9+$C$11*$D$9+$F$11*((FF239+EX239)/MAX(FF239+EX239+FG239, 0.1)*$I$9+FG239/MAX(FF239+EX239+FG239, 0.1)*$J$9))/($B$11+$C$11+$F$11)</f>
        <v>0</v>
      </c>
      <c r="DK239">
        <f>($B$11*$K$9+$C$11*$K$9+$F$11*((FF239+EX239)/MAX(FF239+EX239+FG239, 0.1)*$P$9+FG239/MAX(FF239+EX239+FG239, 0.1)*$Q$9))/($B$11+$C$11+$F$11)</f>
        <v>0</v>
      </c>
      <c r="DL239">
        <v>6</v>
      </c>
      <c r="DM239">
        <v>0.5</v>
      </c>
      <c r="DN239" t="s">
        <v>438</v>
      </c>
      <c r="DO239">
        <v>2</v>
      </c>
      <c r="DP239" t="b">
        <v>1</v>
      </c>
      <c r="DQ239">
        <v>1758993292.84615</v>
      </c>
      <c r="DR239">
        <v>432.532461538462</v>
      </c>
      <c r="DS239">
        <v>472.740384615385</v>
      </c>
      <c r="DT239">
        <v>23.7879153846154</v>
      </c>
      <c r="DU239">
        <v>19.2737461538462</v>
      </c>
      <c r="DV239">
        <v>426.672769230769</v>
      </c>
      <c r="DW239">
        <v>23.3974615384615</v>
      </c>
      <c r="DX239">
        <v>500.010769230769</v>
      </c>
      <c r="DY239">
        <v>90.4119076923077</v>
      </c>
      <c r="DZ239">
        <v>0.0297963692307692</v>
      </c>
      <c r="EA239">
        <v>30.1831384615385</v>
      </c>
      <c r="EB239">
        <v>30.0081538461538</v>
      </c>
      <c r="EC239">
        <v>999.9</v>
      </c>
      <c r="ED239">
        <v>0</v>
      </c>
      <c r="EE239">
        <v>0</v>
      </c>
      <c r="EF239">
        <v>9988.36076923077</v>
      </c>
      <c r="EG239">
        <v>0</v>
      </c>
      <c r="EH239">
        <v>9.68168</v>
      </c>
      <c r="EI239">
        <v>-40.2080538461538</v>
      </c>
      <c r="EJ239">
        <v>443.072153846154</v>
      </c>
      <c r="EK239">
        <v>482.030769230769</v>
      </c>
      <c r="EL239">
        <v>4.51416846153846</v>
      </c>
      <c r="EM239">
        <v>472.740384615385</v>
      </c>
      <c r="EN239">
        <v>19.2737461538462</v>
      </c>
      <c r="EO239">
        <v>2.15071153846154</v>
      </c>
      <c r="EP239">
        <v>1.74257615384615</v>
      </c>
      <c r="EQ239">
        <v>18.5998230769231</v>
      </c>
      <c r="ER239">
        <v>15.2809923076923</v>
      </c>
      <c r="ES239">
        <v>2000.00076923077</v>
      </c>
      <c r="ET239">
        <v>0.979995384615384</v>
      </c>
      <c r="EU239">
        <v>0.0200044615384615</v>
      </c>
      <c r="EV239">
        <v>0</v>
      </c>
      <c r="EW239">
        <v>1028.31461538462</v>
      </c>
      <c r="EX239">
        <v>5.00016</v>
      </c>
      <c r="EY239">
        <v>21091.6</v>
      </c>
      <c r="EZ239">
        <v>18234.1692307692</v>
      </c>
      <c r="FA239">
        <v>48.5</v>
      </c>
      <c r="FB239">
        <v>48.9515384615385</v>
      </c>
      <c r="FC239">
        <v>48.875</v>
      </c>
      <c r="FD239">
        <v>48.625</v>
      </c>
      <c r="FE239">
        <v>50.3459230769231</v>
      </c>
      <c r="FF239">
        <v>1955.09076923077</v>
      </c>
      <c r="FG239">
        <v>39.91</v>
      </c>
      <c r="FH239">
        <v>0</v>
      </c>
      <c r="FI239">
        <v>1758993306.3</v>
      </c>
      <c r="FJ239">
        <v>0</v>
      </c>
      <c r="FK239">
        <v>1028.52115384615</v>
      </c>
      <c r="FL239">
        <v>11.9996581190083</v>
      </c>
      <c r="FM239">
        <v>273.603418987007</v>
      </c>
      <c r="FN239">
        <v>21094.9884615385</v>
      </c>
      <c r="FO239">
        <v>15</v>
      </c>
      <c r="FP239">
        <v>0</v>
      </c>
      <c r="FQ239" t="s">
        <v>439</v>
      </c>
      <c r="FR239">
        <v>1747249705.1</v>
      </c>
      <c r="FS239">
        <v>1747249711.1</v>
      </c>
      <c r="FT239">
        <v>0</v>
      </c>
      <c r="FU239">
        <v>0.871</v>
      </c>
      <c r="FV239">
        <v>0.066</v>
      </c>
      <c r="FW239">
        <v>5.486</v>
      </c>
      <c r="FX239">
        <v>0.145</v>
      </c>
      <c r="FY239">
        <v>420</v>
      </c>
      <c r="FZ239">
        <v>16</v>
      </c>
      <c r="GA239">
        <v>0.27</v>
      </c>
      <c r="GB239">
        <v>0.16</v>
      </c>
      <c r="GC239">
        <v>-38.44497</v>
      </c>
      <c r="GD239">
        <v>-38.0752781954887</v>
      </c>
      <c r="GE239">
        <v>3.80484410536095</v>
      </c>
      <c r="GF239">
        <v>0</v>
      </c>
      <c r="GG239">
        <v>1028.04735294118</v>
      </c>
      <c r="GH239">
        <v>8.16516424874374</v>
      </c>
      <c r="GI239">
        <v>0.867295691566025</v>
      </c>
      <c r="GJ239">
        <v>-1</v>
      </c>
      <c r="GK239">
        <v>4.5114605</v>
      </c>
      <c r="GL239">
        <v>0.063170977443613</v>
      </c>
      <c r="GM239">
        <v>0.00612010741327302</v>
      </c>
      <c r="GN239">
        <v>1</v>
      </c>
      <c r="GO239">
        <v>1</v>
      </c>
      <c r="GP239">
        <v>2</v>
      </c>
      <c r="GQ239" t="s">
        <v>446</v>
      </c>
      <c r="GR239">
        <v>3.12497</v>
      </c>
      <c r="GS239">
        <v>2.65513</v>
      </c>
      <c r="GT239">
        <v>0.0948577</v>
      </c>
      <c r="GU239">
        <v>0.102506</v>
      </c>
      <c r="GV239">
        <v>0.10098</v>
      </c>
      <c r="GW239">
        <v>0.0873755</v>
      </c>
      <c r="GX239">
        <v>23334.1</v>
      </c>
      <c r="GY239">
        <v>21933.1</v>
      </c>
      <c r="GZ239">
        <v>23051.1</v>
      </c>
      <c r="HA239">
        <v>23792.4</v>
      </c>
      <c r="HB239">
        <v>35306.8</v>
      </c>
      <c r="HC239">
        <v>35937.9</v>
      </c>
      <c r="HD239">
        <v>41545.3</v>
      </c>
      <c r="HE239">
        <v>42422.1</v>
      </c>
      <c r="HF239">
        <v>1.91507</v>
      </c>
      <c r="HG239">
        <v>1.82225</v>
      </c>
      <c r="HH239">
        <v>0.198722</v>
      </c>
      <c r="HI239">
        <v>0</v>
      </c>
      <c r="HJ239">
        <v>26.7734</v>
      </c>
      <c r="HK239">
        <v>999.9</v>
      </c>
      <c r="HL239">
        <v>51.764</v>
      </c>
      <c r="HM239">
        <v>29.376</v>
      </c>
      <c r="HN239">
        <v>23.535</v>
      </c>
      <c r="HO239">
        <v>53.8827</v>
      </c>
      <c r="HP239">
        <v>42.2196</v>
      </c>
      <c r="HQ239">
        <v>1</v>
      </c>
      <c r="HR239">
        <v>-0.0099314</v>
      </c>
      <c r="HS239">
        <v>0.00447985</v>
      </c>
      <c r="HT239">
        <v>20.2183</v>
      </c>
      <c r="HU239">
        <v>5.23301</v>
      </c>
      <c r="HV239">
        <v>11.992</v>
      </c>
      <c r="HW239">
        <v>4.95565</v>
      </c>
      <c r="HX239">
        <v>3.30387</v>
      </c>
      <c r="HY239">
        <v>22.1</v>
      </c>
      <c r="HZ239">
        <v>9999</v>
      </c>
      <c r="IA239">
        <v>9999</v>
      </c>
      <c r="IB239">
        <v>9999</v>
      </c>
      <c r="IC239">
        <v>1.86853</v>
      </c>
      <c r="ID239">
        <v>1.86418</v>
      </c>
      <c r="IE239">
        <v>1.8718</v>
      </c>
      <c r="IF239">
        <v>1.86264</v>
      </c>
      <c r="IG239">
        <v>1.86211</v>
      </c>
      <c r="IH239">
        <v>1.86857</v>
      </c>
      <c r="II239">
        <v>1.85867</v>
      </c>
      <c r="IJ239">
        <v>1.86508</v>
      </c>
      <c r="IK239">
        <v>5</v>
      </c>
      <c r="IL239">
        <v>0</v>
      </c>
      <c r="IM239">
        <v>0</v>
      </c>
      <c r="IN239">
        <v>0</v>
      </c>
      <c r="IO239" t="s">
        <v>441</v>
      </c>
      <c r="IP239" t="s">
        <v>442</v>
      </c>
      <c r="IQ239" t="s">
        <v>443</v>
      </c>
      <c r="IR239" t="s">
        <v>443</v>
      </c>
      <c r="IS239" t="s">
        <v>443</v>
      </c>
      <c r="IT239" t="s">
        <v>443</v>
      </c>
      <c r="IU239">
        <v>0</v>
      </c>
      <c r="IV239">
        <v>100</v>
      </c>
      <c r="IW239">
        <v>100</v>
      </c>
      <c r="IX239">
        <v>5.93</v>
      </c>
      <c r="IY239">
        <v>0.3906</v>
      </c>
      <c r="IZ239">
        <v>4.29428474587108</v>
      </c>
      <c r="JA239">
        <v>0.0044018681294096</v>
      </c>
      <c r="JB239">
        <v>-1.90699597991277e-06</v>
      </c>
      <c r="JC239">
        <v>4.44501569190667e-10</v>
      </c>
      <c r="JD239">
        <v>0.0663976639725661</v>
      </c>
      <c r="JE239">
        <v>0.00774552653971819</v>
      </c>
      <c r="JF239">
        <v>0.000136201457998369</v>
      </c>
      <c r="JG239">
        <v>5.32982615085375e-06</v>
      </c>
      <c r="JH239">
        <v>-0</v>
      </c>
      <c r="JI239">
        <v>1991</v>
      </c>
      <c r="JJ239">
        <v>1</v>
      </c>
      <c r="JK239">
        <v>28</v>
      </c>
      <c r="JL239">
        <v>195726.6</v>
      </c>
      <c r="JM239">
        <v>195726.5</v>
      </c>
      <c r="JN239">
        <v>1.17554</v>
      </c>
      <c r="JO239">
        <v>2.41455</v>
      </c>
      <c r="JP239">
        <v>1.49902</v>
      </c>
      <c r="JQ239">
        <v>2.3291</v>
      </c>
      <c r="JR239">
        <v>1.54419</v>
      </c>
      <c r="JS239">
        <v>2.25342</v>
      </c>
      <c r="JT239">
        <v>35.244</v>
      </c>
      <c r="JU239">
        <v>24.0787</v>
      </c>
      <c r="JV239">
        <v>18</v>
      </c>
      <c r="JW239">
        <v>547.357</v>
      </c>
      <c r="JX239">
        <v>431.127</v>
      </c>
      <c r="JY239">
        <v>27.0135</v>
      </c>
      <c r="JZ239">
        <v>27.4252</v>
      </c>
      <c r="KA239">
        <v>30.0003</v>
      </c>
      <c r="KB239">
        <v>27.3211</v>
      </c>
      <c r="KC239">
        <v>27.344</v>
      </c>
      <c r="KD239">
        <v>23.6232</v>
      </c>
      <c r="KE239">
        <v>30.319</v>
      </c>
      <c r="KF239">
        <v>68.1242</v>
      </c>
      <c r="KG239">
        <v>26.9955</v>
      </c>
      <c r="KH239">
        <v>521.745</v>
      </c>
      <c r="KI239">
        <v>19.2172</v>
      </c>
      <c r="KJ239">
        <v>93.1235</v>
      </c>
      <c r="KK239">
        <v>98.873</v>
      </c>
    </row>
    <row r="240" spans="1:297">
      <c r="A240">
        <v>224</v>
      </c>
      <c r="B240">
        <v>1758993306</v>
      </c>
      <c r="C240">
        <v>5959</v>
      </c>
      <c r="D240" t="s">
        <v>892</v>
      </c>
      <c r="E240" t="s">
        <v>893</v>
      </c>
      <c r="F240">
        <v>5</v>
      </c>
      <c r="G240" t="s">
        <v>831</v>
      </c>
      <c r="H240" t="s">
        <v>436</v>
      </c>
      <c r="I240">
        <v>1758993297.84615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(EA240+(U240+2*0.95*5.67E-8*(((EA240+$B$7)+273)^4-(EA240+273)^4)-44100*J240)/(1.84*29.3*R240+8*0.95*5.67E-8*(EA240+273)^3))</f>
        <v>0</v>
      </c>
      <c r="W240">
        <f>($C$7*EB240+$D$7*EC240+$E$7*V240)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2*0.95*5.67E-8*(((EA240+$B$7)+273)^4-(W240+273)^4)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515.991896034524</v>
      </c>
      <c r="AK240">
        <v>480.534678787879</v>
      </c>
      <c r="AL240">
        <v>3.31915398268393</v>
      </c>
      <c r="AM240">
        <v>63.08</v>
      </c>
      <c r="AN240">
        <f>(AP240 - AO240 + DY240*1E3/(8.314*(EA240+273.15)) * AR240/DX240 * AQ240) * DX240/(100*DL240) * 1000/(1000 - AP240)</f>
        <v>0</v>
      </c>
      <c r="AO240">
        <v>19.2735977559524</v>
      </c>
      <c r="AP240">
        <v>23.7960296969697</v>
      </c>
      <c r="AQ240">
        <v>1.61776001775557e-05</v>
      </c>
      <c r="AR240">
        <v>99.94</v>
      </c>
      <c r="AS240">
        <v>0</v>
      </c>
      <c r="AT240">
        <v>0</v>
      </c>
      <c r="AU240">
        <f>IF(AS240*$H$13&gt;=AW240,1.0,(AW240/(AW240-AS240*$H$13)))</f>
        <v>0</v>
      </c>
      <c r="AV240">
        <f>(AU240-1)*100</f>
        <v>0</v>
      </c>
      <c r="AW240">
        <f>MAX(0,($B$13+$C$13*EF240)/(1+$D$13*EF240)*DY240/(EA240+273)*$E$13)</f>
        <v>0</v>
      </c>
      <c r="AX240" t="s">
        <v>437</v>
      </c>
      <c r="AY240" t="s">
        <v>437</v>
      </c>
      <c r="AZ240">
        <v>0</v>
      </c>
      <c r="BA240">
        <v>0</v>
      </c>
      <c r="BB240">
        <f>1-AZ240/BA240</f>
        <v>0</v>
      </c>
      <c r="BC240">
        <v>0</v>
      </c>
      <c r="BD240" t="s">
        <v>437</v>
      </c>
      <c r="BE240" t="s">
        <v>437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437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$B$11*EG240+$C$11*EH240+$F$11*ES240*(1-EV240)</f>
        <v>0</v>
      </c>
      <c r="DI240">
        <f>DH240*DJ240</f>
        <v>0</v>
      </c>
      <c r="DJ240">
        <f>($B$11*$D$9+$C$11*$D$9+$F$11*((FF240+EX240)/MAX(FF240+EX240+FG240, 0.1)*$I$9+FG240/MAX(FF240+EX240+FG240, 0.1)*$J$9))/($B$11+$C$11+$F$11)</f>
        <v>0</v>
      </c>
      <c r="DK240">
        <f>($B$11*$K$9+$C$11*$K$9+$F$11*((FF240+EX240)/MAX(FF240+EX240+FG240, 0.1)*$P$9+FG240/MAX(FF240+EX240+FG240, 0.1)*$Q$9))/($B$11+$C$11+$F$11)</f>
        <v>0</v>
      </c>
      <c r="DL240">
        <v>6</v>
      </c>
      <c r="DM240">
        <v>0.5</v>
      </c>
      <c r="DN240" t="s">
        <v>438</v>
      </c>
      <c r="DO240">
        <v>2</v>
      </c>
      <c r="DP240" t="b">
        <v>1</v>
      </c>
      <c r="DQ240">
        <v>1758993297.84615</v>
      </c>
      <c r="DR240">
        <v>446.983615384615</v>
      </c>
      <c r="DS240">
        <v>489.480076923077</v>
      </c>
      <c r="DT240">
        <v>23.7915076923077</v>
      </c>
      <c r="DU240">
        <v>19.2733153846154</v>
      </c>
      <c r="DV240">
        <v>441.080692307692</v>
      </c>
      <c r="DW240">
        <v>23.4009769230769</v>
      </c>
      <c r="DX240">
        <v>500.037538461538</v>
      </c>
      <c r="DY240">
        <v>90.4099615384615</v>
      </c>
      <c r="DZ240">
        <v>0.0297160153846154</v>
      </c>
      <c r="EA240">
        <v>30.1849538461538</v>
      </c>
      <c r="EB240">
        <v>30.0124538461538</v>
      </c>
      <c r="EC240">
        <v>999.9</v>
      </c>
      <c r="ED240">
        <v>0</v>
      </c>
      <c r="EE240">
        <v>0</v>
      </c>
      <c r="EF240">
        <v>9991.68230769231</v>
      </c>
      <c r="EG240">
        <v>0</v>
      </c>
      <c r="EH240">
        <v>9.68168</v>
      </c>
      <c r="EI240">
        <v>-42.4966307692308</v>
      </c>
      <c r="EJ240">
        <v>457.877076923077</v>
      </c>
      <c r="EK240">
        <v>499.099307692308</v>
      </c>
      <c r="EL240">
        <v>4.51819923076923</v>
      </c>
      <c r="EM240">
        <v>489.480076923077</v>
      </c>
      <c r="EN240">
        <v>19.2733153846154</v>
      </c>
      <c r="EO240">
        <v>2.15099</v>
      </c>
      <c r="EP240">
        <v>1.74249923076923</v>
      </c>
      <c r="EQ240">
        <v>18.6018923076923</v>
      </c>
      <c r="ER240">
        <v>15.2803</v>
      </c>
      <c r="ES240">
        <v>2000.02461538462</v>
      </c>
      <c r="ET240">
        <v>0.979995538461538</v>
      </c>
      <c r="EU240">
        <v>0.0200042461538462</v>
      </c>
      <c r="EV240">
        <v>0</v>
      </c>
      <c r="EW240">
        <v>1029.49461538462</v>
      </c>
      <c r="EX240">
        <v>5.00016</v>
      </c>
      <c r="EY240">
        <v>21116.6230769231</v>
      </c>
      <c r="EZ240">
        <v>18234.3923076923</v>
      </c>
      <c r="FA240">
        <v>48.5</v>
      </c>
      <c r="FB240">
        <v>48.9515384615385</v>
      </c>
      <c r="FC240">
        <v>48.875</v>
      </c>
      <c r="FD240">
        <v>48.625</v>
      </c>
      <c r="FE240">
        <v>50.3459230769231</v>
      </c>
      <c r="FF240">
        <v>1955.11461538462</v>
      </c>
      <c r="FG240">
        <v>39.91</v>
      </c>
      <c r="FH240">
        <v>0</v>
      </c>
      <c r="FI240">
        <v>1758993311.1</v>
      </c>
      <c r="FJ240">
        <v>0</v>
      </c>
      <c r="FK240">
        <v>1029.70653846154</v>
      </c>
      <c r="FL240">
        <v>16.9938461421803</v>
      </c>
      <c r="FM240">
        <v>356.198290543325</v>
      </c>
      <c r="FN240">
        <v>21120.1461538462</v>
      </c>
      <c r="FO240">
        <v>15</v>
      </c>
      <c r="FP240">
        <v>0</v>
      </c>
      <c r="FQ240" t="s">
        <v>439</v>
      </c>
      <c r="FR240">
        <v>1747249705.1</v>
      </c>
      <c r="FS240">
        <v>1747249711.1</v>
      </c>
      <c r="FT240">
        <v>0</v>
      </c>
      <c r="FU240">
        <v>0.871</v>
      </c>
      <c r="FV240">
        <v>0.066</v>
      </c>
      <c r="FW240">
        <v>5.486</v>
      </c>
      <c r="FX240">
        <v>0.145</v>
      </c>
      <c r="FY240">
        <v>420</v>
      </c>
      <c r="FZ240">
        <v>16</v>
      </c>
      <c r="GA240">
        <v>0.27</v>
      </c>
      <c r="GB240">
        <v>0.16</v>
      </c>
      <c r="GC240">
        <v>-41.1640952380952</v>
      </c>
      <c r="GD240">
        <v>-27.5169272727273</v>
      </c>
      <c r="GE240">
        <v>2.81138295395466</v>
      </c>
      <c r="GF240">
        <v>0</v>
      </c>
      <c r="GG240">
        <v>1028.89823529412</v>
      </c>
      <c r="GH240">
        <v>13.2241405503153</v>
      </c>
      <c r="GI240">
        <v>1.33594309184063</v>
      </c>
      <c r="GJ240">
        <v>-1</v>
      </c>
      <c r="GK240">
        <v>4.51546809523809</v>
      </c>
      <c r="GL240">
        <v>0.0536657142857259</v>
      </c>
      <c r="GM240">
        <v>0.00553434868972865</v>
      </c>
      <c r="GN240">
        <v>1</v>
      </c>
      <c r="GO240">
        <v>1</v>
      </c>
      <c r="GP240">
        <v>2</v>
      </c>
      <c r="GQ240" t="s">
        <v>446</v>
      </c>
      <c r="GR240">
        <v>3.12477</v>
      </c>
      <c r="GS240">
        <v>2.65535</v>
      </c>
      <c r="GT240">
        <v>0.0973829</v>
      </c>
      <c r="GU240">
        <v>0.104896</v>
      </c>
      <c r="GV240">
        <v>0.100997</v>
      </c>
      <c r="GW240">
        <v>0.0873779</v>
      </c>
      <c r="GX240">
        <v>23268.3</v>
      </c>
      <c r="GY240">
        <v>21874.8</v>
      </c>
      <c r="GZ240">
        <v>23050.4</v>
      </c>
      <c r="HA240">
        <v>23792.5</v>
      </c>
      <c r="HB240">
        <v>35306</v>
      </c>
      <c r="HC240">
        <v>35938</v>
      </c>
      <c r="HD240">
        <v>41544.8</v>
      </c>
      <c r="HE240">
        <v>42422.1</v>
      </c>
      <c r="HF240">
        <v>1.91478</v>
      </c>
      <c r="HG240">
        <v>1.82225</v>
      </c>
      <c r="HH240">
        <v>0.197992</v>
      </c>
      <c r="HI240">
        <v>0</v>
      </c>
      <c r="HJ240">
        <v>26.7791</v>
      </c>
      <c r="HK240">
        <v>999.9</v>
      </c>
      <c r="HL240">
        <v>51.764</v>
      </c>
      <c r="HM240">
        <v>29.386</v>
      </c>
      <c r="HN240">
        <v>23.546</v>
      </c>
      <c r="HO240">
        <v>53.5927</v>
      </c>
      <c r="HP240">
        <v>42.4279</v>
      </c>
      <c r="HQ240">
        <v>1</v>
      </c>
      <c r="HR240">
        <v>-0.00957825</v>
      </c>
      <c r="HS240">
        <v>0.0233851</v>
      </c>
      <c r="HT240">
        <v>20.218</v>
      </c>
      <c r="HU240">
        <v>5.23271</v>
      </c>
      <c r="HV240">
        <v>11.992</v>
      </c>
      <c r="HW240">
        <v>4.95575</v>
      </c>
      <c r="HX240">
        <v>3.304</v>
      </c>
      <c r="HY240">
        <v>22.1</v>
      </c>
      <c r="HZ240">
        <v>9999</v>
      </c>
      <c r="IA240">
        <v>9999</v>
      </c>
      <c r="IB240">
        <v>9999</v>
      </c>
      <c r="IC240">
        <v>1.86849</v>
      </c>
      <c r="ID240">
        <v>1.86418</v>
      </c>
      <c r="IE240">
        <v>1.8718</v>
      </c>
      <c r="IF240">
        <v>1.86266</v>
      </c>
      <c r="IG240">
        <v>1.86212</v>
      </c>
      <c r="IH240">
        <v>1.86856</v>
      </c>
      <c r="II240">
        <v>1.85867</v>
      </c>
      <c r="IJ240">
        <v>1.86508</v>
      </c>
      <c r="IK240">
        <v>5</v>
      </c>
      <c r="IL240">
        <v>0</v>
      </c>
      <c r="IM240">
        <v>0</v>
      </c>
      <c r="IN240">
        <v>0</v>
      </c>
      <c r="IO240" t="s">
        <v>441</v>
      </c>
      <c r="IP240" t="s">
        <v>442</v>
      </c>
      <c r="IQ240" t="s">
        <v>443</v>
      </c>
      <c r="IR240" t="s">
        <v>443</v>
      </c>
      <c r="IS240" t="s">
        <v>443</v>
      </c>
      <c r="IT240" t="s">
        <v>443</v>
      </c>
      <c r="IU240">
        <v>0</v>
      </c>
      <c r="IV240">
        <v>100</v>
      </c>
      <c r="IW240">
        <v>100</v>
      </c>
      <c r="IX240">
        <v>5.978</v>
      </c>
      <c r="IY240">
        <v>0.3907</v>
      </c>
      <c r="IZ240">
        <v>4.29428474587108</v>
      </c>
      <c r="JA240">
        <v>0.0044018681294096</v>
      </c>
      <c r="JB240">
        <v>-1.90699597991277e-06</v>
      </c>
      <c r="JC240">
        <v>4.44501569190667e-10</v>
      </c>
      <c r="JD240">
        <v>0.0663976639725661</v>
      </c>
      <c r="JE240">
        <v>0.00774552653971819</v>
      </c>
      <c r="JF240">
        <v>0.000136201457998369</v>
      </c>
      <c r="JG240">
        <v>5.32982615085375e-06</v>
      </c>
      <c r="JH240">
        <v>-0</v>
      </c>
      <c r="JI240">
        <v>1991</v>
      </c>
      <c r="JJ240">
        <v>1</v>
      </c>
      <c r="JK240">
        <v>28</v>
      </c>
      <c r="JL240">
        <v>195726.7</v>
      </c>
      <c r="JM240">
        <v>195726.6</v>
      </c>
      <c r="JN240">
        <v>1.20239</v>
      </c>
      <c r="JO240">
        <v>2.37061</v>
      </c>
      <c r="JP240">
        <v>1.4978</v>
      </c>
      <c r="JQ240">
        <v>2.3291</v>
      </c>
      <c r="JR240">
        <v>1.54419</v>
      </c>
      <c r="JS240">
        <v>2.35474</v>
      </c>
      <c r="JT240">
        <v>35.244</v>
      </c>
      <c r="JU240">
        <v>24.0875</v>
      </c>
      <c r="JV240">
        <v>18</v>
      </c>
      <c r="JW240">
        <v>547.167</v>
      </c>
      <c r="JX240">
        <v>431.127</v>
      </c>
      <c r="JY240">
        <v>26.9989</v>
      </c>
      <c r="JZ240">
        <v>27.4276</v>
      </c>
      <c r="KA240">
        <v>30.0004</v>
      </c>
      <c r="KB240">
        <v>27.3214</v>
      </c>
      <c r="KC240">
        <v>27.344</v>
      </c>
      <c r="KD240">
        <v>24.3146</v>
      </c>
      <c r="KE240">
        <v>30.319</v>
      </c>
      <c r="KF240">
        <v>68.1242</v>
      </c>
      <c r="KG240">
        <v>26.9814</v>
      </c>
      <c r="KH240">
        <v>542.079</v>
      </c>
      <c r="KI240">
        <v>19.1986</v>
      </c>
      <c r="KJ240">
        <v>93.1218</v>
      </c>
      <c r="KK240">
        <v>98.8731</v>
      </c>
    </row>
    <row r="241" spans="1:297">
      <c r="A241">
        <v>225</v>
      </c>
      <c r="B241">
        <v>1758993311</v>
      </c>
      <c r="C241">
        <v>5964</v>
      </c>
      <c r="D241" t="s">
        <v>894</v>
      </c>
      <c r="E241" t="s">
        <v>895</v>
      </c>
      <c r="F241">
        <v>5</v>
      </c>
      <c r="G241" t="s">
        <v>831</v>
      </c>
      <c r="H241" t="s">
        <v>436</v>
      </c>
      <c r="I241">
        <v>1758993302.84615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(EA241+(U241+2*0.95*5.67E-8*(((EA241+$B$7)+273)^4-(EA241+273)^4)-44100*J241)/(1.84*29.3*R241+8*0.95*5.67E-8*(EA241+273)^3))</f>
        <v>0</v>
      </c>
      <c r="W241">
        <f>($C$7*EB241+$D$7*EC241+$E$7*V241)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2*0.95*5.67E-8*(((EA241+$B$7)+273)^4-(W241+273)^4)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532.096113992857</v>
      </c>
      <c r="AK241">
        <v>496.498133333333</v>
      </c>
      <c r="AL241">
        <v>3.17790761904755</v>
      </c>
      <c r="AM241">
        <v>63.08</v>
      </c>
      <c r="AN241">
        <f>(AP241 - AO241 + DY241*1E3/(8.314*(EA241+273.15)) * AR241/DX241 * AQ241) * DX241/(100*DL241) * 1000/(1000 - AP241)</f>
        <v>0</v>
      </c>
      <c r="AO241">
        <v>19.2747858392857</v>
      </c>
      <c r="AP241">
        <v>23.7991127272727</v>
      </c>
      <c r="AQ241">
        <v>7.20090838123191e-06</v>
      </c>
      <c r="AR241">
        <v>99.94</v>
      </c>
      <c r="AS241">
        <v>0</v>
      </c>
      <c r="AT241">
        <v>0</v>
      </c>
      <c r="AU241">
        <f>IF(AS241*$H$13&gt;=AW241,1.0,(AW241/(AW241-AS241*$H$13)))</f>
        <v>0</v>
      </c>
      <c r="AV241">
        <f>(AU241-1)*100</f>
        <v>0</v>
      </c>
      <c r="AW241">
        <f>MAX(0,($B$13+$C$13*EF241)/(1+$D$13*EF241)*DY241/(EA241+273)*$E$13)</f>
        <v>0</v>
      </c>
      <c r="AX241" t="s">
        <v>437</v>
      </c>
      <c r="AY241" t="s">
        <v>437</v>
      </c>
      <c r="AZ241">
        <v>0</v>
      </c>
      <c r="BA241">
        <v>0</v>
      </c>
      <c r="BB241">
        <f>1-AZ241/BA241</f>
        <v>0</v>
      </c>
      <c r="BC241">
        <v>0</v>
      </c>
      <c r="BD241" t="s">
        <v>437</v>
      </c>
      <c r="BE241" t="s">
        <v>437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437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$B$11*EG241+$C$11*EH241+$F$11*ES241*(1-EV241)</f>
        <v>0</v>
      </c>
      <c r="DI241">
        <f>DH241*DJ241</f>
        <v>0</v>
      </c>
      <c r="DJ241">
        <f>($B$11*$D$9+$C$11*$D$9+$F$11*((FF241+EX241)/MAX(FF241+EX241+FG241, 0.1)*$I$9+FG241/MAX(FF241+EX241+FG241, 0.1)*$J$9))/($B$11+$C$11+$F$11)</f>
        <v>0</v>
      </c>
      <c r="DK241">
        <f>($B$11*$K$9+$C$11*$K$9+$F$11*((FF241+EX241)/MAX(FF241+EX241+FG241, 0.1)*$P$9+FG241/MAX(FF241+EX241+FG241, 0.1)*$Q$9))/($B$11+$C$11+$F$11)</f>
        <v>0</v>
      </c>
      <c r="DL241">
        <v>6</v>
      </c>
      <c r="DM241">
        <v>0.5</v>
      </c>
      <c r="DN241" t="s">
        <v>438</v>
      </c>
      <c r="DO241">
        <v>2</v>
      </c>
      <c r="DP241" t="b">
        <v>1</v>
      </c>
      <c r="DQ241">
        <v>1758993302.84615</v>
      </c>
      <c r="DR241">
        <v>462.256923076923</v>
      </c>
      <c r="DS241">
        <v>506.150846153846</v>
      </c>
      <c r="DT241">
        <v>23.7951923076923</v>
      </c>
      <c r="DU241">
        <v>19.2735384615385</v>
      </c>
      <c r="DV241">
        <v>456.309076923077</v>
      </c>
      <c r="DW241">
        <v>23.4045846153846</v>
      </c>
      <c r="DX241">
        <v>499.997615384615</v>
      </c>
      <c r="DY241">
        <v>90.4086230769231</v>
      </c>
      <c r="DZ241">
        <v>0.0297904230769231</v>
      </c>
      <c r="EA241">
        <v>30.1843538461538</v>
      </c>
      <c r="EB241">
        <v>30.0090923076923</v>
      </c>
      <c r="EC241">
        <v>999.9</v>
      </c>
      <c r="ED241">
        <v>0</v>
      </c>
      <c r="EE241">
        <v>0</v>
      </c>
      <c r="EF241">
        <v>9986.68076923077</v>
      </c>
      <c r="EG241">
        <v>0</v>
      </c>
      <c r="EH241">
        <v>9.68168</v>
      </c>
      <c r="EI241">
        <v>-43.8939615384615</v>
      </c>
      <c r="EJ241">
        <v>473.524538461538</v>
      </c>
      <c r="EK241">
        <v>516.097692307692</v>
      </c>
      <c r="EL241">
        <v>4.52165538461538</v>
      </c>
      <c r="EM241">
        <v>506.150846153846</v>
      </c>
      <c r="EN241">
        <v>19.2735384615385</v>
      </c>
      <c r="EO241">
        <v>2.15129076923077</v>
      </c>
      <c r="EP241">
        <v>1.74249461538462</v>
      </c>
      <c r="EQ241">
        <v>18.6041384615385</v>
      </c>
      <c r="ER241">
        <v>15.2802384615385</v>
      </c>
      <c r="ES241">
        <v>2000.00692307692</v>
      </c>
      <c r="ET241">
        <v>0.979995384615384</v>
      </c>
      <c r="EU241">
        <v>0.0200044615384615</v>
      </c>
      <c r="EV241">
        <v>0</v>
      </c>
      <c r="EW241">
        <v>1031.04692307692</v>
      </c>
      <c r="EX241">
        <v>5.00016</v>
      </c>
      <c r="EY241">
        <v>21150.1538461538</v>
      </c>
      <c r="EZ241">
        <v>18234.2307692308</v>
      </c>
      <c r="FA241">
        <v>48.5</v>
      </c>
      <c r="FB241">
        <v>48.9563846153846</v>
      </c>
      <c r="FC241">
        <v>48.875</v>
      </c>
      <c r="FD241">
        <v>48.625</v>
      </c>
      <c r="FE241">
        <v>50.3507692307692</v>
      </c>
      <c r="FF241">
        <v>1955.09692307692</v>
      </c>
      <c r="FG241">
        <v>39.91</v>
      </c>
      <c r="FH241">
        <v>0</v>
      </c>
      <c r="FI241">
        <v>1758993315.9</v>
      </c>
      <c r="FJ241">
        <v>0</v>
      </c>
      <c r="FK241">
        <v>1031.25115384615</v>
      </c>
      <c r="FL241">
        <v>21.7384615398613</v>
      </c>
      <c r="FM241">
        <v>450.882051389723</v>
      </c>
      <c r="FN241">
        <v>21152.9423076923</v>
      </c>
      <c r="FO241">
        <v>15</v>
      </c>
      <c r="FP241">
        <v>0</v>
      </c>
      <c r="FQ241" t="s">
        <v>439</v>
      </c>
      <c r="FR241">
        <v>1747249705.1</v>
      </c>
      <c r="FS241">
        <v>1747249711.1</v>
      </c>
      <c r="FT241">
        <v>0</v>
      </c>
      <c r="FU241">
        <v>0.871</v>
      </c>
      <c r="FV241">
        <v>0.066</v>
      </c>
      <c r="FW241">
        <v>5.486</v>
      </c>
      <c r="FX241">
        <v>0.145</v>
      </c>
      <c r="FY241">
        <v>420</v>
      </c>
      <c r="FZ241">
        <v>16</v>
      </c>
      <c r="GA241">
        <v>0.27</v>
      </c>
      <c r="GB241">
        <v>0.16</v>
      </c>
      <c r="GC241">
        <v>-43.127895</v>
      </c>
      <c r="GD241">
        <v>-18.0047774436091</v>
      </c>
      <c r="GE241">
        <v>1.86373099225049</v>
      </c>
      <c r="GF241">
        <v>0</v>
      </c>
      <c r="GG241">
        <v>1030.35029411765</v>
      </c>
      <c r="GH241">
        <v>18.6473643939904</v>
      </c>
      <c r="GI241">
        <v>1.85700341362115</v>
      </c>
      <c r="GJ241">
        <v>-1</v>
      </c>
      <c r="GK241">
        <v>4.5198815</v>
      </c>
      <c r="GL241">
        <v>0.0412678195488697</v>
      </c>
      <c r="GM241">
        <v>0.00419831784766225</v>
      </c>
      <c r="GN241">
        <v>1</v>
      </c>
      <c r="GO241">
        <v>1</v>
      </c>
      <c r="GP241">
        <v>2</v>
      </c>
      <c r="GQ241" t="s">
        <v>446</v>
      </c>
      <c r="GR241">
        <v>3.12488</v>
      </c>
      <c r="GS241">
        <v>2.65563</v>
      </c>
      <c r="GT241">
        <v>0.0997954</v>
      </c>
      <c r="GU241">
        <v>0.107498</v>
      </c>
      <c r="GV241">
        <v>0.100998</v>
      </c>
      <c r="GW241">
        <v>0.0873818</v>
      </c>
      <c r="GX241">
        <v>23206.3</v>
      </c>
      <c r="GY241">
        <v>21811.3</v>
      </c>
      <c r="GZ241">
        <v>23050.6</v>
      </c>
      <c r="HA241">
        <v>23792.5</v>
      </c>
      <c r="HB241">
        <v>35305.7</v>
      </c>
      <c r="HC241">
        <v>35938.1</v>
      </c>
      <c r="HD241">
        <v>41544.4</v>
      </c>
      <c r="HE241">
        <v>42422.2</v>
      </c>
      <c r="HF241">
        <v>1.91502</v>
      </c>
      <c r="HG241">
        <v>1.82243</v>
      </c>
      <c r="HH241">
        <v>0.196725</v>
      </c>
      <c r="HI241">
        <v>0</v>
      </c>
      <c r="HJ241">
        <v>26.7861</v>
      </c>
      <c r="HK241">
        <v>999.9</v>
      </c>
      <c r="HL241">
        <v>51.764</v>
      </c>
      <c r="HM241">
        <v>29.356</v>
      </c>
      <c r="HN241">
        <v>23.5075</v>
      </c>
      <c r="HO241">
        <v>53.8127</v>
      </c>
      <c r="HP241">
        <v>42.3117</v>
      </c>
      <c r="HQ241">
        <v>1</v>
      </c>
      <c r="HR241">
        <v>-0.00945122</v>
      </c>
      <c r="HS241">
        <v>0.036536</v>
      </c>
      <c r="HT241">
        <v>20.2182</v>
      </c>
      <c r="HU241">
        <v>5.23271</v>
      </c>
      <c r="HV241">
        <v>11.992</v>
      </c>
      <c r="HW241">
        <v>4.95575</v>
      </c>
      <c r="HX241">
        <v>3.30393</v>
      </c>
      <c r="HY241">
        <v>22.1</v>
      </c>
      <c r="HZ241">
        <v>9999</v>
      </c>
      <c r="IA241">
        <v>9999</v>
      </c>
      <c r="IB241">
        <v>9999</v>
      </c>
      <c r="IC241">
        <v>1.86852</v>
      </c>
      <c r="ID241">
        <v>1.86418</v>
      </c>
      <c r="IE241">
        <v>1.8718</v>
      </c>
      <c r="IF241">
        <v>1.86264</v>
      </c>
      <c r="IG241">
        <v>1.86211</v>
      </c>
      <c r="IH241">
        <v>1.86857</v>
      </c>
      <c r="II241">
        <v>1.85867</v>
      </c>
      <c r="IJ241">
        <v>1.86509</v>
      </c>
      <c r="IK241">
        <v>5</v>
      </c>
      <c r="IL241">
        <v>0</v>
      </c>
      <c r="IM241">
        <v>0</v>
      </c>
      <c r="IN241">
        <v>0</v>
      </c>
      <c r="IO241" t="s">
        <v>441</v>
      </c>
      <c r="IP241" t="s">
        <v>442</v>
      </c>
      <c r="IQ241" t="s">
        <v>443</v>
      </c>
      <c r="IR241" t="s">
        <v>443</v>
      </c>
      <c r="IS241" t="s">
        <v>443</v>
      </c>
      <c r="IT241" t="s">
        <v>443</v>
      </c>
      <c r="IU241">
        <v>0</v>
      </c>
      <c r="IV241">
        <v>100</v>
      </c>
      <c r="IW241">
        <v>100</v>
      </c>
      <c r="IX241">
        <v>6.022</v>
      </c>
      <c r="IY241">
        <v>0.3907</v>
      </c>
      <c r="IZ241">
        <v>4.29428474587108</v>
      </c>
      <c r="JA241">
        <v>0.0044018681294096</v>
      </c>
      <c r="JB241">
        <v>-1.90699597991277e-06</v>
      </c>
      <c r="JC241">
        <v>4.44501569190667e-10</v>
      </c>
      <c r="JD241">
        <v>0.0663976639725661</v>
      </c>
      <c r="JE241">
        <v>0.00774552653971819</v>
      </c>
      <c r="JF241">
        <v>0.000136201457998369</v>
      </c>
      <c r="JG241">
        <v>5.32982615085375e-06</v>
      </c>
      <c r="JH241">
        <v>-0</v>
      </c>
      <c r="JI241">
        <v>1991</v>
      </c>
      <c r="JJ241">
        <v>1</v>
      </c>
      <c r="JK241">
        <v>28</v>
      </c>
      <c r="JL241">
        <v>195726.8</v>
      </c>
      <c r="JM241">
        <v>195726.7</v>
      </c>
      <c r="JN241">
        <v>1.24146</v>
      </c>
      <c r="JO241">
        <v>2.41699</v>
      </c>
      <c r="JP241">
        <v>1.4978</v>
      </c>
      <c r="JQ241">
        <v>2.3291</v>
      </c>
      <c r="JR241">
        <v>1.54419</v>
      </c>
      <c r="JS241">
        <v>2.26807</v>
      </c>
      <c r="JT241">
        <v>35.244</v>
      </c>
      <c r="JU241">
        <v>24.07</v>
      </c>
      <c r="JV241">
        <v>18</v>
      </c>
      <c r="JW241">
        <v>547.335</v>
      </c>
      <c r="JX241">
        <v>431.24</v>
      </c>
      <c r="JY241">
        <v>26.9834</v>
      </c>
      <c r="JZ241">
        <v>27.4293</v>
      </c>
      <c r="KA241">
        <v>30.0003</v>
      </c>
      <c r="KB241">
        <v>27.3222</v>
      </c>
      <c r="KC241">
        <v>27.3453</v>
      </c>
      <c r="KD241">
        <v>24.926</v>
      </c>
      <c r="KE241">
        <v>30.319</v>
      </c>
      <c r="KF241">
        <v>68.1242</v>
      </c>
      <c r="KG241">
        <v>27.0022</v>
      </c>
      <c r="KH241">
        <v>555.611</v>
      </c>
      <c r="KI241">
        <v>19.1944</v>
      </c>
      <c r="KJ241">
        <v>93.1214</v>
      </c>
      <c r="KK241">
        <v>98.8734</v>
      </c>
    </row>
    <row r="242" spans="1:297">
      <c r="A242">
        <v>226</v>
      </c>
      <c r="B242">
        <v>1758993316</v>
      </c>
      <c r="C242">
        <v>5969</v>
      </c>
      <c r="D242" t="s">
        <v>896</v>
      </c>
      <c r="E242" t="s">
        <v>897</v>
      </c>
      <c r="F242">
        <v>5</v>
      </c>
      <c r="G242" t="s">
        <v>831</v>
      </c>
      <c r="H242" t="s">
        <v>436</v>
      </c>
      <c r="I242">
        <v>1758993307.84615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(EA242+(U242+2*0.95*5.67E-8*(((EA242+$B$7)+273)^4-(EA242+273)^4)-44100*J242)/(1.84*29.3*R242+8*0.95*5.67E-8*(EA242+273)^3))</f>
        <v>0</v>
      </c>
      <c r="W242">
        <f>($C$7*EB242+$D$7*EC242+$E$7*V242)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2*0.95*5.67E-8*(((EA242+$B$7)+273)^4-(W242+273)^4)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550.452536942857</v>
      </c>
      <c r="AK242">
        <v>513.365151515151</v>
      </c>
      <c r="AL242">
        <v>3.39954668831164</v>
      </c>
      <c r="AM242">
        <v>63.08</v>
      </c>
      <c r="AN242">
        <f>(AP242 - AO242 + DY242*1E3/(8.314*(EA242+273.15)) * AR242/DX242 * AQ242) * DX242/(100*DL242) * 1000/(1000 - AP242)</f>
        <v>0</v>
      </c>
      <c r="AO242">
        <v>19.2754851339286</v>
      </c>
      <c r="AP242">
        <v>23.8077290909091</v>
      </c>
      <c r="AQ242">
        <v>5.28762995533455e-05</v>
      </c>
      <c r="AR242">
        <v>99.94</v>
      </c>
      <c r="AS242">
        <v>0</v>
      </c>
      <c r="AT242">
        <v>0</v>
      </c>
      <c r="AU242">
        <f>IF(AS242*$H$13&gt;=AW242,1.0,(AW242/(AW242-AS242*$H$13)))</f>
        <v>0</v>
      </c>
      <c r="AV242">
        <f>(AU242-1)*100</f>
        <v>0</v>
      </c>
      <c r="AW242">
        <f>MAX(0,($B$13+$C$13*EF242)/(1+$D$13*EF242)*DY242/(EA242+273)*$E$13)</f>
        <v>0</v>
      </c>
      <c r="AX242" t="s">
        <v>437</v>
      </c>
      <c r="AY242" t="s">
        <v>437</v>
      </c>
      <c r="AZ242">
        <v>0</v>
      </c>
      <c r="BA242">
        <v>0</v>
      </c>
      <c r="BB242">
        <f>1-AZ242/BA242</f>
        <v>0</v>
      </c>
      <c r="BC242">
        <v>0</v>
      </c>
      <c r="BD242" t="s">
        <v>437</v>
      </c>
      <c r="BE242" t="s">
        <v>437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437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$B$11*EG242+$C$11*EH242+$F$11*ES242*(1-EV242)</f>
        <v>0</v>
      </c>
      <c r="DI242">
        <f>DH242*DJ242</f>
        <v>0</v>
      </c>
      <c r="DJ242">
        <f>($B$11*$D$9+$C$11*$D$9+$F$11*((FF242+EX242)/MAX(FF242+EX242+FG242, 0.1)*$I$9+FG242/MAX(FF242+EX242+FG242, 0.1)*$J$9))/($B$11+$C$11+$F$11)</f>
        <v>0</v>
      </c>
      <c r="DK242">
        <f>($B$11*$K$9+$C$11*$K$9+$F$11*((FF242+EX242)/MAX(FF242+EX242+FG242, 0.1)*$P$9+FG242/MAX(FF242+EX242+FG242, 0.1)*$Q$9))/($B$11+$C$11+$F$11)</f>
        <v>0</v>
      </c>
      <c r="DL242">
        <v>6</v>
      </c>
      <c r="DM242">
        <v>0.5</v>
      </c>
      <c r="DN242" t="s">
        <v>438</v>
      </c>
      <c r="DO242">
        <v>2</v>
      </c>
      <c r="DP242" t="b">
        <v>1</v>
      </c>
      <c r="DQ242">
        <v>1758993307.84615</v>
      </c>
      <c r="DR242">
        <v>478.050153846154</v>
      </c>
      <c r="DS242">
        <v>523.423307692308</v>
      </c>
      <c r="DT242">
        <v>23.7993692307692</v>
      </c>
      <c r="DU242">
        <v>19.2745538461538</v>
      </c>
      <c r="DV242">
        <v>472.056461538462</v>
      </c>
      <c r="DW242">
        <v>23.4086615384615</v>
      </c>
      <c r="DX242">
        <v>499.988153846154</v>
      </c>
      <c r="DY242">
        <v>90.4080692307693</v>
      </c>
      <c r="DZ242">
        <v>0.0298244230769231</v>
      </c>
      <c r="EA242">
        <v>30.1847076923077</v>
      </c>
      <c r="EB242">
        <v>30.0063230769231</v>
      </c>
      <c r="EC242">
        <v>999.9</v>
      </c>
      <c r="ED242">
        <v>0</v>
      </c>
      <c r="EE242">
        <v>0</v>
      </c>
      <c r="EF242">
        <v>9994.70769230769</v>
      </c>
      <c r="EG242">
        <v>0</v>
      </c>
      <c r="EH242">
        <v>9.68168</v>
      </c>
      <c r="EI242">
        <v>-45.3730230769231</v>
      </c>
      <c r="EJ242">
        <v>489.704923076923</v>
      </c>
      <c r="EK242">
        <v>533.710153846154</v>
      </c>
      <c r="EL242">
        <v>4.52481307692308</v>
      </c>
      <c r="EM242">
        <v>523.423307692308</v>
      </c>
      <c r="EN242">
        <v>19.2745538461538</v>
      </c>
      <c r="EO242">
        <v>2.15165461538461</v>
      </c>
      <c r="EP242">
        <v>1.74257461538462</v>
      </c>
      <c r="EQ242">
        <v>18.6068384615385</v>
      </c>
      <c r="ER242">
        <v>15.2809615384615</v>
      </c>
      <c r="ES242">
        <v>2000.01384615385</v>
      </c>
      <c r="ET242">
        <v>0.979995384615384</v>
      </c>
      <c r="EU242">
        <v>0.0200044615384615</v>
      </c>
      <c r="EV242">
        <v>0</v>
      </c>
      <c r="EW242">
        <v>1033.05307692308</v>
      </c>
      <c r="EX242">
        <v>5.00016</v>
      </c>
      <c r="EY242">
        <v>21191.2461538462</v>
      </c>
      <c r="EZ242">
        <v>18234.2923076923</v>
      </c>
      <c r="FA242">
        <v>48.5</v>
      </c>
      <c r="FB242">
        <v>48.9563846153846</v>
      </c>
      <c r="FC242">
        <v>48.875</v>
      </c>
      <c r="FD242">
        <v>48.625</v>
      </c>
      <c r="FE242">
        <v>50.3653076923077</v>
      </c>
      <c r="FF242">
        <v>1955.10384615385</v>
      </c>
      <c r="FG242">
        <v>39.91</v>
      </c>
      <c r="FH242">
        <v>0</v>
      </c>
      <c r="FI242">
        <v>1758993321.3</v>
      </c>
      <c r="FJ242">
        <v>0</v>
      </c>
      <c r="FK242">
        <v>1033.5192</v>
      </c>
      <c r="FL242">
        <v>26.2630769626991</v>
      </c>
      <c r="FM242">
        <v>558.446154763909</v>
      </c>
      <c r="FN242">
        <v>21200.3</v>
      </c>
      <c r="FO242">
        <v>15</v>
      </c>
      <c r="FP242">
        <v>0</v>
      </c>
      <c r="FQ242" t="s">
        <v>439</v>
      </c>
      <c r="FR242">
        <v>1747249705.1</v>
      </c>
      <c r="FS242">
        <v>1747249711.1</v>
      </c>
      <c r="FT242">
        <v>0</v>
      </c>
      <c r="FU242">
        <v>0.871</v>
      </c>
      <c r="FV242">
        <v>0.066</v>
      </c>
      <c r="FW242">
        <v>5.486</v>
      </c>
      <c r="FX242">
        <v>0.145</v>
      </c>
      <c r="FY242">
        <v>420</v>
      </c>
      <c r="FZ242">
        <v>16</v>
      </c>
      <c r="GA242">
        <v>0.27</v>
      </c>
      <c r="GB242">
        <v>0.16</v>
      </c>
      <c r="GC242">
        <v>-44.5112761904762</v>
      </c>
      <c r="GD242">
        <v>-15.9750857142858</v>
      </c>
      <c r="GE242">
        <v>1.73570666846588</v>
      </c>
      <c r="GF242">
        <v>0</v>
      </c>
      <c r="GG242">
        <v>1032.01823529412</v>
      </c>
      <c r="GH242">
        <v>23.1905271285204</v>
      </c>
      <c r="GI242">
        <v>2.29386582328279</v>
      </c>
      <c r="GJ242">
        <v>-1</v>
      </c>
      <c r="GK242">
        <v>4.52312666666667</v>
      </c>
      <c r="GL242">
        <v>0.0375654545454502</v>
      </c>
      <c r="GM242">
        <v>0.00412027892413833</v>
      </c>
      <c r="GN242">
        <v>1</v>
      </c>
      <c r="GO242">
        <v>1</v>
      </c>
      <c r="GP242">
        <v>2</v>
      </c>
      <c r="GQ242" t="s">
        <v>446</v>
      </c>
      <c r="GR242">
        <v>3.12503</v>
      </c>
      <c r="GS242">
        <v>2.65537</v>
      </c>
      <c r="GT242">
        <v>0.1023</v>
      </c>
      <c r="GU242">
        <v>0.109853</v>
      </c>
      <c r="GV242">
        <v>0.101019</v>
      </c>
      <c r="GW242">
        <v>0.0873514</v>
      </c>
      <c r="GX242">
        <v>23141.8</v>
      </c>
      <c r="GY242">
        <v>21753.2</v>
      </c>
      <c r="GZ242">
        <v>23050.6</v>
      </c>
      <c r="HA242">
        <v>23792</v>
      </c>
      <c r="HB242">
        <v>35305.2</v>
      </c>
      <c r="HC242">
        <v>35939.3</v>
      </c>
      <c r="HD242">
        <v>41544.5</v>
      </c>
      <c r="HE242">
        <v>42422</v>
      </c>
      <c r="HF242">
        <v>1.9153</v>
      </c>
      <c r="HG242">
        <v>1.82202</v>
      </c>
      <c r="HH242">
        <v>0.196859</v>
      </c>
      <c r="HI242">
        <v>0</v>
      </c>
      <c r="HJ242">
        <v>26.7946</v>
      </c>
      <c r="HK242">
        <v>999.9</v>
      </c>
      <c r="HL242">
        <v>51.764</v>
      </c>
      <c r="HM242">
        <v>29.356</v>
      </c>
      <c r="HN242">
        <v>23.5064</v>
      </c>
      <c r="HO242">
        <v>53.8227</v>
      </c>
      <c r="HP242">
        <v>42.3638</v>
      </c>
      <c r="HQ242">
        <v>1</v>
      </c>
      <c r="HR242">
        <v>-0.00917683</v>
      </c>
      <c r="HS242">
        <v>-0.0787936</v>
      </c>
      <c r="HT242">
        <v>20.2182</v>
      </c>
      <c r="HU242">
        <v>5.23286</v>
      </c>
      <c r="HV242">
        <v>11.992</v>
      </c>
      <c r="HW242">
        <v>4.9558</v>
      </c>
      <c r="HX242">
        <v>3.30395</v>
      </c>
      <c r="HY242">
        <v>22.1</v>
      </c>
      <c r="HZ242">
        <v>9999</v>
      </c>
      <c r="IA242">
        <v>9999</v>
      </c>
      <c r="IB242">
        <v>9999</v>
      </c>
      <c r="IC242">
        <v>1.8685</v>
      </c>
      <c r="ID242">
        <v>1.86417</v>
      </c>
      <c r="IE242">
        <v>1.8718</v>
      </c>
      <c r="IF242">
        <v>1.86264</v>
      </c>
      <c r="IG242">
        <v>1.86208</v>
      </c>
      <c r="IH242">
        <v>1.86856</v>
      </c>
      <c r="II242">
        <v>1.85867</v>
      </c>
      <c r="IJ242">
        <v>1.86508</v>
      </c>
      <c r="IK242">
        <v>5</v>
      </c>
      <c r="IL242">
        <v>0</v>
      </c>
      <c r="IM242">
        <v>0</v>
      </c>
      <c r="IN242">
        <v>0</v>
      </c>
      <c r="IO242" t="s">
        <v>441</v>
      </c>
      <c r="IP242" t="s">
        <v>442</v>
      </c>
      <c r="IQ242" t="s">
        <v>443</v>
      </c>
      <c r="IR242" t="s">
        <v>443</v>
      </c>
      <c r="IS242" t="s">
        <v>443</v>
      </c>
      <c r="IT242" t="s">
        <v>443</v>
      </c>
      <c r="IU242">
        <v>0</v>
      </c>
      <c r="IV242">
        <v>100</v>
      </c>
      <c r="IW242">
        <v>100</v>
      </c>
      <c r="IX242">
        <v>6.069</v>
      </c>
      <c r="IY242">
        <v>0.3908</v>
      </c>
      <c r="IZ242">
        <v>4.29428474587108</v>
      </c>
      <c r="JA242">
        <v>0.0044018681294096</v>
      </c>
      <c r="JB242">
        <v>-1.90699597991277e-06</v>
      </c>
      <c r="JC242">
        <v>4.44501569190667e-10</v>
      </c>
      <c r="JD242">
        <v>0.0663976639725661</v>
      </c>
      <c r="JE242">
        <v>0.00774552653971819</v>
      </c>
      <c r="JF242">
        <v>0.000136201457998369</v>
      </c>
      <c r="JG242">
        <v>5.32982615085375e-06</v>
      </c>
      <c r="JH242">
        <v>-0</v>
      </c>
      <c r="JI242">
        <v>1991</v>
      </c>
      <c r="JJ242">
        <v>1</v>
      </c>
      <c r="JK242">
        <v>28</v>
      </c>
      <c r="JL242">
        <v>195726.8</v>
      </c>
      <c r="JM242">
        <v>195726.7</v>
      </c>
      <c r="JN242">
        <v>1.27075</v>
      </c>
      <c r="JO242">
        <v>2.40723</v>
      </c>
      <c r="JP242">
        <v>1.4978</v>
      </c>
      <c r="JQ242">
        <v>2.3291</v>
      </c>
      <c r="JR242">
        <v>1.54419</v>
      </c>
      <c r="JS242">
        <v>2.35962</v>
      </c>
      <c r="JT242">
        <v>35.2209</v>
      </c>
      <c r="JU242">
        <v>24.0963</v>
      </c>
      <c r="JV242">
        <v>18</v>
      </c>
      <c r="JW242">
        <v>547.526</v>
      </c>
      <c r="JX242">
        <v>431.012</v>
      </c>
      <c r="JY242">
        <v>26.9901</v>
      </c>
      <c r="JZ242">
        <v>27.4317</v>
      </c>
      <c r="KA242">
        <v>30.0004</v>
      </c>
      <c r="KB242">
        <v>27.3237</v>
      </c>
      <c r="KC242">
        <v>27.3463</v>
      </c>
      <c r="KD242">
        <v>25.5791</v>
      </c>
      <c r="KE242">
        <v>30.5892</v>
      </c>
      <c r="KF242">
        <v>68.1242</v>
      </c>
      <c r="KG242">
        <v>26.9962</v>
      </c>
      <c r="KH242">
        <v>575.778</v>
      </c>
      <c r="KI242">
        <v>19.1806</v>
      </c>
      <c r="KJ242">
        <v>93.1216</v>
      </c>
      <c r="KK242">
        <v>98.8722</v>
      </c>
    </row>
    <row r="243" spans="1:297">
      <c r="A243">
        <v>227</v>
      </c>
      <c r="B243">
        <v>1758993321</v>
      </c>
      <c r="C243">
        <v>5974</v>
      </c>
      <c r="D243" t="s">
        <v>898</v>
      </c>
      <c r="E243" t="s">
        <v>899</v>
      </c>
      <c r="F243">
        <v>5</v>
      </c>
      <c r="G243" t="s">
        <v>831</v>
      </c>
      <c r="H243" t="s">
        <v>436</v>
      </c>
      <c r="I243">
        <v>1758993312.84615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(EA243+(U243+2*0.95*5.67E-8*(((EA243+$B$7)+273)^4-(EA243+273)^4)-44100*J243)/(1.84*29.3*R243+8*0.95*5.67E-8*(EA243+273)^3))</f>
        <v>0</v>
      </c>
      <c r="W243">
        <f>($C$7*EB243+$D$7*EC243+$E$7*V243)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2*0.95*5.67E-8*(((EA243+$B$7)+273)^4-(W243+273)^4)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566.749830353572</v>
      </c>
      <c r="AK243">
        <v>529.476824242424</v>
      </c>
      <c r="AL243">
        <v>3.19771225108224</v>
      </c>
      <c r="AM243">
        <v>63.08</v>
      </c>
      <c r="AN243">
        <f>(AP243 - AO243 + DY243*1E3/(8.314*(EA243+273.15)) * AR243/DX243 * AQ243) * DX243/(100*DL243) * 1000/(1000 - AP243)</f>
        <v>0</v>
      </c>
      <c r="AO243">
        <v>19.2540078154762</v>
      </c>
      <c r="AP243">
        <v>23.7995448484848</v>
      </c>
      <c r="AQ243">
        <v>-4.71565000656055e-05</v>
      </c>
      <c r="AR243">
        <v>99.94</v>
      </c>
      <c r="AS243">
        <v>0</v>
      </c>
      <c r="AT243">
        <v>0</v>
      </c>
      <c r="AU243">
        <f>IF(AS243*$H$13&gt;=AW243,1.0,(AW243/(AW243-AS243*$H$13)))</f>
        <v>0</v>
      </c>
      <c r="AV243">
        <f>(AU243-1)*100</f>
        <v>0</v>
      </c>
      <c r="AW243">
        <f>MAX(0,($B$13+$C$13*EF243)/(1+$D$13*EF243)*DY243/(EA243+273)*$E$13)</f>
        <v>0</v>
      </c>
      <c r="AX243" t="s">
        <v>437</v>
      </c>
      <c r="AY243" t="s">
        <v>437</v>
      </c>
      <c r="AZ243">
        <v>0</v>
      </c>
      <c r="BA243">
        <v>0</v>
      </c>
      <c r="BB243">
        <f>1-AZ243/BA243</f>
        <v>0</v>
      </c>
      <c r="BC243">
        <v>0</v>
      </c>
      <c r="BD243" t="s">
        <v>437</v>
      </c>
      <c r="BE243" t="s">
        <v>437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437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$B$11*EG243+$C$11*EH243+$F$11*ES243*(1-EV243)</f>
        <v>0</v>
      </c>
      <c r="DI243">
        <f>DH243*DJ243</f>
        <v>0</v>
      </c>
      <c r="DJ243">
        <f>($B$11*$D$9+$C$11*$D$9+$F$11*((FF243+EX243)/MAX(FF243+EX243+FG243, 0.1)*$I$9+FG243/MAX(FF243+EX243+FG243, 0.1)*$J$9))/($B$11+$C$11+$F$11)</f>
        <v>0</v>
      </c>
      <c r="DK243">
        <f>($B$11*$K$9+$C$11*$K$9+$F$11*((FF243+EX243)/MAX(FF243+EX243+FG243, 0.1)*$P$9+FG243/MAX(FF243+EX243+FG243, 0.1)*$Q$9))/($B$11+$C$11+$F$11)</f>
        <v>0</v>
      </c>
      <c r="DL243">
        <v>6</v>
      </c>
      <c r="DM243">
        <v>0.5</v>
      </c>
      <c r="DN243" t="s">
        <v>438</v>
      </c>
      <c r="DO243">
        <v>2</v>
      </c>
      <c r="DP243" t="b">
        <v>1</v>
      </c>
      <c r="DQ243">
        <v>1758993312.84615</v>
      </c>
      <c r="DR243">
        <v>494.057076923077</v>
      </c>
      <c r="DS243">
        <v>540.023076923077</v>
      </c>
      <c r="DT243">
        <v>23.8019923076923</v>
      </c>
      <c r="DU243">
        <v>19.2674230769231</v>
      </c>
      <c r="DV243">
        <v>488.017538461538</v>
      </c>
      <c r="DW243">
        <v>23.4112230769231</v>
      </c>
      <c r="DX243">
        <v>499.960384615385</v>
      </c>
      <c r="DY243">
        <v>90.4082</v>
      </c>
      <c r="DZ243">
        <v>0.0299715846153846</v>
      </c>
      <c r="EA243">
        <v>30.1847153846154</v>
      </c>
      <c r="EB243">
        <v>30.0029615384615</v>
      </c>
      <c r="EC243">
        <v>999.9</v>
      </c>
      <c r="ED243">
        <v>0</v>
      </c>
      <c r="EE243">
        <v>0</v>
      </c>
      <c r="EF243">
        <v>9994.47</v>
      </c>
      <c r="EG243">
        <v>0</v>
      </c>
      <c r="EH243">
        <v>9.68168</v>
      </c>
      <c r="EI243">
        <v>-45.9658538461538</v>
      </c>
      <c r="EJ243">
        <v>506.103461538461</v>
      </c>
      <c r="EK243">
        <v>550.632076923077</v>
      </c>
      <c r="EL243">
        <v>4.53456230769231</v>
      </c>
      <c r="EM243">
        <v>540.023076923077</v>
      </c>
      <c r="EN243">
        <v>19.2674230769231</v>
      </c>
      <c r="EO243">
        <v>2.15189384615385</v>
      </c>
      <c r="EP243">
        <v>1.74193307692308</v>
      </c>
      <c r="EQ243">
        <v>18.6086076923077</v>
      </c>
      <c r="ER243">
        <v>15.2752230769231</v>
      </c>
      <c r="ES243">
        <v>2000.00076923077</v>
      </c>
      <c r="ET243">
        <v>0.979995230769231</v>
      </c>
      <c r="EU243">
        <v>0.0200046692307692</v>
      </c>
      <c r="EV243">
        <v>0</v>
      </c>
      <c r="EW243">
        <v>1035.38692307692</v>
      </c>
      <c r="EX243">
        <v>5.00016</v>
      </c>
      <c r="EY243">
        <v>21239.8384615385</v>
      </c>
      <c r="EZ243">
        <v>18234.1769230769</v>
      </c>
      <c r="FA243">
        <v>48.5</v>
      </c>
      <c r="FB243">
        <v>48.9709230769231</v>
      </c>
      <c r="FC243">
        <v>48.875</v>
      </c>
      <c r="FD243">
        <v>48.625</v>
      </c>
      <c r="FE243">
        <v>50.375</v>
      </c>
      <c r="FF243">
        <v>1955.09076923077</v>
      </c>
      <c r="FG243">
        <v>39.91</v>
      </c>
      <c r="FH243">
        <v>0</v>
      </c>
      <c r="FI243">
        <v>1758993326.1</v>
      </c>
      <c r="FJ243">
        <v>0</v>
      </c>
      <c r="FK243">
        <v>1035.8236</v>
      </c>
      <c r="FL243">
        <v>30.9784615881586</v>
      </c>
      <c r="FM243">
        <v>644.969231732084</v>
      </c>
      <c r="FN243">
        <v>21248.964</v>
      </c>
      <c r="FO243">
        <v>15</v>
      </c>
      <c r="FP243">
        <v>0</v>
      </c>
      <c r="FQ243" t="s">
        <v>439</v>
      </c>
      <c r="FR243">
        <v>1747249705.1</v>
      </c>
      <c r="FS243">
        <v>1747249711.1</v>
      </c>
      <c r="FT243">
        <v>0</v>
      </c>
      <c r="FU243">
        <v>0.871</v>
      </c>
      <c r="FV243">
        <v>0.066</v>
      </c>
      <c r="FW243">
        <v>5.486</v>
      </c>
      <c r="FX243">
        <v>0.145</v>
      </c>
      <c r="FY243">
        <v>420</v>
      </c>
      <c r="FZ243">
        <v>16</v>
      </c>
      <c r="GA243">
        <v>0.27</v>
      </c>
      <c r="GB243">
        <v>0.16</v>
      </c>
      <c r="GC243">
        <v>-45.69509</v>
      </c>
      <c r="GD243">
        <v>-8.78312481203005</v>
      </c>
      <c r="GE243">
        <v>1.0276743097402</v>
      </c>
      <c r="GF243">
        <v>0</v>
      </c>
      <c r="GG243">
        <v>1034.03735294118</v>
      </c>
      <c r="GH243">
        <v>27.3523300000774</v>
      </c>
      <c r="GI243">
        <v>2.70030641923938</v>
      </c>
      <c r="GJ243">
        <v>-1</v>
      </c>
      <c r="GK243">
        <v>4.531313</v>
      </c>
      <c r="GL243">
        <v>0.107252030075177</v>
      </c>
      <c r="GM243">
        <v>0.0118636765380721</v>
      </c>
      <c r="GN243">
        <v>0</v>
      </c>
      <c r="GO243">
        <v>0</v>
      </c>
      <c r="GP243">
        <v>2</v>
      </c>
      <c r="GQ243" t="s">
        <v>457</v>
      </c>
      <c r="GR243">
        <v>3.12488</v>
      </c>
      <c r="GS243">
        <v>2.65603</v>
      </c>
      <c r="GT243">
        <v>0.104649</v>
      </c>
      <c r="GU243">
        <v>0.112305</v>
      </c>
      <c r="GV243">
        <v>0.100991</v>
      </c>
      <c r="GW243">
        <v>0.087282</v>
      </c>
      <c r="GX243">
        <v>23080.9</v>
      </c>
      <c r="GY243">
        <v>21693.4</v>
      </c>
      <c r="GZ243">
        <v>23050.3</v>
      </c>
      <c r="HA243">
        <v>23792.1</v>
      </c>
      <c r="HB243">
        <v>35306.1</v>
      </c>
      <c r="HC243">
        <v>35942.3</v>
      </c>
      <c r="HD243">
        <v>41544.1</v>
      </c>
      <c r="HE243">
        <v>42422</v>
      </c>
      <c r="HF243">
        <v>1.91492</v>
      </c>
      <c r="HG243">
        <v>1.82237</v>
      </c>
      <c r="HH243">
        <v>0.196464</v>
      </c>
      <c r="HI243">
        <v>0</v>
      </c>
      <c r="HJ243">
        <v>26.8031</v>
      </c>
      <c r="HK243">
        <v>999.9</v>
      </c>
      <c r="HL243">
        <v>51.74</v>
      </c>
      <c r="HM243">
        <v>29.386</v>
      </c>
      <c r="HN243">
        <v>23.5354</v>
      </c>
      <c r="HO243">
        <v>53.8627</v>
      </c>
      <c r="HP243">
        <v>42.2997</v>
      </c>
      <c r="HQ243">
        <v>1</v>
      </c>
      <c r="HR243">
        <v>-0.0089126</v>
      </c>
      <c r="HS243">
        <v>-0.0327696</v>
      </c>
      <c r="HT243">
        <v>20.2184</v>
      </c>
      <c r="HU243">
        <v>5.23271</v>
      </c>
      <c r="HV243">
        <v>11.992</v>
      </c>
      <c r="HW243">
        <v>4.9557</v>
      </c>
      <c r="HX243">
        <v>3.30382</v>
      </c>
      <c r="HY243">
        <v>22.1</v>
      </c>
      <c r="HZ243">
        <v>9999</v>
      </c>
      <c r="IA243">
        <v>9999</v>
      </c>
      <c r="IB243">
        <v>9999</v>
      </c>
      <c r="IC243">
        <v>1.86851</v>
      </c>
      <c r="ID243">
        <v>1.86417</v>
      </c>
      <c r="IE243">
        <v>1.8718</v>
      </c>
      <c r="IF243">
        <v>1.86265</v>
      </c>
      <c r="IG243">
        <v>1.86211</v>
      </c>
      <c r="IH243">
        <v>1.86857</v>
      </c>
      <c r="II243">
        <v>1.85867</v>
      </c>
      <c r="IJ243">
        <v>1.86509</v>
      </c>
      <c r="IK243">
        <v>5</v>
      </c>
      <c r="IL243">
        <v>0</v>
      </c>
      <c r="IM243">
        <v>0</v>
      </c>
      <c r="IN243">
        <v>0</v>
      </c>
      <c r="IO243" t="s">
        <v>441</v>
      </c>
      <c r="IP243" t="s">
        <v>442</v>
      </c>
      <c r="IQ243" t="s">
        <v>443</v>
      </c>
      <c r="IR243" t="s">
        <v>443</v>
      </c>
      <c r="IS243" t="s">
        <v>443</v>
      </c>
      <c r="IT243" t="s">
        <v>443</v>
      </c>
      <c r="IU243">
        <v>0</v>
      </c>
      <c r="IV243">
        <v>100</v>
      </c>
      <c r="IW243">
        <v>100</v>
      </c>
      <c r="IX243">
        <v>6.113</v>
      </c>
      <c r="IY243">
        <v>0.3907</v>
      </c>
      <c r="IZ243">
        <v>4.29428474587108</v>
      </c>
      <c r="JA243">
        <v>0.0044018681294096</v>
      </c>
      <c r="JB243">
        <v>-1.90699597991277e-06</v>
      </c>
      <c r="JC243">
        <v>4.44501569190667e-10</v>
      </c>
      <c r="JD243">
        <v>0.0663976639725661</v>
      </c>
      <c r="JE243">
        <v>0.00774552653971819</v>
      </c>
      <c r="JF243">
        <v>0.000136201457998369</v>
      </c>
      <c r="JG243">
        <v>5.32982615085375e-06</v>
      </c>
      <c r="JH243">
        <v>-0</v>
      </c>
      <c r="JI243">
        <v>1991</v>
      </c>
      <c r="JJ243">
        <v>1</v>
      </c>
      <c r="JK243">
        <v>28</v>
      </c>
      <c r="JL243">
        <v>195726.9</v>
      </c>
      <c r="JM243">
        <v>195726.8</v>
      </c>
      <c r="JN243">
        <v>1.30493</v>
      </c>
      <c r="JO243">
        <v>2.41211</v>
      </c>
      <c r="JP243">
        <v>1.49902</v>
      </c>
      <c r="JQ243">
        <v>2.3291</v>
      </c>
      <c r="JR243">
        <v>1.54419</v>
      </c>
      <c r="JS243">
        <v>2.27295</v>
      </c>
      <c r="JT243">
        <v>35.2209</v>
      </c>
      <c r="JU243">
        <v>24.0787</v>
      </c>
      <c r="JV243">
        <v>18</v>
      </c>
      <c r="JW243">
        <v>547.283</v>
      </c>
      <c r="JX243">
        <v>431.218</v>
      </c>
      <c r="JY243">
        <v>26.9967</v>
      </c>
      <c r="JZ243">
        <v>27.4336</v>
      </c>
      <c r="KA243">
        <v>30.0002</v>
      </c>
      <c r="KB243">
        <v>27.3237</v>
      </c>
      <c r="KC243">
        <v>27.3463</v>
      </c>
      <c r="KD243">
        <v>26.2005</v>
      </c>
      <c r="KE243">
        <v>30.5892</v>
      </c>
      <c r="KF243">
        <v>68.1242</v>
      </c>
      <c r="KG243">
        <v>26.9907</v>
      </c>
      <c r="KH243">
        <v>589.378</v>
      </c>
      <c r="KI243">
        <v>19.1764</v>
      </c>
      <c r="KJ243">
        <v>93.1205</v>
      </c>
      <c r="KK243">
        <v>98.8724</v>
      </c>
    </row>
    <row r="244" spans="1:297">
      <c r="A244">
        <v>228</v>
      </c>
      <c r="B244">
        <v>1758993326</v>
      </c>
      <c r="C244">
        <v>5979</v>
      </c>
      <c r="D244" t="s">
        <v>900</v>
      </c>
      <c r="E244" t="s">
        <v>901</v>
      </c>
      <c r="F244">
        <v>5</v>
      </c>
      <c r="G244" t="s">
        <v>831</v>
      </c>
      <c r="H244" t="s">
        <v>436</v>
      </c>
      <c r="I244">
        <v>1758993317.84615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(EA244+(U244+2*0.95*5.67E-8*(((EA244+$B$7)+273)^4-(EA244+273)^4)-44100*J244)/(1.84*29.3*R244+8*0.95*5.67E-8*(EA244+273)^3))</f>
        <v>0</v>
      </c>
      <c r="W244">
        <f>($C$7*EB244+$D$7*EC244+$E$7*V244)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2*0.95*5.67E-8*(((EA244+$B$7)+273)^4-(W244+273)^4)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584.630059613095</v>
      </c>
      <c r="AK244">
        <v>546.378472727273</v>
      </c>
      <c r="AL244">
        <v>3.40277080086573</v>
      </c>
      <c r="AM244">
        <v>63.08</v>
      </c>
      <c r="AN244">
        <f>(AP244 - AO244 + DY244*1E3/(8.314*(EA244+273.15)) * AR244/DX244 * AQ244) * DX244/(100*DL244) * 1000/(1000 - AP244)</f>
        <v>0</v>
      </c>
      <c r="AO244">
        <v>19.2449652589286</v>
      </c>
      <c r="AP244">
        <v>23.7944381818182</v>
      </c>
      <c r="AQ244">
        <v>-3.12623629412272e-05</v>
      </c>
      <c r="AR244">
        <v>99.94</v>
      </c>
      <c r="AS244">
        <v>0</v>
      </c>
      <c r="AT244">
        <v>0</v>
      </c>
      <c r="AU244">
        <f>IF(AS244*$H$13&gt;=AW244,1.0,(AW244/(AW244-AS244*$H$13)))</f>
        <v>0</v>
      </c>
      <c r="AV244">
        <f>(AU244-1)*100</f>
        <v>0</v>
      </c>
      <c r="AW244">
        <f>MAX(0,($B$13+$C$13*EF244)/(1+$D$13*EF244)*DY244/(EA244+273)*$E$13)</f>
        <v>0</v>
      </c>
      <c r="AX244" t="s">
        <v>437</v>
      </c>
      <c r="AY244" t="s">
        <v>437</v>
      </c>
      <c r="AZ244">
        <v>0</v>
      </c>
      <c r="BA244">
        <v>0</v>
      </c>
      <c r="BB244">
        <f>1-AZ244/BA244</f>
        <v>0</v>
      </c>
      <c r="BC244">
        <v>0</v>
      </c>
      <c r="BD244" t="s">
        <v>437</v>
      </c>
      <c r="BE244" t="s">
        <v>437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437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$B$11*EG244+$C$11*EH244+$F$11*ES244*(1-EV244)</f>
        <v>0</v>
      </c>
      <c r="DI244">
        <f>DH244*DJ244</f>
        <v>0</v>
      </c>
      <c r="DJ244">
        <f>($B$11*$D$9+$C$11*$D$9+$F$11*((FF244+EX244)/MAX(FF244+EX244+FG244, 0.1)*$I$9+FG244/MAX(FF244+EX244+FG244, 0.1)*$J$9))/($B$11+$C$11+$F$11)</f>
        <v>0</v>
      </c>
      <c r="DK244">
        <f>($B$11*$K$9+$C$11*$K$9+$F$11*((FF244+EX244)/MAX(FF244+EX244+FG244, 0.1)*$P$9+FG244/MAX(FF244+EX244+FG244, 0.1)*$Q$9))/($B$11+$C$11+$F$11)</f>
        <v>0</v>
      </c>
      <c r="DL244">
        <v>6</v>
      </c>
      <c r="DM244">
        <v>0.5</v>
      </c>
      <c r="DN244" t="s">
        <v>438</v>
      </c>
      <c r="DO244">
        <v>2</v>
      </c>
      <c r="DP244" t="b">
        <v>1</v>
      </c>
      <c r="DQ244">
        <v>1758993317.84615</v>
      </c>
      <c r="DR244">
        <v>510.120538461539</v>
      </c>
      <c r="DS244">
        <v>557.210076923077</v>
      </c>
      <c r="DT244">
        <v>23.8008846153846</v>
      </c>
      <c r="DU244">
        <v>19.2587384615385</v>
      </c>
      <c r="DV244">
        <v>504.035461538462</v>
      </c>
      <c r="DW244">
        <v>23.4101307692308</v>
      </c>
      <c r="DX244">
        <v>500.014076923077</v>
      </c>
      <c r="DY244">
        <v>90.4078769230769</v>
      </c>
      <c r="DZ244">
        <v>0.0300663692307692</v>
      </c>
      <c r="EA244">
        <v>30.1872923076923</v>
      </c>
      <c r="EB244">
        <v>30.0050846153846</v>
      </c>
      <c r="EC244">
        <v>999.9</v>
      </c>
      <c r="ED244">
        <v>0</v>
      </c>
      <c r="EE244">
        <v>0</v>
      </c>
      <c r="EF244">
        <v>9996.73384615385</v>
      </c>
      <c r="EG244">
        <v>0</v>
      </c>
      <c r="EH244">
        <v>9.68168</v>
      </c>
      <c r="EI244">
        <v>-47.0894923076923</v>
      </c>
      <c r="EJ244">
        <v>522.557846153846</v>
      </c>
      <c r="EK244">
        <v>568.151769230769</v>
      </c>
      <c r="EL244">
        <v>4.54213</v>
      </c>
      <c r="EM244">
        <v>557.210076923077</v>
      </c>
      <c r="EN244">
        <v>19.2587384615385</v>
      </c>
      <c r="EO244">
        <v>2.15178461538462</v>
      </c>
      <c r="EP244">
        <v>1.74114230769231</v>
      </c>
      <c r="EQ244">
        <v>18.6077923076923</v>
      </c>
      <c r="ER244">
        <v>15.2681615384615</v>
      </c>
      <c r="ES244">
        <v>1999.98846153846</v>
      </c>
      <c r="ET244">
        <v>0.979995076923077</v>
      </c>
      <c r="EU244">
        <v>0.0200048846153846</v>
      </c>
      <c r="EV244">
        <v>0</v>
      </c>
      <c r="EW244">
        <v>1038.09307692308</v>
      </c>
      <c r="EX244">
        <v>5.00016</v>
      </c>
      <c r="EY244">
        <v>21296.2769230769</v>
      </c>
      <c r="EZ244">
        <v>18234.0538461538</v>
      </c>
      <c r="FA244">
        <v>48.5</v>
      </c>
      <c r="FB244">
        <v>48.9806153846154</v>
      </c>
      <c r="FC244">
        <v>48.875</v>
      </c>
      <c r="FD244">
        <v>48.625</v>
      </c>
      <c r="FE244">
        <v>50.375</v>
      </c>
      <c r="FF244">
        <v>1955.07846153846</v>
      </c>
      <c r="FG244">
        <v>39.91</v>
      </c>
      <c r="FH244">
        <v>0</v>
      </c>
      <c r="FI244">
        <v>1758993330.9</v>
      </c>
      <c r="FJ244">
        <v>0</v>
      </c>
      <c r="FK244">
        <v>1038.4916</v>
      </c>
      <c r="FL244">
        <v>36.1299999489258</v>
      </c>
      <c r="FM244">
        <v>729.023075757839</v>
      </c>
      <c r="FN244">
        <v>21303.66</v>
      </c>
      <c r="FO244">
        <v>15</v>
      </c>
      <c r="FP244">
        <v>0</v>
      </c>
      <c r="FQ244" t="s">
        <v>439</v>
      </c>
      <c r="FR244">
        <v>1747249705.1</v>
      </c>
      <c r="FS244">
        <v>1747249711.1</v>
      </c>
      <c r="FT244">
        <v>0</v>
      </c>
      <c r="FU244">
        <v>0.871</v>
      </c>
      <c r="FV244">
        <v>0.066</v>
      </c>
      <c r="FW244">
        <v>5.486</v>
      </c>
      <c r="FX244">
        <v>0.145</v>
      </c>
      <c r="FY244">
        <v>420</v>
      </c>
      <c r="FZ244">
        <v>16</v>
      </c>
      <c r="GA244">
        <v>0.27</v>
      </c>
      <c r="GB244">
        <v>0.16</v>
      </c>
      <c r="GC244">
        <v>-46.4339904761905</v>
      </c>
      <c r="GD244">
        <v>-11.6676</v>
      </c>
      <c r="GE244">
        <v>1.29903647549682</v>
      </c>
      <c r="GF244">
        <v>0</v>
      </c>
      <c r="GG244">
        <v>1036.75647058824</v>
      </c>
      <c r="GH244">
        <v>32.2792971715246</v>
      </c>
      <c r="GI244">
        <v>3.18837768295021</v>
      </c>
      <c r="GJ244">
        <v>-1</v>
      </c>
      <c r="GK244">
        <v>4.53763571428571</v>
      </c>
      <c r="GL244">
        <v>0.109764935064937</v>
      </c>
      <c r="GM244">
        <v>0.0125473649563142</v>
      </c>
      <c r="GN244">
        <v>0</v>
      </c>
      <c r="GO244">
        <v>0</v>
      </c>
      <c r="GP244">
        <v>2</v>
      </c>
      <c r="GQ244" t="s">
        <v>457</v>
      </c>
      <c r="GR244">
        <v>3.12506</v>
      </c>
      <c r="GS244">
        <v>2.65565</v>
      </c>
      <c r="GT244">
        <v>0.107082</v>
      </c>
      <c r="GU244">
        <v>0.114638</v>
      </c>
      <c r="GV244">
        <v>0.100976</v>
      </c>
      <c r="GW244">
        <v>0.0872899</v>
      </c>
      <c r="GX244">
        <v>23018</v>
      </c>
      <c r="GY244">
        <v>21636.1</v>
      </c>
      <c r="GZ244">
        <v>23050.1</v>
      </c>
      <c r="HA244">
        <v>23791.7</v>
      </c>
      <c r="HB244">
        <v>35306.6</v>
      </c>
      <c r="HC244">
        <v>35941.8</v>
      </c>
      <c r="HD244">
        <v>41543.7</v>
      </c>
      <c r="HE244">
        <v>42421.6</v>
      </c>
      <c r="HF244">
        <v>1.9153</v>
      </c>
      <c r="HG244">
        <v>1.82178</v>
      </c>
      <c r="HH244">
        <v>0.195764</v>
      </c>
      <c r="HI244">
        <v>0</v>
      </c>
      <c r="HJ244">
        <v>26.8116</v>
      </c>
      <c r="HK244">
        <v>999.9</v>
      </c>
      <c r="HL244">
        <v>51.74</v>
      </c>
      <c r="HM244">
        <v>29.376</v>
      </c>
      <c r="HN244">
        <v>23.5219</v>
      </c>
      <c r="HO244">
        <v>53.7827</v>
      </c>
      <c r="HP244">
        <v>42.3558</v>
      </c>
      <c r="HQ244">
        <v>1</v>
      </c>
      <c r="HR244">
        <v>-0.00887195</v>
      </c>
      <c r="HS244">
        <v>-0.0146732</v>
      </c>
      <c r="HT244">
        <v>20.2183</v>
      </c>
      <c r="HU244">
        <v>5.23286</v>
      </c>
      <c r="HV244">
        <v>11.992</v>
      </c>
      <c r="HW244">
        <v>4.95565</v>
      </c>
      <c r="HX244">
        <v>3.30395</v>
      </c>
      <c r="HY244">
        <v>22.1</v>
      </c>
      <c r="HZ244">
        <v>9999</v>
      </c>
      <c r="IA244">
        <v>9999</v>
      </c>
      <c r="IB244">
        <v>9999</v>
      </c>
      <c r="IC244">
        <v>1.86852</v>
      </c>
      <c r="ID244">
        <v>1.86417</v>
      </c>
      <c r="IE244">
        <v>1.8718</v>
      </c>
      <c r="IF244">
        <v>1.86266</v>
      </c>
      <c r="IG244">
        <v>1.86209</v>
      </c>
      <c r="IH244">
        <v>1.86856</v>
      </c>
      <c r="II244">
        <v>1.85867</v>
      </c>
      <c r="IJ244">
        <v>1.86508</v>
      </c>
      <c r="IK244">
        <v>5</v>
      </c>
      <c r="IL244">
        <v>0</v>
      </c>
      <c r="IM244">
        <v>0</v>
      </c>
      <c r="IN244">
        <v>0</v>
      </c>
      <c r="IO244" t="s">
        <v>441</v>
      </c>
      <c r="IP244" t="s">
        <v>442</v>
      </c>
      <c r="IQ244" t="s">
        <v>443</v>
      </c>
      <c r="IR244" t="s">
        <v>443</v>
      </c>
      <c r="IS244" t="s">
        <v>443</v>
      </c>
      <c r="IT244" t="s">
        <v>443</v>
      </c>
      <c r="IU244">
        <v>0</v>
      </c>
      <c r="IV244">
        <v>100</v>
      </c>
      <c r="IW244">
        <v>100</v>
      </c>
      <c r="IX244">
        <v>6.159</v>
      </c>
      <c r="IY244">
        <v>0.3905</v>
      </c>
      <c r="IZ244">
        <v>4.29428474587108</v>
      </c>
      <c r="JA244">
        <v>0.0044018681294096</v>
      </c>
      <c r="JB244">
        <v>-1.90699597991277e-06</v>
      </c>
      <c r="JC244">
        <v>4.44501569190667e-10</v>
      </c>
      <c r="JD244">
        <v>0.0663976639725661</v>
      </c>
      <c r="JE244">
        <v>0.00774552653971819</v>
      </c>
      <c r="JF244">
        <v>0.000136201457998369</v>
      </c>
      <c r="JG244">
        <v>5.32982615085375e-06</v>
      </c>
      <c r="JH244">
        <v>-0</v>
      </c>
      <c r="JI244">
        <v>1991</v>
      </c>
      <c r="JJ244">
        <v>1</v>
      </c>
      <c r="JK244">
        <v>28</v>
      </c>
      <c r="JL244">
        <v>195727</v>
      </c>
      <c r="JM244">
        <v>195726.9</v>
      </c>
      <c r="JN244">
        <v>1.33423</v>
      </c>
      <c r="JO244">
        <v>2.40112</v>
      </c>
      <c r="JP244">
        <v>1.4978</v>
      </c>
      <c r="JQ244">
        <v>2.3291</v>
      </c>
      <c r="JR244">
        <v>1.54419</v>
      </c>
      <c r="JS244">
        <v>2.35718</v>
      </c>
      <c r="JT244">
        <v>35.2209</v>
      </c>
      <c r="JU244">
        <v>24.0963</v>
      </c>
      <c r="JV244">
        <v>18</v>
      </c>
      <c r="JW244">
        <v>547.542</v>
      </c>
      <c r="JX244">
        <v>430.874</v>
      </c>
      <c r="JY244">
        <v>26.9928</v>
      </c>
      <c r="JZ244">
        <v>27.436</v>
      </c>
      <c r="KA244">
        <v>30.0002</v>
      </c>
      <c r="KB244">
        <v>27.3257</v>
      </c>
      <c r="KC244">
        <v>27.3475</v>
      </c>
      <c r="KD244">
        <v>26.8534</v>
      </c>
      <c r="KE244">
        <v>30.8731</v>
      </c>
      <c r="KF244">
        <v>68.1242</v>
      </c>
      <c r="KG244">
        <v>26.9813</v>
      </c>
      <c r="KH244">
        <v>609.701</v>
      </c>
      <c r="KI244">
        <v>19.1734</v>
      </c>
      <c r="KJ244">
        <v>93.1197</v>
      </c>
      <c r="KK244">
        <v>98.8713</v>
      </c>
    </row>
    <row r="245" spans="1:297">
      <c r="A245">
        <v>229</v>
      </c>
      <c r="B245">
        <v>1758993331</v>
      </c>
      <c r="C245">
        <v>5984</v>
      </c>
      <c r="D245" t="s">
        <v>902</v>
      </c>
      <c r="E245" t="s">
        <v>903</v>
      </c>
      <c r="F245">
        <v>5</v>
      </c>
      <c r="G245" t="s">
        <v>831</v>
      </c>
      <c r="H245" t="s">
        <v>436</v>
      </c>
      <c r="I245">
        <v>1758993322.84615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(EA245+(U245+2*0.95*5.67E-8*(((EA245+$B$7)+273)^4-(EA245+273)^4)-44100*J245)/(1.84*29.3*R245+8*0.95*5.67E-8*(EA245+273)^3))</f>
        <v>0</v>
      </c>
      <c r="W245">
        <f>($C$7*EB245+$D$7*EC245+$E$7*V245)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2*0.95*5.67E-8*(((EA245+$B$7)+273)^4-(W245+273)^4)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601.331175782143</v>
      </c>
      <c r="AK245">
        <v>562.689418181818</v>
      </c>
      <c r="AL245">
        <v>3.25353621212113</v>
      </c>
      <c r="AM245">
        <v>63.08</v>
      </c>
      <c r="AN245">
        <f>(AP245 - AO245 + DY245*1E3/(8.314*(EA245+273.15)) * AR245/DX245 * AQ245) * DX245/(100*DL245) * 1000/(1000 - AP245)</f>
        <v>0</v>
      </c>
      <c r="AO245">
        <v>19.2440248065476</v>
      </c>
      <c r="AP245">
        <v>23.7893963636364</v>
      </c>
      <c r="AQ245">
        <v>-2.71078592769881e-05</v>
      </c>
      <c r="AR245">
        <v>99.94</v>
      </c>
      <c r="AS245">
        <v>0</v>
      </c>
      <c r="AT245">
        <v>0</v>
      </c>
      <c r="AU245">
        <f>IF(AS245*$H$13&gt;=AW245,1.0,(AW245/(AW245-AS245*$H$13)))</f>
        <v>0</v>
      </c>
      <c r="AV245">
        <f>(AU245-1)*100</f>
        <v>0</v>
      </c>
      <c r="AW245">
        <f>MAX(0,($B$13+$C$13*EF245)/(1+$D$13*EF245)*DY245/(EA245+273)*$E$13)</f>
        <v>0</v>
      </c>
      <c r="AX245" t="s">
        <v>437</v>
      </c>
      <c r="AY245" t="s">
        <v>437</v>
      </c>
      <c r="AZ245">
        <v>0</v>
      </c>
      <c r="BA245">
        <v>0</v>
      </c>
      <c r="BB245">
        <f>1-AZ245/BA245</f>
        <v>0</v>
      </c>
      <c r="BC245">
        <v>0</v>
      </c>
      <c r="BD245" t="s">
        <v>437</v>
      </c>
      <c r="BE245" t="s">
        <v>437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437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$B$11*EG245+$C$11*EH245+$F$11*ES245*(1-EV245)</f>
        <v>0</v>
      </c>
      <c r="DI245">
        <f>DH245*DJ245</f>
        <v>0</v>
      </c>
      <c r="DJ245">
        <f>($B$11*$D$9+$C$11*$D$9+$F$11*((FF245+EX245)/MAX(FF245+EX245+FG245, 0.1)*$I$9+FG245/MAX(FF245+EX245+FG245, 0.1)*$J$9))/($B$11+$C$11+$F$11)</f>
        <v>0</v>
      </c>
      <c r="DK245">
        <f>($B$11*$K$9+$C$11*$K$9+$F$11*((FF245+EX245)/MAX(FF245+EX245+FG245, 0.1)*$P$9+FG245/MAX(FF245+EX245+FG245, 0.1)*$Q$9))/($B$11+$C$11+$F$11)</f>
        <v>0</v>
      </c>
      <c r="DL245">
        <v>6</v>
      </c>
      <c r="DM245">
        <v>0.5</v>
      </c>
      <c r="DN245" t="s">
        <v>438</v>
      </c>
      <c r="DO245">
        <v>2</v>
      </c>
      <c r="DP245" t="b">
        <v>1</v>
      </c>
      <c r="DQ245">
        <v>1758993322.84615</v>
      </c>
      <c r="DR245">
        <v>526.282692307692</v>
      </c>
      <c r="DS245">
        <v>573.853692307692</v>
      </c>
      <c r="DT245">
        <v>23.7973461538461</v>
      </c>
      <c r="DU245">
        <v>19.2485615384615</v>
      </c>
      <c r="DV245">
        <v>520.152538461538</v>
      </c>
      <c r="DW245">
        <v>23.4066769230769</v>
      </c>
      <c r="DX245">
        <v>500.023538461539</v>
      </c>
      <c r="DY245">
        <v>90.4080846153846</v>
      </c>
      <c r="DZ245">
        <v>0.0301241615384615</v>
      </c>
      <c r="EA245">
        <v>30.1906615384615</v>
      </c>
      <c r="EB245">
        <v>30.0056846153846</v>
      </c>
      <c r="EC245">
        <v>999.9</v>
      </c>
      <c r="ED245">
        <v>0</v>
      </c>
      <c r="EE245">
        <v>0</v>
      </c>
      <c r="EF245">
        <v>9994.09307692308</v>
      </c>
      <c r="EG245">
        <v>0</v>
      </c>
      <c r="EH245">
        <v>9.68168</v>
      </c>
      <c r="EI245">
        <v>-47.5709615384615</v>
      </c>
      <c r="EJ245">
        <v>539.112153846154</v>
      </c>
      <c r="EK245">
        <v>585.116307692308</v>
      </c>
      <c r="EL245">
        <v>4.54877538461539</v>
      </c>
      <c r="EM245">
        <v>573.853692307692</v>
      </c>
      <c r="EN245">
        <v>19.2485615384615</v>
      </c>
      <c r="EO245">
        <v>2.15147</v>
      </c>
      <c r="EP245">
        <v>1.74022615384615</v>
      </c>
      <c r="EQ245">
        <v>18.6054538461538</v>
      </c>
      <c r="ER245">
        <v>15.2599769230769</v>
      </c>
      <c r="ES245">
        <v>1999.99692307692</v>
      </c>
      <c r="ET245">
        <v>0.979995076923077</v>
      </c>
      <c r="EU245">
        <v>0.0200048769230769</v>
      </c>
      <c r="EV245">
        <v>0</v>
      </c>
      <c r="EW245">
        <v>1041.17615384615</v>
      </c>
      <c r="EX245">
        <v>5.00016</v>
      </c>
      <c r="EY245">
        <v>21358.8923076923</v>
      </c>
      <c r="EZ245">
        <v>18234.1384615385</v>
      </c>
      <c r="FA245">
        <v>48.5</v>
      </c>
      <c r="FB245">
        <v>48.9806153846154</v>
      </c>
      <c r="FC245">
        <v>48.875</v>
      </c>
      <c r="FD245">
        <v>48.625</v>
      </c>
      <c r="FE245">
        <v>50.375</v>
      </c>
      <c r="FF245">
        <v>1955.08692307692</v>
      </c>
      <c r="FG245">
        <v>39.91</v>
      </c>
      <c r="FH245">
        <v>0</v>
      </c>
      <c r="FI245">
        <v>1758993336.3</v>
      </c>
      <c r="FJ245">
        <v>0</v>
      </c>
      <c r="FK245">
        <v>1041.73076923077</v>
      </c>
      <c r="FL245">
        <v>40.7774359231623</v>
      </c>
      <c r="FM245">
        <v>810.485470551153</v>
      </c>
      <c r="FN245">
        <v>21369.4884615385</v>
      </c>
      <c r="FO245">
        <v>15</v>
      </c>
      <c r="FP245">
        <v>0</v>
      </c>
      <c r="FQ245" t="s">
        <v>439</v>
      </c>
      <c r="FR245">
        <v>1747249705.1</v>
      </c>
      <c r="FS245">
        <v>1747249711.1</v>
      </c>
      <c r="FT245">
        <v>0</v>
      </c>
      <c r="FU245">
        <v>0.871</v>
      </c>
      <c r="FV245">
        <v>0.066</v>
      </c>
      <c r="FW245">
        <v>5.486</v>
      </c>
      <c r="FX245">
        <v>0.145</v>
      </c>
      <c r="FY245">
        <v>420</v>
      </c>
      <c r="FZ245">
        <v>16</v>
      </c>
      <c r="GA245">
        <v>0.27</v>
      </c>
      <c r="GB245">
        <v>0.16</v>
      </c>
      <c r="GC245">
        <v>-47.37321</v>
      </c>
      <c r="GD245">
        <v>-7.07291729323317</v>
      </c>
      <c r="GE245">
        <v>0.81853216363195</v>
      </c>
      <c r="GF245">
        <v>0</v>
      </c>
      <c r="GG245">
        <v>1039.50794117647</v>
      </c>
      <c r="GH245">
        <v>37.2707410415364</v>
      </c>
      <c r="GI245">
        <v>3.66875181484012</v>
      </c>
      <c r="GJ245">
        <v>-1</v>
      </c>
      <c r="GK245">
        <v>4.544095</v>
      </c>
      <c r="GL245">
        <v>0.0700709774436017</v>
      </c>
      <c r="GM245">
        <v>0.0100294458969576</v>
      </c>
      <c r="GN245">
        <v>1</v>
      </c>
      <c r="GO245">
        <v>1</v>
      </c>
      <c r="GP245">
        <v>2</v>
      </c>
      <c r="GQ245" t="s">
        <v>446</v>
      </c>
      <c r="GR245">
        <v>3.12502</v>
      </c>
      <c r="GS245">
        <v>2.65572</v>
      </c>
      <c r="GT245">
        <v>0.1094</v>
      </c>
      <c r="GU245">
        <v>0.117023</v>
      </c>
      <c r="GV245">
        <v>0.100961</v>
      </c>
      <c r="GW245">
        <v>0.0871968</v>
      </c>
      <c r="GX245">
        <v>22958.4</v>
      </c>
      <c r="GY245">
        <v>21577.7</v>
      </c>
      <c r="GZ245">
        <v>23050.2</v>
      </c>
      <c r="HA245">
        <v>23791.6</v>
      </c>
      <c r="HB245">
        <v>35307.6</v>
      </c>
      <c r="HC245">
        <v>35945.6</v>
      </c>
      <c r="HD245">
        <v>41543.8</v>
      </c>
      <c r="HE245">
        <v>42421.5</v>
      </c>
      <c r="HF245">
        <v>1.91497</v>
      </c>
      <c r="HG245">
        <v>1.82205</v>
      </c>
      <c r="HH245">
        <v>0.194766</v>
      </c>
      <c r="HI245">
        <v>0</v>
      </c>
      <c r="HJ245">
        <v>26.8194</v>
      </c>
      <c r="HK245">
        <v>999.9</v>
      </c>
      <c r="HL245">
        <v>51.74</v>
      </c>
      <c r="HM245">
        <v>29.356</v>
      </c>
      <c r="HN245">
        <v>23.494</v>
      </c>
      <c r="HO245">
        <v>53.1927</v>
      </c>
      <c r="HP245">
        <v>42.2436</v>
      </c>
      <c r="HQ245">
        <v>1</v>
      </c>
      <c r="HR245">
        <v>-0.00861789</v>
      </c>
      <c r="HS245">
        <v>0.0114406</v>
      </c>
      <c r="HT245">
        <v>20.2184</v>
      </c>
      <c r="HU245">
        <v>5.23301</v>
      </c>
      <c r="HV245">
        <v>11.992</v>
      </c>
      <c r="HW245">
        <v>4.95575</v>
      </c>
      <c r="HX245">
        <v>3.3039</v>
      </c>
      <c r="HY245">
        <v>22.2</v>
      </c>
      <c r="HZ245">
        <v>9999</v>
      </c>
      <c r="IA245">
        <v>9999</v>
      </c>
      <c r="IB245">
        <v>9999</v>
      </c>
      <c r="IC245">
        <v>1.86851</v>
      </c>
      <c r="ID245">
        <v>1.86418</v>
      </c>
      <c r="IE245">
        <v>1.8718</v>
      </c>
      <c r="IF245">
        <v>1.86265</v>
      </c>
      <c r="IG245">
        <v>1.86208</v>
      </c>
      <c r="IH245">
        <v>1.86855</v>
      </c>
      <c r="II245">
        <v>1.85867</v>
      </c>
      <c r="IJ245">
        <v>1.86508</v>
      </c>
      <c r="IK245">
        <v>5</v>
      </c>
      <c r="IL245">
        <v>0</v>
      </c>
      <c r="IM245">
        <v>0</v>
      </c>
      <c r="IN245">
        <v>0</v>
      </c>
      <c r="IO245" t="s">
        <v>441</v>
      </c>
      <c r="IP245" t="s">
        <v>442</v>
      </c>
      <c r="IQ245" t="s">
        <v>443</v>
      </c>
      <c r="IR245" t="s">
        <v>443</v>
      </c>
      <c r="IS245" t="s">
        <v>443</v>
      </c>
      <c r="IT245" t="s">
        <v>443</v>
      </c>
      <c r="IU245">
        <v>0</v>
      </c>
      <c r="IV245">
        <v>100</v>
      </c>
      <c r="IW245">
        <v>100</v>
      </c>
      <c r="IX245">
        <v>6.203</v>
      </c>
      <c r="IY245">
        <v>0.3905</v>
      </c>
      <c r="IZ245">
        <v>4.29428474587108</v>
      </c>
      <c r="JA245">
        <v>0.0044018681294096</v>
      </c>
      <c r="JB245">
        <v>-1.90699597991277e-06</v>
      </c>
      <c r="JC245">
        <v>4.44501569190667e-10</v>
      </c>
      <c r="JD245">
        <v>0.0663976639725661</v>
      </c>
      <c r="JE245">
        <v>0.00774552653971819</v>
      </c>
      <c r="JF245">
        <v>0.000136201457998369</v>
      </c>
      <c r="JG245">
        <v>5.32982615085375e-06</v>
      </c>
      <c r="JH245">
        <v>-0</v>
      </c>
      <c r="JI245">
        <v>1991</v>
      </c>
      <c r="JJ245">
        <v>1</v>
      </c>
      <c r="JK245">
        <v>28</v>
      </c>
      <c r="JL245">
        <v>195727.1</v>
      </c>
      <c r="JM245">
        <v>195727</v>
      </c>
      <c r="JN245">
        <v>1.36841</v>
      </c>
      <c r="JO245">
        <v>2.41821</v>
      </c>
      <c r="JP245">
        <v>1.49902</v>
      </c>
      <c r="JQ245">
        <v>2.3291</v>
      </c>
      <c r="JR245">
        <v>1.54419</v>
      </c>
      <c r="JS245">
        <v>2.2583</v>
      </c>
      <c r="JT245">
        <v>35.2209</v>
      </c>
      <c r="JU245">
        <v>24.0875</v>
      </c>
      <c r="JV245">
        <v>18</v>
      </c>
      <c r="JW245">
        <v>547.336</v>
      </c>
      <c r="JX245">
        <v>431.044</v>
      </c>
      <c r="JY245">
        <v>26.9846</v>
      </c>
      <c r="JZ245">
        <v>27.4383</v>
      </c>
      <c r="KA245">
        <v>30.0003</v>
      </c>
      <c r="KB245">
        <v>27.326</v>
      </c>
      <c r="KC245">
        <v>27.3486</v>
      </c>
      <c r="KD245">
        <v>27.4793</v>
      </c>
      <c r="KE245">
        <v>30.8731</v>
      </c>
      <c r="KF245">
        <v>67.7537</v>
      </c>
      <c r="KG245">
        <v>26.9801</v>
      </c>
      <c r="KH245">
        <v>623.299</v>
      </c>
      <c r="KI245">
        <v>19.1683</v>
      </c>
      <c r="KJ245">
        <v>93.1201</v>
      </c>
      <c r="KK245">
        <v>98.8709</v>
      </c>
    </row>
    <row r="246" spans="1:297">
      <c r="A246">
        <v>230</v>
      </c>
      <c r="B246">
        <v>1758993336</v>
      </c>
      <c r="C246">
        <v>5989</v>
      </c>
      <c r="D246" t="s">
        <v>904</v>
      </c>
      <c r="E246" t="s">
        <v>905</v>
      </c>
      <c r="F246">
        <v>5</v>
      </c>
      <c r="G246" t="s">
        <v>831</v>
      </c>
      <c r="H246" t="s">
        <v>436</v>
      </c>
      <c r="I246">
        <v>1758993327.84615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(EA246+(U246+2*0.95*5.67E-8*(((EA246+$B$7)+273)^4-(EA246+273)^4)-44100*J246)/(1.84*29.3*R246+8*0.95*5.67E-8*(EA246+273)^3))</f>
        <v>0</v>
      </c>
      <c r="W246">
        <f>($C$7*EB246+$D$7*EC246+$E$7*V246)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2*0.95*5.67E-8*(((EA246+$B$7)+273)^4-(W246+273)^4)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619.102805520238</v>
      </c>
      <c r="AK246">
        <v>579.425272727272</v>
      </c>
      <c r="AL246">
        <v>3.34885080086573</v>
      </c>
      <c r="AM246">
        <v>63.08</v>
      </c>
      <c r="AN246">
        <f>(AP246 - AO246 + DY246*1E3/(8.314*(EA246+273.15)) * AR246/DX246 * AQ246) * DX246/(100*DL246) * 1000/(1000 - AP246)</f>
        <v>0</v>
      </c>
      <c r="AO246">
        <v>19.1855002619048</v>
      </c>
      <c r="AP246">
        <v>23.7665490909091</v>
      </c>
      <c r="AQ246">
        <v>-0.000135218305504071</v>
      </c>
      <c r="AR246">
        <v>99.94</v>
      </c>
      <c r="AS246">
        <v>0</v>
      </c>
      <c r="AT246">
        <v>0</v>
      </c>
      <c r="AU246">
        <f>IF(AS246*$H$13&gt;=AW246,1.0,(AW246/(AW246-AS246*$H$13)))</f>
        <v>0</v>
      </c>
      <c r="AV246">
        <f>(AU246-1)*100</f>
        <v>0</v>
      </c>
      <c r="AW246">
        <f>MAX(0,($B$13+$C$13*EF246)/(1+$D$13*EF246)*DY246/(EA246+273)*$E$13)</f>
        <v>0</v>
      </c>
      <c r="AX246" t="s">
        <v>437</v>
      </c>
      <c r="AY246" t="s">
        <v>437</v>
      </c>
      <c r="AZ246">
        <v>0</v>
      </c>
      <c r="BA246">
        <v>0</v>
      </c>
      <c r="BB246">
        <f>1-AZ246/BA246</f>
        <v>0</v>
      </c>
      <c r="BC246">
        <v>0</v>
      </c>
      <c r="BD246" t="s">
        <v>437</v>
      </c>
      <c r="BE246" t="s">
        <v>437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437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$B$11*EG246+$C$11*EH246+$F$11*ES246*(1-EV246)</f>
        <v>0</v>
      </c>
      <c r="DI246">
        <f>DH246*DJ246</f>
        <v>0</v>
      </c>
      <c r="DJ246">
        <f>($B$11*$D$9+$C$11*$D$9+$F$11*((FF246+EX246)/MAX(FF246+EX246+FG246, 0.1)*$I$9+FG246/MAX(FF246+EX246+FG246, 0.1)*$J$9))/($B$11+$C$11+$F$11)</f>
        <v>0</v>
      </c>
      <c r="DK246">
        <f>($B$11*$K$9+$C$11*$K$9+$F$11*((FF246+EX246)/MAX(FF246+EX246+FG246, 0.1)*$P$9+FG246/MAX(FF246+EX246+FG246, 0.1)*$Q$9))/($B$11+$C$11+$F$11)</f>
        <v>0</v>
      </c>
      <c r="DL246">
        <v>6</v>
      </c>
      <c r="DM246">
        <v>0.5</v>
      </c>
      <c r="DN246" t="s">
        <v>438</v>
      </c>
      <c r="DO246">
        <v>2</v>
      </c>
      <c r="DP246" t="b">
        <v>1</v>
      </c>
      <c r="DQ246">
        <v>1758993327.84615</v>
      </c>
      <c r="DR246">
        <v>542.425230769231</v>
      </c>
      <c r="DS246">
        <v>590.979230769231</v>
      </c>
      <c r="DT246">
        <v>23.7885538461538</v>
      </c>
      <c r="DU246">
        <v>19.2236538461538</v>
      </c>
      <c r="DV246">
        <v>536.250538461538</v>
      </c>
      <c r="DW246">
        <v>23.3980846153846</v>
      </c>
      <c r="DX246">
        <v>500.031769230769</v>
      </c>
      <c r="DY246">
        <v>90.4086307692308</v>
      </c>
      <c r="DZ246">
        <v>0.0300691230769231</v>
      </c>
      <c r="EA246">
        <v>30.1940538461539</v>
      </c>
      <c r="EB246">
        <v>30.0057923076923</v>
      </c>
      <c r="EC246">
        <v>999.9</v>
      </c>
      <c r="ED246">
        <v>0</v>
      </c>
      <c r="EE246">
        <v>0</v>
      </c>
      <c r="EF246">
        <v>10000.6338461538</v>
      </c>
      <c r="EG246">
        <v>0</v>
      </c>
      <c r="EH246">
        <v>9.68168</v>
      </c>
      <c r="EI246">
        <v>-48.5540692307692</v>
      </c>
      <c r="EJ246">
        <v>555.643</v>
      </c>
      <c r="EK246">
        <v>602.562307692308</v>
      </c>
      <c r="EL246">
        <v>4.56490307692308</v>
      </c>
      <c r="EM246">
        <v>590.979230769231</v>
      </c>
      <c r="EN246">
        <v>19.2236538461538</v>
      </c>
      <c r="EO246">
        <v>2.15069</v>
      </c>
      <c r="EP246">
        <v>1.73798461538462</v>
      </c>
      <c r="EQ246">
        <v>18.5996461538462</v>
      </c>
      <c r="ER246">
        <v>15.2399</v>
      </c>
      <c r="ES246">
        <v>1999.98230769231</v>
      </c>
      <c r="ET246">
        <v>0.979994923076923</v>
      </c>
      <c r="EU246">
        <v>0.0200050923076923</v>
      </c>
      <c r="EV246">
        <v>0</v>
      </c>
      <c r="EW246">
        <v>1044.54846153846</v>
      </c>
      <c r="EX246">
        <v>5.00016</v>
      </c>
      <c r="EY246">
        <v>21428.0538461538</v>
      </c>
      <c r="EZ246">
        <v>18233.9923076923</v>
      </c>
      <c r="FA246">
        <v>48.5</v>
      </c>
      <c r="FB246">
        <v>48.9854615384615</v>
      </c>
      <c r="FC246">
        <v>48.875</v>
      </c>
      <c r="FD246">
        <v>48.625</v>
      </c>
      <c r="FE246">
        <v>50.375</v>
      </c>
      <c r="FF246">
        <v>1955.07230769231</v>
      </c>
      <c r="FG246">
        <v>39.91</v>
      </c>
      <c r="FH246">
        <v>0</v>
      </c>
      <c r="FI246">
        <v>1758993341.1</v>
      </c>
      <c r="FJ246">
        <v>0</v>
      </c>
      <c r="FK246">
        <v>1045.03346153846</v>
      </c>
      <c r="FL246">
        <v>42.5158974216938</v>
      </c>
      <c r="FM246">
        <v>881.326495517629</v>
      </c>
      <c r="FN246">
        <v>21437.1923076923</v>
      </c>
      <c r="FO246">
        <v>15</v>
      </c>
      <c r="FP246">
        <v>0</v>
      </c>
      <c r="FQ246" t="s">
        <v>439</v>
      </c>
      <c r="FR246">
        <v>1747249705.1</v>
      </c>
      <c r="FS246">
        <v>1747249711.1</v>
      </c>
      <c r="FT246">
        <v>0</v>
      </c>
      <c r="FU246">
        <v>0.871</v>
      </c>
      <c r="FV246">
        <v>0.066</v>
      </c>
      <c r="FW246">
        <v>5.486</v>
      </c>
      <c r="FX246">
        <v>0.145</v>
      </c>
      <c r="FY246">
        <v>420</v>
      </c>
      <c r="FZ246">
        <v>16</v>
      </c>
      <c r="GA246">
        <v>0.27</v>
      </c>
      <c r="GB246">
        <v>0.16</v>
      </c>
      <c r="GC246">
        <v>-47.9948761904762</v>
      </c>
      <c r="GD246">
        <v>-10.5310519480519</v>
      </c>
      <c r="GE246">
        <v>1.13104438964077</v>
      </c>
      <c r="GF246">
        <v>0</v>
      </c>
      <c r="GG246">
        <v>1042.59176470588</v>
      </c>
      <c r="GH246">
        <v>40.8094728413336</v>
      </c>
      <c r="GI246">
        <v>4.01013383272943</v>
      </c>
      <c r="GJ246">
        <v>-1</v>
      </c>
      <c r="GK246">
        <v>4.55927333333333</v>
      </c>
      <c r="GL246">
        <v>0.157414285714286</v>
      </c>
      <c r="GM246">
        <v>0.0215511118558236</v>
      </c>
      <c r="GN246">
        <v>0</v>
      </c>
      <c r="GO246">
        <v>0</v>
      </c>
      <c r="GP246">
        <v>2</v>
      </c>
      <c r="GQ246" t="s">
        <v>457</v>
      </c>
      <c r="GR246">
        <v>3.12496</v>
      </c>
      <c r="GS246">
        <v>2.65512</v>
      </c>
      <c r="GT246">
        <v>0.111744</v>
      </c>
      <c r="GU246">
        <v>0.119301</v>
      </c>
      <c r="GV246">
        <v>0.100866</v>
      </c>
      <c r="GW246">
        <v>0.0869408</v>
      </c>
      <c r="GX246">
        <v>22897.3</v>
      </c>
      <c r="GY246">
        <v>21522</v>
      </c>
      <c r="GZ246">
        <v>23049.6</v>
      </c>
      <c r="HA246">
        <v>23791.6</v>
      </c>
      <c r="HB246">
        <v>35311</v>
      </c>
      <c r="HC246">
        <v>35955.7</v>
      </c>
      <c r="HD246">
        <v>41543.2</v>
      </c>
      <c r="HE246">
        <v>42421.3</v>
      </c>
      <c r="HF246">
        <v>1.9151</v>
      </c>
      <c r="HG246">
        <v>1.82162</v>
      </c>
      <c r="HH246">
        <v>0.194963</v>
      </c>
      <c r="HI246">
        <v>0</v>
      </c>
      <c r="HJ246">
        <v>26.8268</v>
      </c>
      <c r="HK246">
        <v>999.9</v>
      </c>
      <c r="HL246">
        <v>51.74</v>
      </c>
      <c r="HM246">
        <v>29.386</v>
      </c>
      <c r="HN246">
        <v>23.5383</v>
      </c>
      <c r="HO246">
        <v>54.4027</v>
      </c>
      <c r="HP246">
        <v>42.3638</v>
      </c>
      <c r="HQ246">
        <v>1</v>
      </c>
      <c r="HR246">
        <v>-0.00829014</v>
      </c>
      <c r="HS246">
        <v>-0.00595588</v>
      </c>
      <c r="HT246">
        <v>20.2185</v>
      </c>
      <c r="HU246">
        <v>5.23271</v>
      </c>
      <c r="HV246">
        <v>11.992</v>
      </c>
      <c r="HW246">
        <v>4.9558</v>
      </c>
      <c r="HX246">
        <v>3.30395</v>
      </c>
      <c r="HY246">
        <v>22.2</v>
      </c>
      <c r="HZ246">
        <v>9999</v>
      </c>
      <c r="IA246">
        <v>9999</v>
      </c>
      <c r="IB246">
        <v>9999</v>
      </c>
      <c r="IC246">
        <v>1.8685</v>
      </c>
      <c r="ID246">
        <v>1.86418</v>
      </c>
      <c r="IE246">
        <v>1.8718</v>
      </c>
      <c r="IF246">
        <v>1.86266</v>
      </c>
      <c r="IG246">
        <v>1.86207</v>
      </c>
      <c r="IH246">
        <v>1.86856</v>
      </c>
      <c r="II246">
        <v>1.85867</v>
      </c>
      <c r="IJ246">
        <v>1.86508</v>
      </c>
      <c r="IK246">
        <v>5</v>
      </c>
      <c r="IL246">
        <v>0</v>
      </c>
      <c r="IM246">
        <v>0</v>
      </c>
      <c r="IN246">
        <v>0</v>
      </c>
      <c r="IO246" t="s">
        <v>441</v>
      </c>
      <c r="IP246" t="s">
        <v>442</v>
      </c>
      <c r="IQ246" t="s">
        <v>443</v>
      </c>
      <c r="IR246" t="s">
        <v>443</v>
      </c>
      <c r="IS246" t="s">
        <v>443</v>
      </c>
      <c r="IT246" t="s">
        <v>443</v>
      </c>
      <c r="IU246">
        <v>0</v>
      </c>
      <c r="IV246">
        <v>100</v>
      </c>
      <c r="IW246">
        <v>100</v>
      </c>
      <c r="IX246">
        <v>6.247</v>
      </c>
      <c r="IY246">
        <v>0.3898</v>
      </c>
      <c r="IZ246">
        <v>4.29428474587108</v>
      </c>
      <c r="JA246">
        <v>0.0044018681294096</v>
      </c>
      <c r="JB246">
        <v>-1.90699597991277e-06</v>
      </c>
      <c r="JC246">
        <v>4.44501569190667e-10</v>
      </c>
      <c r="JD246">
        <v>0.0663976639725661</v>
      </c>
      <c r="JE246">
        <v>0.00774552653971819</v>
      </c>
      <c r="JF246">
        <v>0.000136201457998369</v>
      </c>
      <c r="JG246">
        <v>5.32982615085375e-06</v>
      </c>
      <c r="JH246">
        <v>-0</v>
      </c>
      <c r="JI246">
        <v>1991</v>
      </c>
      <c r="JJ246">
        <v>1</v>
      </c>
      <c r="JK246">
        <v>28</v>
      </c>
      <c r="JL246">
        <v>195727.2</v>
      </c>
      <c r="JM246">
        <v>195727.1</v>
      </c>
      <c r="JN246">
        <v>1.39648</v>
      </c>
      <c r="JO246">
        <v>2.36694</v>
      </c>
      <c r="JP246">
        <v>1.4978</v>
      </c>
      <c r="JQ246">
        <v>2.3291</v>
      </c>
      <c r="JR246">
        <v>1.54419</v>
      </c>
      <c r="JS246">
        <v>2.38403</v>
      </c>
      <c r="JT246">
        <v>35.2209</v>
      </c>
      <c r="JU246">
        <v>24.0963</v>
      </c>
      <c r="JV246">
        <v>18</v>
      </c>
      <c r="JW246">
        <v>547.423</v>
      </c>
      <c r="JX246">
        <v>430.794</v>
      </c>
      <c r="JY246">
        <v>26.9791</v>
      </c>
      <c r="JZ246">
        <v>27.4406</v>
      </c>
      <c r="KA246">
        <v>30.0003</v>
      </c>
      <c r="KB246">
        <v>27.3267</v>
      </c>
      <c r="KC246">
        <v>27.3486</v>
      </c>
      <c r="KD246">
        <v>28.1296</v>
      </c>
      <c r="KE246">
        <v>30.8731</v>
      </c>
      <c r="KF246">
        <v>67.7537</v>
      </c>
      <c r="KG246">
        <v>26.9744</v>
      </c>
      <c r="KH246">
        <v>643.573</v>
      </c>
      <c r="KI246">
        <v>19.1795</v>
      </c>
      <c r="KJ246">
        <v>93.1184</v>
      </c>
      <c r="KK246">
        <v>98.8708</v>
      </c>
    </row>
    <row r="247" spans="1:297">
      <c r="A247">
        <v>231</v>
      </c>
      <c r="B247">
        <v>1758993341</v>
      </c>
      <c r="C247">
        <v>5994</v>
      </c>
      <c r="D247" t="s">
        <v>906</v>
      </c>
      <c r="E247" t="s">
        <v>907</v>
      </c>
      <c r="F247">
        <v>5</v>
      </c>
      <c r="G247" t="s">
        <v>831</v>
      </c>
      <c r="H247" t="s">
        <v>436</v>
      </c>
      <c r="I247">
        <v>1758993332.84615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(EA247+(U247+2*0.95*5.67E-8*(((EA247+$B$7)+273)^4-(EA247+273)^4)-44100*J247)/(1.84*29.3*R247+8*0.95*5.67E-8*(EA247+273)^3))</f>
        <v>0</v>
      </c>
      <c r="W247">
        <f>($C$7*EB247+$D$7*EC247+$E$7*V247)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2*0.95*5.67E-8*(((EA247+$B$7)+273)^4-(W247+273)^4)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635.802964690476</v>
      </c>
      <c r="AK247">
        <v>596.068824242424</v>
      </c>
      <c r="AL247">
        <v>3.32176867965356</v>
      </c>
      <c r="AM247">
        <v>63.08</v>
      </c>
      <c r="AN247">
        <f>(AP247 - AO247 + DY247*1E3/(8.314*(EA247+273.15)) * AR247/DX247 * AQ247) * DX247/(100*DL247) * 1000/(1000 - AP247)</f>
        <v>0</v>
      </c>
      <c r="AO247">
        <v>19.1310215922619</v>
      </c>
      <c r="AP247">
        <v>23.7256684848485</v>
      </c>
      <c r="AQ247">
        <v>-0.00779174025974178</v>
      </c>
      <c r="AR247">
        <v>99.94</v>
      </c>
      <c r="AS247">
        <v>0</v>
      </c>
      <c r="AT247">
        <v>0</v>
      </c>
      <c r="AU247">
        <f>IF(AS247*$H$13&gt;=AW247,1.0,(AW247/(AW247-AS247*$H$13)))</f>
        <v>0</v>
      </c>
      <c r="AV247">
        <f>(AU247-1)*100</f>
        <v>0</v>
      </c>
      <c r="AW247">
        <f>MAX(0,($B$13+$C$13*EF247)/(1+$D$13*EF247)*DY247/(EA247+273)*$E$13)</f>
        <v>0</v>
      </c>
      <c r="AX247" t="s">
        <v>437</v>
      </c>
      <c r="AY247" t="s">
        <v>437</v>
      </c>
      <c r="AZ247">
        <v>0</v>
      </c>
      <c r="BA247">
        <v>0</v>
      </c>
      <c r="BB247">
        <f>1-AZ247/BA247</f>
        <v>0</v>
      </c>
      <c r="BC247">
        <v>0</v>
      </c>
      <c r="BD247" t="s">
        <v>437</v>
      </c>
      <c r="BE247" t="s">
        <v>437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437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$B$11*EG247+$C$11*EH247+$F$11*ES247*(1-EV247)</f>
        <v>0</v>
      </c>
      <c r="DI247">
        <f>DH247*DJ247</f>
        <v>0</v>
      </c>
      <c r="DJ247">
        <f>($B$11*$D$9+$C$11*$D$9+$F$11*((FF247+EX247)/MAX(FF247+EX247+FG247, 0.1)*$I$9+FG247/MAX(FF247+EX247+FG247, 0.1)*$J$9))/($B$11+$C$11+$F$11)</f>
        <v>0</v>
      </c>
      <c r="DK247">
        <f>($B$11*$K$9+$C$11*$K$9+$F$11*((FF247+EX247)/MAX(FF247+EX247+FG247, 0.1)*$P$9+FG247/MAX(FF247+EX247+FG247, 0.1)*$Q$9))/($B$11+$C$11+$F$11)</f>
        <v>0</v>
      </c>
      <c r="DL247">
        <v>6</v>
      </c>
      <c r="DM247">
        <v>0.5</v>
      </c>
      <c r="DN247" t="s">
        <v>438</v>
      </c>
      <c r="DO247">
        <v>2</v>
      </c>
      <c r="DP247" t="b">
        <v>1</v>
      </c>
      <c r="DQ247">
        <v>1758993332.84615</v>
      </c>
      <c r="DR247">
        <v>558.677846153846</v>
      </c>
      <c r="DS247">
        <v>607.713538461538</v>
      </c>
      <c r="DT247">
        <v>23.7702307692308</v>
      </c>
      <c r="DU247">
        <v>19.1888615384615</v>
      </c>
      <c r="DV247">
        <v>552.458846153846</v>
      </c>
      <c r="DW247">
        <v>23.3801615384615</v>
      </c>
      <c r="DX247">
        <v>500.010153846154</v>
      </c>
      <c r="DY247">
        <v>90.4099153846154</v>
      </c>
      <c r="DZ247">
        <v>0.0299239230769231</v>
      </c>
      <c r="EA247">
        <v>30.1973461538462</v>
      </c>
      <c r="EB247">
        <v>30.0047692307692</v>
      </c>
      <c r="EC247">
        <v>999.9</v>
      </c>
      <c r="ED247">
        <v>0</v>
      </c>
      <c r="EE247">
        <v>0</v>
      </c>
      <c r="EF247">
        <v>9992.98384615385</v>
      </c>
      <c r="EG247">
        <v>0</v>
      </c>
      <c r="EH247">
        <v>9.68424769230769</v>
      </c>
      <c r="EI247">
        <v>-49.0357769230769</v>
      </c>
      <c r="EJ247">
        <v>572.280615384615</v>
      </c>
      <c r="EK247">
        <v>619.602230769231</v>
      </c>
      <c r="EL247">
        <v>4.58136615384615</v>
      </c>
      <c r="EM247">
        <v>607.713538461538</v>
      </c>
      <c r="EN247">
        <v>19.1888615384615</v>
      </c>
      <c r="EO247">
        <v>2.14906461538462</v>
      </c>
      <c r="EP247">
        <v>1.73486538461538</v>
      </c>
      <c r="EQ247">
        <v>18.5875615384615</v>
      </c>
      <c r="ER247">
        <v>15.2119153846154</v>
      </c>
      <c r="ES247">
        <v>2000.01230769231</v>
      </c>
      <c r="ET247">
        <v>0.979995076923077</v>
      </c>
      <c r="EU247">
        <v>0.0200048769230769</v>
      </c>
      <c r="EV247">
        <v>0</v>
      </c>
      <c r="EW247">
        <v>1048.19307692308</v>
      </c>
      <c r="EX247">
        <v>5.00016</v>
      </c>
      <c r="EY247">
        <v>21503.8923076923</v>
      </c>
      <c r="EZ247">
        <v>18234.2692307692</v>
      </c>
      <c r="FA247">
        <v>48.5</v>
      </c>
      <c r="FB247">
        <v>48.9903076923077</v>
      </c>
      <c r="FC247">
        <v>48.875</v>
      </c>
      <c r="FD247">
        <v>48.625</v>
      </c>
      <c r="FE247">
        <v>50.375</v>
      </c>
      <c r="FF247">
        <v>1955.10230769231</v>
      </c>
      <c r="FG247">
        <v>39.91</v>
      </c>
      <c r="FH247">
        <v>0</v>
      </c>
      <c r="FI247">
        <v>1758993345.9</v>
      </c>
      <c r="FJ247">
        <v>0</v>
      </c>
      <c r="FK247">
        <v>1048.57923076923</v>
      </c>
      <c r="FL247">
        <v>45.3736752160217</v>
      </c>
      <c r="FM247">
        <v>953.541880242943</v>
      </c>
      <c r="FN247">
        <v>21510.5576923077</v>
      </c>
      <c r="FO247">
        <v>15</v>
      </c>
      <c r="FP247">
        <v>0</v>
      </c>
      <c r="FQ247" t="s">
        <v>439</v>
      </c>
      <c r="FR247">
        <v>1747249705.1</v>
      </c>
      <c r="FS247">
        <v>1747249711.1</v>
      </c>
      <c r="FT247">
        <v>0</v>
      </c>
      <c r="FU247">
        <v>0.871</v>
      </c>
      <c r="FV247">
        <v>0.066</v>
      </c>
      <c r="FW247">
        <v>5.486</v>
      </c>
      <c r="FX247">
        <v>0.145</v>
      </c>
      <c r="FY247">
        <v>420</v>
      </c>
      <c r="FZ247">
        <v>16</v>
      </c>
      <c r="GA247">
        <v>0.27</v>
      </c>
      <c r="GB247">
        <v>0.16</v>
      </c>
      <c r="GC247">
        <v>-48.81836</v>
      </c>
      <c r="GD247">
        <v>-7.01899849624059</v>
      </c>
      <c r="GE247">
        <v>0.768501017826261</v>
      </c>
      <c r="GF247">
        <v>0</v>
      </c>
      <c r="GG247">
        <v>1046.40235294118</v>
      </c>
      <c r="GH247">
        <v>43.7228418608704</v>
      </c>
      <c r="GI247">
        <v>4.29635896382284</v>
      </c>
      <c r="GJ247">
        <v>-1</v>
      </c>
      <c r="GK247">
        <v>4.574501</v>
      </c>
      <c r="GL247">
        <v>0.25009804511278</v>
      </c>
      <c r="GM247">
        <v>0.0277136906419914</v>
      </c>
      <c r="GN247">
        <v>0</v>
      </c>
      <c r="GO247">
        <v>0</v>
      </c>
      <c r="GP247">
        <v>2</v>
      </c>
      <c r="GQ247" t="s">
        <v>457</v>
      </c>
      <c r="GR247">
        <v>3.12491</v>
      </c>
      <c r="GS247">
        <v>2.65543</v>
      </c>
      <c r="GT247">
        <v>0.114037</v>
      </c>
      <c r="GU247">
        <v>0.121625</v>
      </c>
      <c r="GV247">
        <v>0.100765</v>
      </c>
      <c r="GW247">
        <v>0.0869083</v>
      </c>
      <c r="GX247">
        <v>22838.1</v>
      </c>
      <c r="GY247">
        <v>21465.1</v>
      </c>
      <c r="GZ247">
        <v>23049.5</v>
      </c>
      <c r="HA247">
        <v>23791.5</v>
      </c>
      <c r="HB247">
        <v>35314.8</v>
      </c>
      <c r="HC247">
        <v>35957.1</v>
      </c>
      <c r="HD247">
        <v>41542.8</v>
      </c>
      <c r="HE247">
        <v>42421.3</v>
      </c>
      <c r="HF247">
        <v>1.9151</v>
      </c>
      <c r="HG247">
        <v>1.82202</v>
      </c>
      <c r="HH247">
        <v>0.194438</v>
      </c>
      <c r="HI247">
        <v>0</v>
      </c>
      <c r="HJ247">
        <v>26.8338</v>
      </c>
      <c r="HK247">
        <v>999.9</v>
      </c>
      <c r="HL247">
        <v>51.715</v>
      </c>
      <c r="HM247">
        <v>29.376</v>
      </c>
      <c r="HN247">
        <v>23.5099</v>
      </c>
      <c r="HO247">
        <v>54.0227</v>
      </c>
      <c r="HP247">
        <v>42.2276</v>
      </c>
      <c r="HQ247">
        <v>1</v>
      </c>
      <c r="HR247">
        <v>-0.00826728</v>
      </c>
      <c r="HS247">
        <v>0.0059695</v>
      </c>
      <c r="HT247">
        <v>20.2183</v>
      </c>
      <c r="HU247">
        <v>5.23241</v>
      </c>
      <c r="HV247">
        <v>11.992</v>
      </c>
      <c r="HW247">
        <v>4.95575</v>
      </c>
      <c r="HX247">
        <v>3.30393</v>
      </c>
      <c r="HY247">
        <v>22.2</v>
      </c>
      <c r="HZ247">
        <v>9999</v>
      </c>
      <c r="IA247">
        <v>9999</v>
      </c>
      <c r="IB247">
        <v>9999</v>
      </c>
      <c r="IC247">
        <v>1.86855</v>
      </c>
      <c r="ID247">
        <v>1.8642</v>
      </c>
      <c r="IE247">
        <v>1.8718</v>
      </c>
      <c r="IF247">
        <v>1.86264</v>
      </c>
      <c r="IG247">
        <v>1.86207</v>
      </c>
      <c r="IH247">
        <v>1.86856</v>
      </c>
      <c r="II247">
        <v>1.85867</v>
      </c>
      <c r="IJ247">
        <v>1.86509</v>
      </c>
      <c r="IK247">
        <v>5</v>
      </c>
      <c r="IL247">
        <v>0</v>
      </c>
      <c r="IM247">
        <v>0</v>
      </c>
      <c r="IN247">
        <v>0</v>
      </c>
      <c r="IO247" t="s">
        <v>441</v>
      </c>
      <c r="IP247" t="s">
        <v>442</v>
      </c>
      <c r="IQ247" t="s">
        <v>443</v>
      </c>
      <c r="IR247" t="s">
        <v>443</v>
      </c>
      <c r="IS247" t="s">
        <v>443</v>
      </c>
      <c r="IT247" t="s">
        <v>443</v>
      </c>
      <c r="IU247">
        <v>0</v>
      </c>
      <c r="IV247">
        <v>100</v>
      </c>
      <c r="IW247">
        <v>100</v>
      </c>
      <c r="IX247">
        <v>6.289</v>
      </c>
      <c r="IY247">
        <v>0.389</v>
      </c>
      <c r="IZ247">
        <v>4.29428474587108</v>
      </c>
      <c r="JA247">
        <v>0.0044018681294096</v>
      </c>
      <c r="JB247">
        <v>-1.90699597991277e-06</v>
      </c>
      <c r="JC247">
        <v>4.44501569190667e-10</v>
      </c>
      <c r="JD247">
        <v>0.0663976639725661</v>
      </c>
      <c r="JE247">
        <v>0.00774552653971819</v>
      </c>
      <c r="JF247">
        <v>0.000136201457998369</v>
      </c>
      <c r="JG247">
        <v>5.32982615085375e-06</v>
      </c>
      <c r="JH247">
        <v>-0</v>
      </c>
      <c r="JI247">
        <v>1991</v>
      </c>
      <c r="JJ247">
        <v>1</v>
      </c>
      <c r="JK247">
        <v>28</v>
      </c>
      <c r="JL247">
        <v>195727.3</v>
      </c>
      <c r="JM247">
        <v>195727.2</v>
      </c>
      <c r="JN247">
        <v>1.43188</v>
      </c>
      <c r="JO247">
        <v>2.41211</v>
      </c>
      <c r="JP247">
        <v>1.49902</v>
      </c>
      <c r="JQ247">
        <v>2.3291</v>
      </c>
      <c r="JR247">
        <v>1.54419</v>
      </c>
      <c r="JS247">
        <v>2.28394</v>
      </c>
      <c r="JT247">
        <v>35.2209</v>
      </c>
      <c r="JU247">
        <v>24.0875</v>
      </c>
      <c r="JV247">
        <v>18</v>
      </c>
      <c r="JW247">
        <v>547.436</v>
      </c>
      <c r="JX247">
        <v>431.047</v>
      </c>
      <c r="JY247">
        <v>26.9752</v>
      </c>
      <c r="JZ247">
        <v>27.443</v>
      </c>
      <c r="KA247">
        <v>30.0002</v>
      </c>
      <c r="KB247">
        <v>27.3283</v>
      </c>
      <c r="KC247">
        <v>27.3509</v>
      </c>
      <c r="KD247">
        <v>28.7237</v>
      </c>
      <c r="KE247">
        <v>30.8731</v>
      </c>
      <c r="KF247">
        <v>67.7537</v>
      </c>
      <c r="KG247">
        <v>26.9683</v>
      </c>
      <c r="KH247">
        <v>657.029</v>
      </c>
      <c r="KI247">
        <v>19.1795</v>
      </c>
      <c r="KJ247">
        <v>93.1175</v>
      </c>
      <c r="KK247">
        <v>98.8704</v>
      </c>
    </row>
    <row r="248" spans="1:297">
      <c r="A248">
        <v>232</v>
      </c>
      <c r="B248">
        <v>1758993346</v>
      </c>
      <c r="C248">
        <v>5999</v>
      </c>
      <c r="D248" t="s">
        <v>908</v>
      </c>
      <c r="E248" t="s">
        <v>909</v>
      </c>
      <c r="F248">
        <v>5</v>
      </c>
      <c r="G248" t="s">
        <v>831</v>
      </c>
      <c r="H248" t="s">
        <v>436</v>
      </c>
      <c r="I248">
        <v>1758993337.84615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(EA248+(U248+2*0.95*5.67E-8*(((EA248+$B$7)+273)^4-(EA248+273)^4)-44100*J248)/(1.84*29.3*R248+8*0.95*5.67E-8*(EA248+273)^3))</f>
        <v>0</v>
      </c>
      <c r="W248">
        <f>($C$7*EB248+$D$7*EC248+$E$7*V248)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2*0.95*5.67E-8*(((EA248+$B$7)+273)^4-(W248+273)^4)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653.517684889286</v>
      </c>
      <c r="AK248">
        <v>612.854296969697</v>
      </c>
      <c r="AL248">
        <v>3.36097995670994</v>
      </c>
      <c r="AM248">
        <v>63.08</v>
      </c>
      <c r="AN248">
        <f>(AP248 - AO248 + DY248*1E3/(8.314*(EA248+273.15)) * AR248/DX248 * AQ248) * DX248/(100*DL248) * 1000/(1000 - AP248)</f>
        <v>0</v>
      </c>
      <c r="AO248">
        <v>19.1295675833333</v>
      </c>
      <c r="AP248">
        <v>23.7086139393939</v>
      </c>
      <c r="AQ248">
        <v>-0.00217317501546064</v>
      </c>
      <c r="AR248">
        <v>99.94</v>
      </c>
      <c r="AS248">
        <v>0</v>
      </c>
      <c r="AT248">
        <v>0</v>
      </c>
      <c r="AU248">
        <f>IF(AS248*$H$13&gt;=AW248,1.0,(AW248/(AW248-AS248*$H$13)))</f>
        <v>0</v>
      </c>
      <c r="AV248">
        <f>(AU248-1)*100</f>
        <v>0</v>
      </c>
      <c r="AW248">
        <f>MAX(0,($B$13+$C$13*EF248)/(1+$D$13*EF248)*DY248/(EA248+273)*$E$13)</f>
        <v>0</v>
      </c>
      <c r="AX248" t="s">
        <v>437</v>
      </c>
      <c r="AY248" t="s">
        <v>437</v>
      </c>
      <c r="AZ248">
        <v>0</v>
      </c>
      <c r="BA248">
        <v>0</v>
      </c>
      <c r="BB248">
        <f>1-AZ248/BA248</f>
        <v>0</v>
      </c>
      <c r="BC248">
        <v>0</v>
      </c>
      <c r="BD248" t="s">
        <v>437</v>
      </c>
      <c r="BE248" t="s">
        <v>437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437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$B$11*EG248+$C$11*EH248+$F$11*ES248*(1-EV248)</f>
        <v>0</v>
      </c>
      <c r="DI248">
        <f>DH248*DJ248</f>
        <v>0</v>
      </c>
      <c r="DJ248">
        <f>($B$11*$D$9+$C$11*$D$9+$F$11*((FF248+EX248)/MAX(FF248+EX248+FG248, 0.1)*$I$9+FG248/MAX(FF248+EX248+FG248, 0.1)*$J$9))/($B$11+$C$11+$F$11)</f>
        <v>0</v>
      </c>
      <c r="DK248">
        <f>($B$11*$K$9+$C$11*$K$9+$F$11*((FF248+EX248)/MAX(FF248+EX248+FG248, 0.1)*$P$9+FG248/MAX(FF248+EX248+FG248, 0.1)*$Q$9))/($B$11+$C$11+$F$11)</f>
        <v>0</v>
      </c>
      <c r="DL248">
        <v>6</v>
      </c>
      <c r="DM248">
        <v>0.5</v>
      </c>
      <c r="DN248" t="s">
        <v>438</v>
      </c>
      <c r="DO248">
        <v>2</v>
      </c>
      <c r="DP248" t="b">
        <v>1</v>
      </c>
      <c r="DQ248">
        <v>1758993337.84615</v>
      </c>
      <c r="DR248">
        <v>574.940307692308</v>
      </c>
      <c r="DS248">
        <v>624.786230769231</v>
      </c>
      <c r="DT248">
        <v>23.7460230769231</v>
      </c>
      <c r="DU248">
        <v>19.1529692307692</v>
      </c>
      <c r="DV248">
        <v>568.677769230769</v>
      </c>
      <c r="DW248">
        <v>23.3565</v>
      </c>
      <c r="DX248">
        <v>499.997461538462</v>
      </c>
      <c r="DY248">
        <v>90.4098538461538</v>
      </c>
      <c r="DZ248">
        <v>0.0298319</v>
      </c>
      <c r="EA248">
        <v>30.2003538461538</v>
      </c>
      <c r="EB248">
        <v>30.0069153846154</v>
      </c>
      <c r="EC248">
        <v>999.9</v>
      </c>
      <c r="ED248">
        <v>0</v>
      </c>
      <c r="EE248">
        <v>0</v>
      </c>
      <c r="EF248">
        <v>9992.55</v>
      </c>
      <c r="EG248">
        <v>0</v>
      </c>
      <c r="EH248">
        <v>9.68874230769231</v>
      </c>
      <c r="EI248">
        <v>-49.8461230769231</v>
      </c>
      <c r="EJ248">
        <v>588.924384615385</v>
      </c>
      <c r="EK248">
        <v>636.986076923077</v>
      </c>
      <c r="EL248">
        <v>4.59306307692308</v>
      </c>
      <c r="EM248">
        <v>624.786230769231</v>
      </c>
      <c r="EN248">
        <v>19.1529692307692</v>
      </c>
      <c r="EO248">
        <v>2.14687461538462</v>
      </c>
      <c r="EP248">
        <v>1.73161769230769</v>
      </c>
      <c r="EQ248">
        <v>18.5712846153846</v>
      </c>
      <c r="ER248">
        <v>15.1827846153846</v>
      </c>
      <c r="ES248">
        <v>2000.02</v>
      </c>
      <c r="ET248">
        <v>0.979995076923077</v>
      </c>
      <c r="EU248">
        <v>0.0200048692307692</v>
      </c>
      <c r="EV248">
        <v>0</v>
      </c>
      <c r="EW248">
        <v>1052.20461538462</v>
      </c>
      <c r="EX248">
        <v>5.00016</v>
      </c>
      <c r="EY248">
        <v>21585.4692307692</v>
      </c>
      <c r="EZ248">
        <v>18234.3384615385</v>
      </c>
      <c r="FA248">
        <v>48.5</v>
      </c>
      <c r="FB248">
        <v>49</v>
      </c>
      <c r="FC248">
        <v>48.875</v>
      </c>
      <c r="FD248">
        <v>48.625</v>
      </c>
      <c r="FE248">
        <v>50.375</v>
      </c>
      <c r="FF248">
        <v>1955.11</v>
      </c>
      <c r="FG248">
        <v>39.91</v>
      </c>
      <c r="FH248">
        <v>0</v>
      </c>
      <c r="FI248">
        <v>1758993351.3</v>
      </c>
      <c r="FJ248">
        <v>0</v>
      </c>
      <c r="FK248">
        <v>1053.0928</v>
      </c>
      <c r="FL248">
        <v>50.210000077669</v>
      </c>
      <c r="FM248">
        <v>1015.46923224823</v>
      </c>
      <c r="FN248">
        <v>21603.692</v>
      </c>
      <c r="FO248">
        <v>15</v>
      </c>
      <c r="FP248">
        <v>0</v>
      </c>
      <c r="FQ248" t="s">
        <v>439</v>
      </c>
      <c r="FR248">
        <v>1747249705.1</v>
      </c>
      <c r="FS248">
        <v>1747249711.1</v>
      </c>
      <c r="FT248">
        <v>0</v>
      </c>
      <c r="FU248">
        <v>0.871</v>
      </c>
      <c r="FV248">
        <v>0.066</v>
      </c>
      <c r="FW248">
        <v>5.486</v>
      </c>
      <c r="FX248">
        <v>0.145</v>
      </c>
      <c r="FY248">
        <v>420</v>
      </c>
      <c r="FZ248">
        <v>16</v>
      </c>
      <c r="GA248">
        <v>0.27</v>
      </c>
      <c r="GB248">
        <v>0.16</v>
      </c>
      <c r="GC248">
        <v>-49.32283</v>
      </c>
      <c r="GD248">
        <v>-9.01265864661658</v>
      </c>
      <c r="GE248">
        <v>0.932036627552802</v>
      </c>
      <c r="GF248">
        <v>0</v>
      </c>
      <c r="GG248">
        <v>1049.60558823529</v>
      </c>
      <c r="GH248">
        <v>46.6348357552983</v>
      </c>
      <c r="GI248">
        <v>4.58476645833883</v>
      </c>
      <c r="GJ248">
        <v>-1</v>
      </c>
      <c r="GK248">
        <v>4.581829</v>
      </c>
      <c r="GL248">
        <v>0.181664661654135</v>
      </c>
      <c r="GM248">
        <v>0.0251385220130381</v>
      </c>
      <c r="GN248">
        <v>0</v>
      </c>
      <c r="GO248">
        <v>0</v>
      </c>
      <c r="GP248">
        <v>2</v>
      </c>
      <c r="GQ248" t="s">
        <v>457</v>
      </c>
      <c r="GR248">
        <v>3.12487</v>
      </c>
      <c r="GS248">
        <v>2.65542</v>
      </c>
      <c r="GT248">
        <v>0.116319</v>
      </c>
      <c r="GU248">
        <v>0.123799</v>
      </c>
      <c r="GV248">
        <v>0.100709</v>
      </c>
      <c r="GW248">
        <v>0.0868994</v>
      </c>
      <c r="GX248">
        <v>22779.1</v>
      </c>
      <c r="GY248">
        <v>21412.1</v>
      </c>
      <c r="GZ248">
        <v>23049.3</v>
      </c>
      <c r="HA248">
        <v>23791.6</v>
      </c>
      <c r="HB248">
        <v>35316.9</v>
      </c>
      <c r="HC248">
        <v>35957.6</v>
      </c>
      <c r="HD248">
        <v>41542.4</v>
      </c>
      <c r="HE248">
        <v>42421.2</v>
      </c>
      <c r="HF248">
        <v>1.9153</v>
      </c>
      <c r="HG248">
        <v>1.82208</v>
      </c>
      <c r="HH248">
        <v>0.194661</v>
      </c>
      <c r="HI248">
        <v>0</v>
      </c>
      <c r="HJ248">
        <v>26.8406</v>
      </c>
      <c r="HK248">
        <v>999.9</v>
      </c>
      <c r="HL248">
        <v>51.691</v>
      </c>
      <c r="HM248">
        <v>29.376</v>
      </c>
      <c r="HN248">
        <v>23.4995</v>
      </c>
      <c r="HO248">
        <v>53.8828</v>
      </c>
      <c r="HP248">
        <v>42.4079</v>
      </c>
      <c r="HQ248">
        <v>1</v>
      </c>
      <c r="HR248">
        <v>-0.00794207</v>
      </c>
      <c r="HS248">
        <v>0.0130637</v>
      </c>
      <c r="HT248">
        <v>20.2183</v>
      </c>
      <c r="HU248">
        <v>5.23241</v>
      </c>
      <c r="HV248">
        <v>11.992</v>
      </c>
      <c r="HW248">
        <v>4.95575</v>
      </c>
      <c r="HX248">
        <v>3.304</v>
      </c>
      <c r="HY248">
        <v>22.2</v>
      </c>
      <c r="HZ248">
        <v>9999</v>
      </c>
      <c r="IA248">
        <v>9999</v>
      </c>
      <c r="IB248">
        <v>9999</v>
      </c>
      <c r="IC248">
        <v>1.86855</v>
      </c>
      <c r="ID248">
        <v>1.86418</v>
      </c>
      <c r="IE248">
        <v>1.8718</v>
      </c>
      <c r="IF248">
        <v>1.86265</v>
      </c>
      <c r="IG248">
        <v>1.86207</v>
      </c>
      <c r="IH248">
        <v>1.86856</v>
      </c>
      <c r="II248">
        <v>1.85867</v>
      </c>
      <c r="IJ248">
        <v>1.86508</v>
      </c>
      <c r="IK248">
        <v>5</v>
      </c>
      <c r="IL248">
        <v>0</v>
      </c>
      <c r="IM248">
        <v>0</v>
      </c>
      <c r="IN248">
        <v>0</v>
      </c>
      <c r="IO248" t="s">
        <v>441</v>
      </c>
      <c r="IP248" t="s">
        <v>442</v>
      </c>
      <c r="IQ248" t="s">
        <v>443</v>
      </c>
      <c r="IR248" t="s">
        <v>443</v>
      </c>
      <c r="IS248" t="s">
        <v>443</v>
      </c>
      <c r="IT248" t="s">
        <v>443</v>
      </c>
      <c r="IU248">
        <v>0</v>
      </c>
      <c r="IV248">
        <v>100</v>
      </c>
      <c r="IW248">
        <v>100</v>
      </c>
      <c r="IX248">
        <v>6.333</v>
      </c>
      <c r="IY248">
        <v>0.3886</v>
      </c>
      <c r="IZ248">
        <v>4.29428474587108</v>
      </c>
      <c r="JA248">
        <v>0.0044018681294096</v>
      </c>
      <c r="JB248">
        <v>-1.90699597991277e-06</v>
      </c>
      <c r="JC248">
        <v>4.44501569190667e-10</v>
      </c>
      <c r="JD248">
        <v>0.0663976639725661</v>
      </c>
      <c r="JE248">
        <v>0.00774552653971819</v>
      </c>
      <c r="JF248">
        <v>0.000136201457998369</v>
      </c>
      <c r="JG248">
        <v>5.32982615085375e-06</v>
      </c>
      <c r="JH248">
        <v>-0</v>
      </c>
      <c r="JI248">
        <v>1991</v>
      </c>
      <c r="JJ248">
        <v>1</v>
      </c>
      <c r="JK248">
        <v>28</v>
      </c>
      <c r="JL248">
        <v>195727.3</v>
      </c>
      <c r="JM248">
        <v>195727.2</v>
      </c>
      <c r="JN248">
        <v>1.45996</v>
      </c>
      <c r="JO248">
        <v>2.38647</v>
      </c>
      <c r="JP248">
        <v>1.4978</v>
      </c>
      <c r="JQ248">
        <v>2.3291</v>
      </c>
      <c r="JR248">
        <v>1.54419</v>
      </c>
      <c r="JS248">
        <v>2.3938</v>
      </c>
      <c r="JT248">
        <v>35.2209</v>
      </c>
      <c r="JU248">
        <v>24.0963</v>
      </c>
      <c r="JV248">
        <v>18</v>
      </c>
      <c r="JW248">
        <v>547.572</v>
      </c>
      <c r="JX248">
        <v>431.076</v>
      </c>
      <c r="JY248">
        <v>26.9692</v>
      </c>
      <c r="JZ248">
        <v>27.4453</v>
      </c>
      <c r="KA248">
        <v>30.0004</v>
      </c>
      <c r="KB248">
        <v>27.3291</v>
      </c>
      <c r="KC248">
        <v>27.3509</v>
      </c>
      <c r="KD248">
        <v>29.2974</v>
      </c>
      <c r="KE248">
        <v>30.8731</v>
      </c>
      <c r="KF248">
        <v>67.7537</v>
      </c>
      <c r="KG248">
        <v>26.9559</v>
      </c>
      <c r="KH248">
        <v>670.547</v>
      </c>
      <c r="KI248">
        <v>19.1873</v>
      </c>
      <c r="KJ248">
        <v>93.1166</v>
      </c>
      <c r="KK248">
        <v>98.8706</v>
      </c>
    </row>
    <row r="249" spans="1:297">
      <c r="A249">
        <v>233</v>
      </c>
      <c r="B249">
        <v>1758993351</v>
      </c>
      <c r="C249">
        <v>6004</v>
      </c>
      <c r="D249" t="s">
        <v>910</v>
      </c>
      <c r="E249" t="s">
        <v>911</v>
      </c>
      <c r="F249">
        <v>5</v>
      </c>
      <c r="G249" t="s">
        <v>831</v>
      </c>
      <c r="H249" t="s">
        <v>436</v>
      </c>
      <c r="I249">
        <v>1758993342.84615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(EA249+(U249+2*0.95*5.67E-8*(((EA249+$B$7)+273)^4-(EA249+273)^4)-44100*J249)/(1.84*29.3*R249+8*0.95*5.67E-8*(EA249+273)^3))</f>
        <v>0</v>
      </c>
      <c r="W249">
        <f>($C$7*EB249+$D$7*EC249+$E$7*V249)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2*0.95*5.67E-8*(((EA249+$B$7)+273)^4-(W249+273)^4)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670.056743894047</v>
      </c>
      <c r="AK249">
        <v>629.24103030303</v>
      </c>
      <c r="AL249">
        <v>3.27129900432891</v>
      </c>
      <c r="AM249">
        <v>63.08</v>
      </c>
      <c r="AN249">
        <f>(AP249 - AO249 + DY249*1E3/(8.314*(EA249+273.15)) * AR249/DX249 * AQ249) * DX249/(100*DL249) * 1000/(1000 - AP249)</f>
        <v>0</v>
      </c>
      <c r="AO249">
        <v>19.1289509553571</v>
      </c>
      <c r="AP249">
        <v>23.6959618181818</v>
      </c>
      <c r="AQ249">
        <v>-0.000774135642136964</v>
      </c>
      <c r="AR249">
        <v>99.94</v>
      </c>
      <c r="AS249">
        <v>0</v>
      </c>
      <c r="AT249">
        <v>0</v>
      </c>
      <c r="AU249">
        <f>IF(AS249*$H$13&gt;=AW249,1.0,(AW249/(AW249-AS249*$H$13)))</f>
        <v>0</v>
      </c>
      <c r="AV249">
        <f>(AU249-1)*100</f>
        <v>0</v>
      </c>
      <c r="AW249">
        <f>MAX(0,($B$13+$C$13*EF249)/(1+$D$13*EF249)*DY249/(EA249+273)*$E$13)</f>
        <v>0</v>
      </c>
      <c r="AX249" t="s">
        <v>437</v>
      </c>
      <c r="AY249" t="s">
        <v>437</v>
      </c>
      <c r="AZ249">
        <v>0</v>
      </c>
      <c r="BA249">
        <v>0</v>
      </c>
      <c r="BB249">
        <f>1-AZ249/BA249</f>
        <v>0</v>
      </c>
      <c r="BC249">
        <v>0</v>
      </c>
      <c r="BD249" t="s">
        <v>437</v>
      </c>
      <c r="BE249" t="s">
        <v>437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437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$B$11*EG249+$C$11*EH249+$F$11*ES249*(1-EV249)</f>
        <v>0</v>
      </c>
      <c r="DI249">
        <f>DH249*DJ249</f>
        <v>0</v>
      </c>
      <c r="DJ249">
        <f>($B$11*$D$9+$C$11*$D$9+$F$11*((FF249+EX249)/MAX(FF249+EX249+FG249, 0.1)*$I$9+FG249/MAX(FF249+EX249+FG249, 0.1)*$J$9))/($B$11+$C$11+$F$11)</f>
        <v>0</v>
      </c>
      <c r="DK249">
        <f>($B$11*$K$9+$C$11*$K$9+$F$11*((FF249+EX249)/MAX(FF249+EX249+FG249, 0.1)*$P$9+FG249/MAX(FF249+EX249+FG249, 0.1)*$Q$9))/($B$11+$C$11+$F$11)</f>
        <v>0</v>
      </c>
      <c r="DL249">
        <v>6</v>
      </c>
      <c r="DM249">
        <v>0.5</v>
      </c>
      <c r="DN249" t="s">
        <v>438</v>
      </c>
      <c r="DO249">
        <v>2</v>
      </c>
      <c r="DP249" t="b">
        <v>1</v>
      </c>
      <c r="DQ249">
        <v>1758993342.84615</v>
      </c>
      <c r="DR249">
        <v>591.212307692308</v>
      </c>
      <c r="DS249">
        <v>641.458384615384</v>
      </c>
      <c r="DT249">
        <v>23.7201769230769</v>
      </c>
      <c r="DU249">
        <v>19.1322769230769</v>
      </c>
      <c r="DV249">
        <v>584.906846153846</v>
      </c>
      <c r="DW249">
        <v>23.3312384615385</v>
      </c>
      <c r="DX249">
        <v>499.951615384615</v>
      </c>
      <c r="DY249">
        <v>90.4105769230769</v>
      </c>
      <c r="DZ249">
        <v>0.0298346307692308</v>
      </c>
      <c r="EA249">
        <v>30.2038769230769</v>
      </c>
      <c r="EB249">
        <v>30.0099846153846</v>
      </c>
      <c r="EC249">
        <v>999.9</v>
      </c>
      <c r="ED249">
        <v>0</v>
      </c>
      <c r="EE249">
        <v>0</v>
      </c>
      <c r="EF249">
        <v>9992.74538461538</v>
      </c>
      <c r="EG249">
        <v>0</v>
      </c>
      <c r="EH249">
        <v>9.68874230769231</v>
      </c>
      <c r="EI249">
        <v>-50.2461692307692</v>
      </c>
      <c r="EJ249">
        <v>605.576384615385</v>
      </c>
      <c r="EK249">
        <v>653.970307692308</v>
      </c>
      <c r="EL249">
        <v>4.58790769230769</v>
      </c>
      <c r="EM249">
        <v>641.458384615384</v>
      </c>
      <c r="EN249">
        <v>19.1322769230769</v>
      </c>
      <c r="EO249">
        <v>2.14455461538462</v>
      </c>
      <c r="EP249">
        <v>1.72976</v>
      </c>
      <c r="EQ249">
        <v>18.5540230769231</v>
      </c>
      <c r="ER249">
        <v>15.1661</v>
      </c>
      <c r="ES249">
        <v>2000.04615384615</v>
      </c>
      <c r="ET249">
        <v>0.979995230769231</v>
      </c>
      <c r="EU249">
        <v>0.0200046615384615</v>
      </c>
      <c r="EV249">
        <v>0</v>
      </c>
      <c r="EW249">
        <v>1056.43</v>
      </c>
      <c r="EX249">
        <v>5.00016</v>
      </c>
      <c r="EY249">
        <v>21671.1461538462</v>
      </c>
      <c r="EZ249">
        <v>18234.5769230769</v>
      </c>
      <c r="FA249">
        <v>48.5</v>
      </c>
      <c r="FB249">
        <v>49</v>
      </c>
      <c r="FC249">
        <v>48.875</v>
      </c>
      <c r="FD249">
        <v>48.625</v>
      </c>
      <c r="FE249">
        <v>50.375</v>
      </c>
      <c r="FF249">
        <v>1955.13615384615</v>
      </c>
      <c r="FG249">
        <v>39.91</v>
      </c>
      <c r="FH249">
        <v>0</v>
      </c>
      <c r="FI249">
        <v>1758993356.1</v>
      </c>
      <c r="FJ249">
        <v>0</v>
      </c>
      <c r="FK249">
        <v>1057.1832</v>
      </c>
      <c r="FL249">
        <v>51.8361539393095</v>
      </c>
      <c r="FM249">
        <v>1061.10000157568</v>
      </c>
      <c r="FN249">
        <v>21686.876</v>
      </c>
      <c r="FO249">
        <v>15</v>
      </c>
      <c r="FP249">
        <v>0</v>
      </c>
      <c r="FQ249" t="s">
        <v>439</v>
      </c>
      <c r="FR249">
        <v>1747249705.1</v>
      </c>
      <c r="FS249">
        <v>1747249711.1</v>
      </c>
      <c r="FT249">
        <v>0</v>
      </c>
      <c r="FU249">
        <v>0.871</v>
      </c>
      <c r="FV249">
        <v>0.066</v>
      </c>
      <c r="FW249">
        <v>5.486</v>
      </c>
      <c r="FX249">
        <v>0.145</v>
      </c>
      <c r="FY249">
        <v>420</v>
      </c>
      <c r="FZ249">
        <v>16</v>
      </c>
      <c r="GA249">
        <v>0.27</v>
      </c>
      <c r="GB249">
        <v>0.16</v>
      </c>
      <c r="GC249">
        <v>-50.075385</v>
      </c>
      <c r="GD249">
        <v>-5.53400751879701</v>
      </c>
      <c r="GE249">
        <v>0.612145918286645</v>
      </c>
      <c r="GF249">
        <v>0</v>
      </c>
      <c r="GG249">
        <v>1053.955</v>
      </c>
      <c r="GH249">
        <v>50.1957218815515</v>
      </c>
      <c r="GI249">
        <v>4.93268525486164</v>
      </c>
      <c r="GJ249">
        <v>-1</v>
      </c>
      <c r="GK249">
        <v>4.5892065</v>
      </c>
      <c r="GL249">
        <v>-0.102019398496243</v>
      </c>
      <c r="GM249">
        <v>0.0159403404213963</v>
      </c>
      <c r="GN249">
        <v>0</v>
      </c>
      <c r="GO249">
        <v>0</v>
      </c>
      <c r="GP249">
        <v>2</v>
      </c>
      <c r="GQ249" t="s">
        <v>457</v>
      </c>
      <c r="GR249">
        <v>3.12498</v>
      </c>
      <c r="GS249">
        <v>2.65546</v>
      </c>
      <c r="GT249">
        <v>0.118525</v>
      </c>
      <c r="GU249">
        <v>0.126006</v>
      </c>
      <c r="GV249">
        <v>0.100676</v>
      </c>
      <c r="GW249">
        <v>0.0869029</v>
      </c>
      <c r="GX249">
        <v>22721.9</v>
      </c>
      <c r="GY249">
        <v>21357.6</v>
      </c>
      <c r="GZ249">
        <v>23049</v>
      </c>
      <c r="HA249">
        <v>23790.9</v>
      </c>
      <c r="HB249">
        <v>35318</v>
      </c>
      <c r="HC249">
        <v>35957</v>
      </c>
      <c r="HD249">
        <v>41542</v>
      </c>
      <c r="HE249">
        <v>42420.5</v>
      </c>
      <c r="HF249">
        <v>1.91497</v>
      </c>
      <c r="HG249">
        <v>1.8221</v>
      </c>
      <c r="HH249">
        <v>0.193834</v>
      </c>
      <c r="HI249">
        <v>0</v>
      </c>
      <c r="HJ249">
        <v>26.848</v>
      </c>
      <c r="HK249">
        <v>999.9</v>
      </c>
      <c r="HL249">
        <v>51.691</v>
      </c>
      <c r="HM249">
        <v>29.376</v>
      </c>
      <c r="HN249">
        <v>23.4988</v>
      </c>
      <c r="HO249">
        <v>54.6128</v>
      </c>
      <c r="HP249">
        <v>42.2155</v>
      </c>
      <c r="HQ249">
        <v>1</v>
      </c>
      <c r="HR249">
        <v>-0.00754573</v>
      </c>
      <c r="HS249">
        <v>0.050945</v>
      </c>
      <c r="HT249">
        <v>20.2182</v>
      </c>
      <c r="HU249">
        <v>5.22972</v>
      </c>
      <c r="HV249">
        <v>11.992</v>
      </c>
      <c r="HW249">
        <v>4.9548</v>
      </c>
      <c r="HX249">
        <v>3.3039</v>
      </c>
      <c r="HY249">
        <v>22.2</v>
      </c>
      <c r="HZ249">
        <v>9999</v>
      </c>
      <c r="IA249">
        <v>9999</v>
      </c>
      <c r="IB249">
        <v>9999</v>
      </c>
      <c r="IC249">
        <v>1.8685</v>
      </c>
      <c r="ID249">
        <v>1.86419</v>
      </c>
      <c r="IE249">
        <v>1.8718</v>
      </c>
      <c r="IF249">
        <v>1.86266</v>
      </c>
      <c r="IG249">
        <v>1.86211</v>
      </c>
      <c r="IH249">
        <v>1.86859</v>
      </c>
      <c r="II249">
        <v>1.85867</v>
      </c>
      <c r="IJ249">
        <v>1.86508</v>
      </c>
      <c r="IK249">
        <v>5</v>
      </c>
      <c r="IL249">
        <v>0</v>
      </c>
      <c r="IM249">
        <v>0</v>
      </c>
      <c r="IN249">
        <v>0</v>
      </c>
      <c r="IO249" t="s">
        <v>441</v>
      </c>
      <c r="IP249" t="s">
        <v>442</v>
      </c>
      <c r="IQ249" t="s">
        <v>443</v>
      </c>
      <c r="IR249" t="s">
        <v>443</v>
      </c>
      <c r="IS249" t="s">
        <v>443</v>
      </c>
      <c r="IT249" t="s">
        <v>443</v>
      </c>
      <c r="IU249">
        <v>0</v>
      </c>
      <c r="IV249">
        <v>100</v>
      </c>
      <c r="IW249">
        <v>100</v>
      </c>
      <c r="IX249">
        <v>6.373</v>
      </c>
      <c r="IY249">
        <v>0.3884</v>
      </c>
      <c r="IZ249">
        <v>4.29428474587108</v>
      </c>
      <c r="JA249">
        <v>0.0044018681294096</v>
      </c>
      <c r="JB249">
        <v>-1.90699597991277e-06</v>
      </c>
      <c r="JC249">
        <v>4.44501569190667e-10</v>
      </c>
      <c r="JD249">
        <v>0.0663976639725661</v>
      </c>
      <c r="JE249">
        <v>0.00774552653971819</v>
      </c>
      <c r="JF249">
        <v>0.000136201457998369</v>
      </c>
      <c r="JG249">
        <v>5.32982615085375e-06</v>
      </c>
      <c r="JH249">
        <v>-0</v>
      </c>
      <c r="JI249">
        <v>1991</v>
      </c>
      <c r="JJ249">
        <v>1</v>
      </c>
      <c r="JK249">
        <v>28</v>
      </c>
      <c r="JL249">
        <v>195727.4</v>
      </c>
      <c r="JM249">
        <v>195727.3</v>
      </c>
      <c r="JN249">
        <v>1.48438</v>
      </c>
      <c r="JO249">
        <v>2.38037</v>
      </c>
      <c r="JP249">
        <v>1.49902</v>
      </c>
      <c r="JQ249">
        <v>2.3291</v>
      </c>
      <c r="JR249">
        <v>1.54419</v>
      </c>
      <c r="JS249">
        <v>2.28638</v>
      </c>
      <c r="JT249">
        <v>35.2209</v>
      </c>
      <c r="JU249">
        <v>24.0787</v>
      </c>
      <c r="JV249">
        <v>18</v>
      </c>
      <c r="JW249">
        <v>547.375</v>
      </c>
      <c r="JX249">
        <v>431.108</v>
      </c>
      <c r="JY249">
        <v>26.9601</v>
      </c>
      <c r="JZ249">
        <v>27.4479</v>
      </c>
      <c r="KA249">
        <v>30.0004</v>
      </c>
      <c r="KB249">
        <v>27.3306</v>
      </c>
      <c r="KC249">
        <v>27.3532</v>
      </c>
      <c r="KD249">
        <v>29.9211</v>
      </c>
      <c r="KE249">
        <v>30.8731</v>
      </c>
      <c r="KF249">
        <v>67.7537</v>
      </c>
      <c r="KG249">
        <v>26.9436</v>
      </c>
      <c r="KH249">
        <v>690.753</v>
      </c>
      <c r="KI249">
        <v>19.2053</v>
      </c>
      <c r="KJ249">
        <v>93.1157</v>
      </c>
      <c r="KK249">
        <v>98.8685</v>
      </c>
    </row>
    <row r="250" spans="1:297">
      <c r="A250">
        <v>234</v>
      </c>
      <c r="B250">
        <v>1758993356</v>
      </c>
      <c r="C250">
        <v>6009</v>
      </c>
      <c r="D250" t="s">
        <v>912</v>
      </c>
      <c r="E250" t="s">
        <v>913</v>
      </c>
      <c r="F250">
        <v>5</v>
      </c>
      <c r="G250" t="s">
        <v>831</v>
      </c>
      <c r="H250" t="s">
        <v>436</v>
      </c>
      <c r="I250">
        <v>1758993347.84615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(EA250+(U250+2*0.95*5.67E-8*(((EA250+$B$7)+273)^4-(EA250+273)^4)-44100*J250)/(1.84*29.3*R250+8*0.95*5.67E-8*(EA250+273)^3))</f>
        <v>0</v>
      </c>
      <c r="W250">
        <f>($C$7*EB250+$D$7*EC250+$E$7*V250)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2*0.95*5.67E-8*(((EA250+$B$7)+273)^4-(W250+273)^4)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686.993097286905</v>
      </c>
      <c r="AK250">
        <v>645.700763636364</v>
      </c>
      <c r="AL250">
        <v>3.27993329004324</v>
      </c>
      <c r="AM250">
        <v>63.08</v>
      </c>
      <c r="AN250">
        <f>(AP250 - AO250 + DY250*1E3/(8.314*(EA250+273.15)) * AR250/DX250 * AQ250) * DX250/(100*DL250) * 1000/(1000 - AP250)</f>
        <v>0</v>
      </c>
      <c r="AO250">
        <v>19.1284367261905</v>
      </c>
      <c r="AP250">
        <v>23.6832684848485</v>
      </c>
      <c r="AQ250">
        <v>-0.000576118156354414</v>
      </c>
      <c r="AR250">
        <v>99.94</v>
      </c>
      <c r="AS250">
        <v>0</v>
      </c>
      <c r="AT250">
        <v>0</v>
      </c>
      <c r="AU250">
        <f>IF(AS250*$H$13&gt;=AW250,1.0,(AW250/(AW250-AS250*$H$13)))</f>
        <v>0</v>
      </c>
      <c r="AV250">
        <f>(AU250-1)*100</f>
        <v>0</v>
      </c>
      <c r="AW250">
        <f>MAX(0,($B$13+$C$13*EF250)/(1+$D$13*EF250)*DY250/(EA250+273)*$E$13)</f>
        <v>0</v>
      </c>
      <c r="AX250" t="s">
        <v>437</v>
      </c>
      <c r="AY250" t="s">
        <v>437</v>
      </c>
      <c r="AZ250">
        <v>0</v>
      </c>
      <c r="BA250">
        <v>0</v>
      </c>
      <c r="BB250">
        <f>1-AZ250/BA250</f>
        <v>0</v>
      </c>
      <c r="BC250">
        <v>0</v>
      </c>
      <c r="BD250" t="s">
        <v>437</v>
      </c>
      <c r="BE250" t="s">
        <v>437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437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$B$11*EG250+$C$11*EH250+$F$11*ES250*(1-EV250)</f>
        <v>0</v>
      </c>
      <c r="DI250">
        <f>DH250*DJ250</f>
        <v>0</v>
      </c>
      <c r="DJ250">
        <f>($B$11*$D$9+$C$11*$D$9+$F$11*((FF250+EX250)/MAX(FF250+EX250+FG250, 0.1)*$I$9+FG250/MAX(FF250+EX250+FG250, 0.1)*$J$9))/($B$11+$C$11+$F$11)</f>
        <v>0</v>
      </c>
      <c r="DK250">
        <f>($B$11*$K$9+$C$11*$K$9+$F$11*((FF250+EX250)/MAX(FF250+EX250+FG250, 0.1)*$P$9+FG250/MAX(FF250+EX250+FG250, 0.1)*$Q$9))/($B$11+$C$11+$F$11)</f>
        <v>0</v>
      </c>
      <c r="DL250">
        <v>6</v>
      </c>
      <c r="DM250">
        <v>0.5</v>
      </c>
      <c r="DN250" t="s">
        <v>438</v>
      </c>
      <c r="DO250">
        <v>2</v>
      </c>
      <c r="DP250" t="b">
        <v>1</v>
      </c>
      <c r="DQ250">
        <v>1758993347.84615</v>
      </c>
      <c r="DR250">
        <v>607.399076923077</v>
      </c>
      <c r="DS250">
        <v>658.143923076923</v>
      </c>
      <c r="DT250">
        <v>23.7018384615385</v>
      </c>
      <c r="DU250">
        <v>19.1291692307692</v>
      </c>
      <c r="DV250">
        <v>601.051538461538</v>
      </c>
      <c r="DW250">
        <v>23.3133153846154</v>
      </c>
      <c r="DX250">
        <v>499.964076923077</v>
      </c>
      <c r="DY250">
        <v>90.4102769230769</v>
      </c>
      <c r="DZ250">
        <v>0.0299326307692308</v>
      </c>
      <c r="EA250">
        <v>30.2072384615385</v>
      </c>
      <c r="EB250">
        <v>30.0111</v>
      </c>
      <c r="EC250">
        <v>999.9</v>
      </c>
      <c r="ED250">
        <v>0</v>
      </c>
      <c r="EE250">
        <v>0</v>
      </c>
      <c r="EF250">
        <v>10000.3892307692</v>
      </c>
      <c r="EG250">
        <v>0</v>
      </c>
      <c r="EH250">
        <v>9.69109692307692</v>
      </c>
      <c r="EI250">
        <v>-50.745</v>
      </c>
      <c r="EJ250">
        <v>622.144846153846</v>
      </c>
      <c r="EK250">
        <v>670.979307692308</v>
      </c>
      <c r="EL250">
        <v>4.57267769230769</v>
      </c>
      <c r="EM250">
        <v>658.143923076923</v>
      </c>
      <c r="EN250">
        <v>19.1291692307692</v>
      </c>
      <c r="EO250">
        <v>2.14289</v>
      </c>
      <c r="EP250">
        <v>1.72947230769231</v>
      </c>
      <c r="EQ250">
        <v>18.5416307692308</v>
      </c>
      <c r="ER250">
        <v>15.1635230769231</v>
      </c>
      <c r="ES250">
        <v>2000.03</v>
      </c>
      <c r="ET250">
        <v>0.979995076923077</v>
      </c>
      <c r="EU250">
        <v>0.0200048769230769</v>
      </c>
      <c r="EV250">
        <v>0</v>
      </c>
      <c r="EW250">
        <v>1060.85615384615</v>
      </c>
      <c r="EX250">
        <v>5.00016</v>
      </c>
      <c r="EY250">
        <v>21761.4692307692</v>
      </c>
      <c r="EZ250">
        <v>18234.4230769231</v>
      </c>
      <c r="FA250">
        <v>48.5</v>
      </c>
      <c r="FB250">
        <v>49</v>
      </c>
      <c r="FC250">
        <v>48.875</v>
      </c>
      <c r="FD250">
        <v>48.625</v>
      </c>
      <c r="FE250">
        <v>50.375</v>
      </c>
      <c r="FF250">
        <v>1955.12</v>
      </c>
      <c r="FG250">
        <v>39.91</v>
      </c>
      <c r="FH250">
        <v>0</v>
      </c>
      <c r="FI250">
        <v>1758993360.9</v>
      </c>
      <c r="FJ250">
        <v>0</v>
      </c>
      <c r="FK250">
        <v>1061.3692</v>
      </c>
      <c r="FL250">
        <v>52.2869229985326</v>
      </c>
      <c r="FM250">
        <v>1093.22307521871</v>
      </c>
      <c r="FN250">
        <v>21772.604</v>
      </c>
      <c r="FO250">
        <v>15</v>
      </c>
      <c r="FP250">
        <v>0</v>
      </c>
      <c r="FQ250" t="s">
        <v>439</v>
      </c>
      <c r="FR250">
        <v>1747249705.1</v>
      </c>
      <c r="FS250">
        <v>1747249711.1</v>
      </c>
      <c r="FT250">
        <v>0</v>
      </c>
      <c r="FU250">
        <v>0.871</v>
      </c>
      <c r="FV250">
        <v>0.066</v>
      </c>
      <c r="FW250">
        <v>5.486</v>
      </c>
      <c r="FX250">
        <v>0.145</v>
      </c>
      <c r="FY250">
        <v>420</v>
      </c>
      <c r="FZ250">
        <v>16</v>
      </c>
      <c r="GA250">
        <v>0.27</v>
      </c>
      <c r="GB250">
        <v>0.16</v>
      </c>
      <c r="GC250">
        <v>-50.4322428571428</v>
      </c>
      <c r="GD250">
        <v>-5.40715324675328</v>
      </c>
      <c r="GE250">
        <v>0.627572889768821</v>
      </c>
      <c r="GF250">
        <v>0</v>
      </c>
      <c r="GG250">
        <v>1058.49</v>
      </c>
      <c r="GH250">
        <v>51.8664629513403</v>
      </c>
      <c r="GI250">
        <v>5.09268679809877</v>
      </c>
      <c r="GJ250">
        <v>-1</v>
      </c>
      <c r="GK250">
        <v>4.58216809523809</v>
      </c>
      <c r="GL250">
        <v>-0.185025974025975</v>
      </c>
      <c r="GM250">
        <v>0.0189234806571467</v>
      </c>
      <c r="GN250">
        <v>0</v>
      </c>
      <c r="GO250">
        <v>0</v>
      </c>
      <c r="GP250">
        <v>2</v>
      </c>
      <c r="GQ250" t="s">
        <v>457</v>
      </c>
      <c r="GR250">
        <v>3.12498</v>
      </c>
      <c r="GS250">
        <v>2.65591</v>
      </c>
      <c r="GT250">
        <v>0.120681</v>
      </c>
      <c r="GU250">
        <v>0.128056</v>
      </c>
      <c r="GV250">
        <v>0.100638</v>
      </c>
      <c r="GW250">
        <v>0.0868973</v>
      </c>
      <c r="GX250">
        <v>22666.2</v>
      </c>
      <c r="GY250">
        <v>21307.7</v>
      </c>
      <c r="GZ250">
        <v>23048.8</v>
      </c>
      <c r="HA250">
        <v>23791.2</v>
      </c>
      <c r="HB250">
        <v>35319.7</v>
      </c>
      <c r="HC250">
        <v>35957.5</v>
      </c>
      <c r="HD250">
        <v>41542</v>
      </c>
      <c r="HE250">
        <v>42420.7</v>
      </c>
      <c r="HF250">
        <v>1.91535</v>
      </c>
      <c r="HG250">
        <v>1.82195</v>
      </c>
      <c r="HH250">
        <v>0.193588</v>
      </c>
      <c r="HI250">
        <v>0</v>
      </c>
      <c r="HJ250">
        <v>26.8557</v>
      </c>
      <c r="HK250">
        <v>999.9</v>
      </c>
      <c r="HL250">
        <v>51.691</v>
      </c>
      <c r="HM250">
        <v>29.376</v>
      </c>
      <c r="HN250">
        <v>23.4983</v>
      </c>
      <c r="HO250">
        <v>53.7828</v>
      </c>
      <c r="HP250">
        <v>42.4159</v>
      </c>
      <c r="HQ250">
        <v>1</v>
      </c>
      <c r="HR250">
        <v>-0.00735772</v>
      </c>
      <c r="HS250">
        <v>0.0647985</v>
      </c>
      <c r="HT250">
        <v>20.2182</v>
      </c>
      <c r="HU250">
        <v>5.23047</v>
      </c>
      <c r="HV250">
        <v>11.992</v>
      </c>
      <c r="HW250">
        <v>4.9559</v>
      </c>
      <c r="HX250">
        <v>3.304</v>
      </c>
      <c r="HY250">
        <v>22.2</v>
      </c>
      <c r="HZ250">
        <v>9999</v>
      </c>
      <c r="IA250">
        <v>9999</v>
      </c>
      <c r="IB250">
        <v>9999</v>
      </c>
      <c r="IC250">
        <v>1.86852</v>
      </c>
      <c r="ID250">
        <v>1.8642</v>
      </c>
      <c r="IE250">
        <v>1.8718</v>
      </c>
      <c r="IF250">
        <v>1.86266</v>
      </c>
      <c r="IG250">
        <v>1.8621</v>
      </c>
      <c r="IH250">
        <v>1.86857</v>
      </c>
      <c r="II250">
        <v>1.85867</v>
      </c>
      <c r="IJ250">
        <v>1.86508</v>
      </c>
      <c r="IK250">
        <v>5</v>
      </c>
      <c r="IL250">
        <v>0</v>
      </c>
      <c r="IM250">
        <v>0</v>
      </c>
      <c r="IN250">
        <v>0</v>
      </c>
      <c r="IO250" t="s">
        <v>441</v>
      </c>
      <c r="IP250" t="s">
        <v>442</v>
      </c>
      <c r="IQ250" t="s">
        <v>443</v>
      </c>
      <c r="IR250" t="s">
        <v>443</v>
      </c>
      <c r="IS250" t="s">
        <v>443</v>
      </c>
      <c r="IT250" t="s">
        <v>443</v>
      </c>
      <c r="IU250">
        <v>0</v>
      </c>
      <c r="IV250">
        <v>100</v>
      </c>
      <c r="IW250">
        <v>100</v>
      </c>
      <c r="IX250">
        <v>6.415</v>
      </c>
      <c r="IY250">
        <v>0.3881</v>
      </c>
      <c r="IZ250">
        <v>4.29428474587108</v>
      </c>
      <c r="JA250">
        <v>0.0044018681294096</v>
      </c>
      <c r="JB250">
        <v>-1.90699597991277e-06</v>
      </c>
      <c r="JC250">
        <v>4.44501569190667e-10</v>
      </c>
      <c r="JD250">
        <v>0.0663976639725661</v>
      </c>
      <c r="JE250">
        <v>0.00774552653971819</v>
      </c>
      <c r="JF250">
        <v>0.000136201457998369</v>
      </c>
      <c r="JG250">
        <v>5.32982615085375e-06</v>
      </c>
      <c r="JH250">
        <v>-0</v>
      </c>
      <c r="JI250">
        <v>1991</v>
      </c>
      <c r="JJ250">
        <v>1</v>
      </c>
      <c r="JK250">
        <v>28</v>
      </c>
      <c r="JL250">
        <v>195727.5</v>
      </c>
      <c r="JM250">
        <v>195727.4</v>
      </c>
      <c r="JN250">
        <v>1.521</v>
      </c>
      <c r="JO250">
        <v>2.38037</v>
      </c>
      <c r="JP250">
        <v>1.4978</v>
      </c>
      <c r="JQ250">
        <v>2.3291</v>
      </c>
      <c r="JR250">
        <v>1.54419</v>
      </c>
      <c r="JS250">
        <v>2.39746</v>
      </c>
      <c r="JT250">
        <v>35.1978</v>
      </c>
      <c r="JU250">
        <v>24.105</v>
      </c>
      <c r="JV250">
        <v>18</v>
      </c>
      <c r="JW250">
        <v>547.629</v>
      </c>
      <c r="JX250">
        <v>431.02</v>
      </c>
      <c r="JY250">
        <v>26.946</v>
      </c>
      <c r="JZ250">
        <v>27.4503</v>
      </c>
      <c r="KA250">
        <v>30.0003</v>
      </c>
      <c r="KB250">
        <v>27.332</v>
      </c>
      <c r="KC250">
        <v>27.3532</v>
      </c>
      <c r="KD250">
        <v>30.5057</v>
      </c>
      <c r="KE250">
        <v>30.5829</v>
      </c>
      <c r="KF250">
        <v>67.7537</v>
      </c>
      <c r="KG250">
        <v>26.9326</v>
      </c>
      <c r="KH250">
        <v>704.323</v>
      </c>
      <c r="KI250">
        <v>19.2212</v>
      </c>
      <c r="KJ250">
        <v>93.1154</v>
      </c>
      <c r="KK250">
        <v>98.8691</v>
      </c>
    </row>
    <row r="251" spans="1:297">
      <c r="A251">
        <v>235</v>
      </c>
      <c r="B251">
        <v>1758993361</v>
      </c>
      <c r="C251">
        <v>6014</v>
      </c>
      <c r="D251" t="s">
        <v>914</v>
      </c>
      <c r="E251" t="s">
        <v>915</v>
      </c>
      <c r="F251">
        <v>5</v>
      </c>
      <c r="G251" t="s">
        <v>831</v>
      </c>
      <c r="H251" t="s">
        <v>436</v>
      </c>
      <c r="I251">
        <v>1758993352.84615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(EA251+(U251+2*0.95*5.67E-8*(((EA251+$B$7)+273)^4-(EA251+273)^4)-44100*J251)/(1.84*29.3*R251+8*0.95*5.67E-8*(EA251+273)^3))</f>
        <v>0</v>
      </c>
      <c r="W251">
        <f>($C$7*EB251+$D$7*EC251+$E$7*V251)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2*0.95*5.67E-8*(((EA251+$B$7)+273)^4-(W251+273)^4)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703.303033278572</v>
      </c>
      <c r="AK251">
        <v>661.743212121212</v>
      </c>
      <c r="AL251">
        <v>3.21844612554103</v>
      </c>
      <c r="AM251">
        <v>63.08</v>
      </c>
      <c r="AN251">
        <f>(AP251 - AO251 + DY251*1E3/(8.314*(EA251+273.15)) * AR251/DX251 * AQ251) * DX251/(100*DL251) * 1000/(1000 - AP251)</f>
        <v>0</v>
      </c>
      <c r="AO251">
        <v>19.1297288303571</v>
      </c>
      <c r="AP251">
        <v>23.6707933333333</v>
      </c>
      <c r="AQ251">
        <v>-0.000435324675325092</v>
      </c>
      <c r="AR251">
        <v>99.94</v>
      </c>
      <c r="AS251">
        <v>0</v>
      </c>
      <c r="AT251">
        <v>0</v>
      </c>
      <c r="AU251">
        <f>IF(AS251*$H$13&gt;=AW251,1.0,(AW251/(AW251-AS251*$H$13)))</f>
        <v>0</v>
      </c>
      <c r="AV251">
        <f>(AU251-1)*100</f>
        <v>0</v>
      </c>
      <c r="AW251">
        <f>MAX(0,($B$13+$C$13*EF251)/(1+$D$13*EF251)*DY251/(EA251+273)*$E$13)</f>
        <v>0</v>
      </c>
      <c r="AX251" t="s">
        <v>437</v>
      </c>
      <c r="AY251" t="s">
        <v>437</v>
      </c>
      <c r="AZ251">
        <v>0</v>
      </c>
      <c r="BA251">
        <v>0</v>
      </c>
      <c r="BB251">
        <f>1-AZ251/BA251</f>
        <v>0</v>
      </c>
      <c r="BC251">
        <v>0</v>
      </c>
      <c r="BD251" t="s">
        <v>437</v>
      </c>
      <c r="BE251" t="s">
        <v>437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437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$B$11*EG251+$C$11*EH251+$F$11*ES251*(1-EV251)</f>
        <v>0</v>
      </c>
      <c r="DI251">
        <f>DH251*DJ251</f>
        <v>0</v>
      </c>
      <c r="DJ251">
        <f>($B$11*$D$9+$C$11*$D$9+$F$11*((FF251+EX251)/MAX(FF251+EX251+FG251, 0.1)*$I$9+FG251/MAX(FF251+EX251+FG251, 0.1)*$J$9))/($B$11+$C$11+$F$11)</f>
        <v>0</v>
      </c>
      <c r="DK251">
        <f>($B$11*$K$9+$C$11*$K$9+$F$11*((FF251+EX251)/MAX(FF251+EX251+FG251, 0.1)*$P$9+FG251/MAX(FF251+EX251+FG251, 0.1)*$Q$9))/($B$11+$C$11+$F$11)</f>
        <v>0</v>
      </c>
      <c r="DL251">
        <v>6</v>
      </c>
      <c r="DM251">
        <v>0.5</v>
      </c>
      <c r="DN251" t="s">
        <v>438</v>
      </c>
      <c r="DO251">
        <v>2</v>
      </c>
      <c r="DP251" t="b">
        <v>1</v>
      </c>
      <c r="DQ251">
        <v>1758993352.84615</v>
      </c>
      <c r="DR251">
        <v>623.415384615385</v>
      </c>
      <c r="DS251">
        <v>674.470230769231</v>
      </c>
      <c r="DT251">
        <v>23.6882076923077</v>
      </c>
      <c r="DU251">
        <v>19.1292461538462</v>
      </c>
      <c r="DV251">
        <v>617.026846153846</v>
      </c>
      <c r="DW251">
        <v>23.2999923076923</v>
      </c>
      <c r="DX251">
        <v>499.996538461538</v>
      </c>
      <c r="DY251">
        <v>90.4103846153846</v>
      </c>
      <c r="DZ251">
        <v>0.0300281076923077</v>
      </c>
      <c r="EA251">
        <v>30.2105384615385</v>
      </c>
      <c r="EB251">
        <v>30.0131153846154</v>
      </c>
      <c r="EC251">
        <v>999.9</v>
      </c>
      <c r="ED251">
        <v>0</v>
      </c>
      <c r="EE251">
        <v>0</v>
      </c>
      <c r="EF251">
        <v>10000.3361538462</v>
      </c>
      <c r="EG251">
        <v>0</v>
      </c>
      <c r="EH251">
        <v>9.68617461538462</v>
      </c>
      <c r="EI251">
        <v>-51.0548615384615</v>
      </c>
      <c r="EJ251">
        <v>638.541153846154</v>
      </c>
      <c r="EK251">
        <v>687.624076923077</v>
      </c>
      <c r="EL251">
        <v>4.55896461538462</v>
      </c>
      <c r="EM251">
        <v>674.470230769231</v>
      </c>
      <c r="EN251">
        <v>19.1292461538462</v>
      </c>
      <c r="EO251">
        <v>2.14166153846154</v>
      </c>
      <c r="EP251">
        <v>1.72948230769231</v>
      </c>
      <c r="EQ251">
        <v>18.5324692307692</v>
      </c>
      <c r="ER251">
        <v>15.1636076923077</v>
      </c>
      <c r="ES251">
        <v>2000.01230769231</v>
      </c>
      <c r="ET251">
        <v>0.979994923076923</v>
      </c>
      <c r="EU251">
        <v>0.0200051</v>
      </c>
      <c r="EV251">
        <v>0</v>
      </c>
      <c r="EW251">
        <v>1065.25461538462</v>
      </c>
      <c r="EX251">
        <v>5.00016</v>
      </c>
      <c r="EY251">
        <v>21851.4</v>
      </c>
      <c r="EZ251">
        <v>18234.2769230769</v>
      </c>
      <c r="FA251">
        <v>48.5</v>
      </c>
      <c r="FB251">
        <v>49</v>
      </c>
      <c r="FC251">
        <v>48.875</v>
      </c>
      <c r="FD251">
        <v>48.625</v>
      </c>
      <c r="FE251">
        <v>50.375</v>
      </c>
      <c r="FF251">
        <v>1955.10230769231</v>
      </c>
      <c r="FG251">
        <v>39.91</v>
      </c>
      <c r="FH251">
        <v>0</v>
      </c>
      <c r="FI251">
        <v>1758993366.3</v>
      </c>
      <c r="FJ251">
        <v>0</v>
      </c>
      <c r="FK251">
        <v>1065.90384615385</v>
      </c>
      <c r="FL251">
        <v>53.5569231171458</v>
      </c>
      <c r="FM251">
        <v>1107.81880414332</v>
      </c>
      <c r="FN251">
        <v>21865.9961538462</v>
      </c>
      <c r="FO251">
        <v>15</v>
      </c>
      <c r="FP251">
        <v>0</v>
      </c>
      <c r="FQ251" t="s">
        <v>439</v>
      </c>
      <c r="FR251">
        <v>1747249705.1</v>
      </c>
      <c r="FS251">
        <v>1747249711.1</v>
      </c>
      <c r="FT251">
        <v>0</v>
      </c>
      <c r="FU251">
        <v>0.871</v>
      </c>
      <c r="FV251">
        <v>0.066</v>
      </c>
      <c r="FW251">
        <v>5.486</v>
      </c>
      <c r="FX251">
        <v>0.145</v>
      </c>
      <c r="FY251">
        <v>420</v>
      </c>
      <c r="FZ251">
        <v>16</v>
      </c>
      <c r="GA251">
        <v>0.27</v>
      </c>
      <c r="GB251">
        <v>0.16</v>
      </c>
      <c r="GC251">
        <v>-50.9519</v>
      </c>
      <c r="GD251">
        <v>-3.59628270676687</v>
      </c>
      <c r="GE251">
        <v>0.398682071330026</v>
      </c>
      <c r="GF251">
        <v>0</v>
      </c>
      <c r="GG251">
        <v>1062.72205882353</v>
      </c>
      <c r="GH251">
        <v>53.1060351660247</v>
      </c>
      <c r="GI251">
        <v>5.21448084349038</v>
      </c>
      <c r="GJ251">
        <v>-1</v>
      </c>
      <c r="GK251">
        <v>4.565396</v>
      </c>
      <c r="GL251">
        <v>-0.158266466165417</v>
      </c>
      <c r="GM251">
        <v>0.0153000772547069</v>
      </c>
      <c r="GN251">
        <v>0</v>
      </c>
      <c r="GO251">
        <v>0</v>
      </c>
      <c r="GP251">
        <v>2</v>
      </c>
      <c r="GQ251" t="s">
        <v>457</v>
      </c>
      <c r="GR251">
        <v>3.12496</v>
      </c>
      <c r="GS251">
        <v>2.65549</v>
      </c>
      <c r="GT251">
        <v>0.122791</v>
      </c>
      <c r="GU251">
        <v>0.130108</v>
      </c>
      <c r="GV251">
        <v>0.100599</v>
      </c>
      <c r="GW251">
        <v>0.086948</v>
      </c>
      <c r="GX251">
        <v>22611.9</v>
      </c>
      <c r="GY251">
        <v>21257.2</v>
      </c>
      <c r="GZ251">
        <v>23049</v>
      </c>
      <c r="HA251">
        <v>23790.8</v>
      </c>
      <c r="HB251">
        <v>35321.4</v>
      </c>
      <c r="HC251">
        <v>35955.1</v>
      </c>
      <c r="HD251">
        <v>41542</v>
      </c>
      <c r="HE251">
        <v>42419.9</v>
      </c>
      <c r="HF251">
        <v>1.91505</v>
      </c>
      <c r="HG251">
        <v>1.822</v>
      </c>
      <c r="HH251">
        <v>0.193246</v>
      </c>
      <c r="HI251">
        <v>0</v>
      </c>
      <c r="HJ251">
        <v>26.8639</v>
      </c>
      <c r="HK251">
        <v>999.9</v>
      </c>
      <c r="HL251">
        <v>51.691</v>
      </c>
      <c r="HM251">
        <v>29.356</v>
      </c>
      <c r="HN251">
        <v>23.4712</v>
      </c>
      <c r="HO251">
        <v>54.1828</v>
      </c>
      <c r="HP251">
        <v>42.1595</v>
      </c>
      <c r="HQ251">
        <v>1</v>
      </c>
      <c r="HR251">
        <v>-0.0069563</v>
      </c>
      <c r="HS251">
        <v>0.0706781</v>
      </c>
      <c r="HT251">
        <v>20.218</v>
      </c>
      <c r="HU251">
        <v>5.22987</v>
      </c>
      <c r="HV251">
        <v>11.992</v>
      </c>
      <c r="HW251">
        <v>4.9557</v>
      </c>
      <c r="HX251">
        <v>3.30393</v>
      </c>
      <c r="HY251">
        <v>22.2</v>
      </c>
      <c r="HZ251">
        <v>9999</v>
      </c>
      <c r="IA251">
        <v>9999</v>
      </c>
      <c r="IB251">
        <v>9999</v>
      </c>
      <c r="IC251">
        <v>1.86852</v>
      </c>
      <c r="ID251">
        <v>1.86418</v>
      </c>
      <c r="IE251">
        <v>1.8718</v>
      </c>
      <c r="IF251">
        <v>1.86267</v>
      </c>
      <c r="IG251">
        <v>1.8621</v>
      </c>
      <c r="IH251">
        <v>1.86858</v>
      </c>
      <c r="II251">
        <v>1.85868</v>
      </c>
      <c r="IJ251">
        <v>1.8651</v>
      </c>
      <c r="IK251">
        <v>5</v>
      </c>
      <c r="IL251">
        <v>0</v>
      </c>
      <c r="IM251">
        <v>0</v>
      </c>
      <c r="IN251">
        <v>0</v>
      </c>
      <c r="IO251" t="s">
        <v>441</v>
      </c>
      <c r="IP251" t="s">
        <v>442</v>
      </c>
      <c r="IQ251" t="s">
        <v>443</v>
      </c>
      <c r="IR251" t="s">
        <v>443</v>
      </c>
      <c r="IS251" t="s">
        <v>443</v>
      </c>
      <c r="IT251" t="s">
        <v>443</v>
      </c>
      <c r="IU251">
        <v>0</v>
      </c>
      <c r="IV251">
        <v>100</v>
      </c>
      <c r="IW251">
        <v>100</v>
      </c>
      <c r="IX251">
        <v>6.454</v>
      </c>
      <c r="IY251">
        <v>0.3878</v>
      </c>
      <c r="IZ251">
        <v>4.29428474587108</v>
      </c>
      <c r="JA251">
        <v>0.0044018681294096</v>
      </c>
      <c r="JB251">
        <v>-1.90699597991277e-06</v>
      </c>
      <c r="JC251">
        <v>4.44501569190667e-10</v>
      </c>
      <c r="JD251">
        <v>0.0663976639725661</v>
      </c>
      <c r="JE251">
        <v>0.00774552653971819</v>
      </c>
      <c r="JF251">
        <v>0.000136201457998369</v>
      </c>
      <c r="JG251">
        <v>5.32982615085375e-06</v>
      </c>
      <c r="JH251">
        <v>-0</v>
      </c>
      <c r="JI251">
        <v>1991</v>
      </c>
      <c r="JJ251">
        <v>1</v>
      </c>
      <c r="JK251">
        <v>28</v>
      </c>
      <c r="JL251">
        <v>195727.6</v>
      </c>
      <c r="JM251">
        <v>195727.5</v>
      </c>
      <c r="JN251">
        <v>1.54419</v>
      </c>
      <c r="JO251">
        <v>2.37793</v>
      </c>
      <c r="JP251">
        <v>1.49902</v>
      </c>
      <c r="JQ251">
        <v>2.3291</v>
      </c>
      <c r="JR251">
        <v>1.54419</v>
      </c>
      <c r="JS251">
        <v>2.29736</v>
      </c>
      <c r="JT251">
        <v>35.2209</v>
      </c>
      <c r="JU251">
        <v>24.0875</v>
      </c>
      <c r="JV251">
        <v>18</v>
      </c>
      <c r="JW251">
        <v>547.443</v>
      </c>
      <c r="JX251">
        <v>431.066</v>
      </c>
      <c r="JY251">
        <v>26.9334</v>
      </c>
      <c r="JZ251">
        <v>27.4526</v>
      </c>
      <c r="KA251">
        <v>30.0003</v>
      </c>
      <c r="KB251">
        <v>27.3329</v>
      </c>
      <c r="KC251">
        <v>27.3555</v>
      </c>
      <c r="KD251">
        <v>31.138</v>
      </c>
      <c r="KE251">
        <v>30.5829</v>
      </c>
      <c r="KF251">
        <v>67.7537</v>
      </c>
      <c r="KG251">
        <v>26.9166</v>
      </c>
      <c r="KH251">
        <v>724.713</v>
      </c>
      <c r="KI251">
        <v>19.2422</v>
      </c>
      <c r="KJ251">
        <v>93.1156</v>
      </c>
      <c r="KK251">
        <v>98.8674</v>
      </c>
    </row>
    <row r="252" spans="1:297">
      <c r="A252">
        <v>236</v>
      </c>
      <c r="B252">
        <v>1758993366</v>
      </c>
      <c r="C252">
        <v>6019</v>
      </c>
      <c r="D252" t="s">
        <v>916</v>
      </c>
      <c r="E252" t="s">
        <v>917</v>
      </c>
      <c r="F252">
        <v>5</v>
      </c>
      <c r="G252" t="s">
        <v>831</v>
      </c>
      <c r="H252" t="s">
        <v>436</v>
      </c>
      <c r="I252">
        <v>1758993357.84615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(EA252+(U252+2*0.95*5.67E-8*(((EA252+$B$7)+273)^4-(EA252+273)^4)-44100*J252)/(1.84*29.3*R252+8*0.95*5.67E-8*(EA252+273)^3))</f>
        <v>0</v>
      </c>
      <c r="W252">
        <f>($C$7*EB252+$D$7*EC252+$E$7*V252)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2*0.95*5.67E-8*(((EA252+$B$7)+273)^4-(W252+273)^4)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719.598144333333</v>
      </c>
      <c r="AK252">
        <v>677.640321212121</v>
      </c>
      <c r="AL252">
        <v>3.16449935064932</v>
      </c>
      <c r="AM252">
        <v>63.08</v>
      </c>
      <c r="AN252">
        <f>(AP252 - AO252 + DY252*1E3/(8.314*(EA252+273.15)) * AR252/DX252 * AQ252) * DX252/(100*DL252) * 1000/(1000 - AP252)</f>
        <v>0</v>
      </c>
      <c r="AO252">
        <v>19.1535944464286</v>
      </c>
      <c r="AP252">
        <v>23.6647157575758</v>
      </c>
      <c r="AQ252">
        <v>-0.000167088023088201</v>
      </c>
      <c r="AR252">
        <v>99.94</v>
      </c>
      <c r="AS252">
        <v>0</v>
      </c>
      <c r="AT252">
        <v>0</v>
      </c>
      <c r="AU252">
        <f>IF(AS252*$H$13&gt;=AW252,1.0,(AW252/(AW252-AS252*$H$13)))</f>
        <v>0</v>
      </c>
      <c r="AV252">
        <f>(AU252-1)*100</f>
        <v>0</v>
      </c>
      <c r="AW252">
        <f>MAX(0,($B$13+$C$13*EF252)/(1+$D$13*EF252)*DY252/(EA252+273)*$E$13)</f>
        <v>0</v>
      </c>
      <c r="AX252" t="s">
        <v>437</v>
      </c>
      <c r="AY252" t="s">
        <v>437</v>
      </c>
      <c r="AZ252">
        <v>0</v>
      </c>
      <c r="BA252">
        <v>0</v>
      </c>
      <c r="BB252">
        <f>1-AZ252/BA252</f>
        <v>0</v>
      </c>
      <c r="BC252">
        <v>0</v>
      </c>
      <c r="BD252" t="s">
        <v>437</v>
      </c>
      <c r="BE252" t="s">
        <v>437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437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$B$11*EG252+$C$11*EH252+$F$11*ES252*(1-EV252)</f>
        <v>0</v>
      </c>
      <c r="DI252">
        <f>DH252*DJ252</f>
        <v>0</v>
      </c>
      <c r="DJ252">
        <f>($B$11*$D$9+$C$11*$D$9+$F$11*((FF252+EX252)/MAX(FF252+EX252+FG252, 0.1)*$I$9+FG252/MAX(FF252+EX252+FG252, 0.1)*$J$9))/($B$11+$C$11+$F$11)</f>
        <v>0</v>
      </c>
      <c r="DK252">
        <f>($B$11*$K$9+$C$11*$K$9+$F$11*((FF252+EX252)/MAX(FF252+EX252+FG252, 0.1)*$P$9+FG252/MAX(FF252+EX252+FG252, 0.1)*$Q$9))/($B$11+$C$11+$F$11)</f>
        <v>0</v>
      </c>
      <c r="DL252">
        <v>6</v>
      </c>
      <c r="DM252">
        <v>0.5</v>
      </c>
      <c r="DN252" t="s">
        <v>438</v>
      </c>
      <c r="DO252">
        <v>2</v>
      </c>
      <c r="DP252" t="b">
        <v>1</v>
      </c>
      <c r="DQ252">
        <v>1758993357.84615</v>
      </c>
      <c r="DR252">
        <v>639.243769230769</v>
      </c>
      <c r="DS252">
        <v>690.682846153846</v>
      </c>
      <c r="DT252">
        <v>23.6771230769231</v>
      </c>
      <c r="DU252">
        <v>19.1376</v>
      </c>
      <c r="DV252">
        <v>632.815153846154</v>
      </c>
      <c r="DW252">
        <v>23.2891461538461</v>
      </c>
      <c r="DX252">
        <v>500.018538461539</v>
      </c>
      <c r="DY252">
        <v>90.4105538461539</v>
      </c>
      <c r="DZ252">
        <v>0.0300941615384615</v>
      </c>
      <c r="EA252">
        <v>30.2130846153846</v>
      </c>
      <c r="EB252">
        <v>30.0176923076923</v>
      </c>
      <c r="EC252">
        <v>999.9</v>
      </c>
      <c r="ED252">
        <v>0</v>
      </c>
      <c r="EE252">
        <v>0</v>
      </c>
      <c r="EF252">
        <v>9997.30230769231</v>
      </c>
      <c r="EG252">
        <v>0</v>
      </c>
      <c r="EH252">
        <v>9.70029769230769</v>
      </c>
      <c r="EI252">
        <v>-51.4392153846154</v>
      </c>
      <c r="EJ252">
        <v>654.746153846154</v>
      </c>
      <c r="EK252">
        <v>704.159076923077</v>
      </c>
      <c r="EL252">
        <v>4.53951846153846</v>
      </c>
      <c r="EM252">
        <v>690.682846153846</v>
      </c>
      <c r="EN252">
        <v>19.1376</v>
      </c>
      <c r="EO252">
        <v>2.14066307692308</v>
      </c>
      <c r="EP252">
        <v>1.73024153846154</v>
      </c>
      <c r="EQ252">
        <v>18.5250153846154</v>
      </c>
      <c r="ER252">
        <v>15.1704307692308</v>
      </c>
      <c r="ES252">
        <v>2000.03846153846</v>
      </c>
      <c r="ET252">
        <v>0.979995076923077</v>
      </c>
      <c r="EU252">
        <v>0.0200048846153846</v>
      </c>
      <c r="EV252">
        <v>0</v>
      </c>
      <c r="EW252">
        <v>1069.69846153846</v>
      </c>
      <c r="EX252">
        <v>5.00016</v>
      </c>
      <c r="EY252">
        <v>21944.1846153846</v>
      </c>
      <c r="EZ252">
        <v>18234.5307692308</v>
      </c>
      <c r="FA252">
        <v>48.5047692307692</v>
      </c>
      <c r="FB252">
        <v>49</v>
      </c>
      <c r="FC252">
        <v>48.875</v>
      </c>
      <c r="FD252">
        <v>48.625</v>
      </c>
      <c r="FE252">
        <v>50.375</v>
      </c>
      <c r="FF252">
        <v>1955.12846153846</v>
      </c>
      <c r="FG252">
        <v>39.91</v>
      </c>
      <c r="FH252">
        <v>0</v>
      </c>
      <c r="FI252">
        <v>1758993371.1</v>
      </c>
      <c r="FJ252">
        <v>0</v>
      </c>
      <c r="FK252">
        <v>1070.15961538462</v>
      </c>
      <c r="FL252">
        <v>53.891623934278</v>
      </c>
      <c r="FM252">
        <v>1105.13846158212</v>
      </c>
      <c r="FN252">
        <v>21954.3730769231</v>
      </c>
      <c r="FO252">
        <v>15</v>
      </c>
      <c r="FP252">
        <v>0</v>
      </c>
      <c r="FQ252" t="s">
        <v>439</v>
      </c>
      <c r="FR252">
        <v>1747249705.1</v>
      </c>
      <c r="FS252">
        <v>1747249711.1</v>
      </c>
      <c r="FT252">
        <v>0</v>
      </c>
      <c r="FU252">
        <v>0.871</v>
      </c>
      <c r="FV252">
        <v>0.066</v>
      </c>
      <c r="FW252">
        <v>5.486</v>
      </c>
      <c r="FX252">
        <v>0.145</v>
      </c>
      <c r="FY252">
        <v>420</v>
      </c>
      <c r="FZ252">
        <v>16</v>
      </c>
      <c r="GA252">
        <v>0.27</v>
      </c>
      <c r="GB252">
        <v>0.16</v>
      </c>
      <c r="GC252">
        <v>-51.1995571428571</v>
      </c>
      <c r="GD252">
        <v>-4.4164363636364</v>
      </c>
      <c r="GE252">
        <v>0.524309822593499</v>
      </c>
      <c r="GF252">
        <v>0</v>
      </c>
      <c r="GG252">
        <v>1066.96617647059</v>
      </c>
      <c r="GH252">
        <v>53.5014514451956</v>
      </c>
      <c r="GI252">
        <v>5.25320799170871</v>
      </c>
      <c r="GJ252">
        <v>-1</v>
      </c>
      <c r="GK252">
        <v>4.54869428571429</v>
      </c>
      <c r="GL252">
        <v>-0.219280519480519</v>
      </c>
      <c r="GM252">
        <v>0.0229901856019825</v>
      </c>
      <c r="GN252">
        <v>0</v>
      </c>
      <c r="GO252">
        <v>0</v>
      </c>
      <c r="GP252">
        <v>2</v>
      </c>
      <c r="GQ252" t="s">
        <v>457</v>
      </c>
      <c r="GR252">
        <v>3.12483</v>
      </c>
      <c r="GS252">
        <v>2.6559</v>
      </c>
      <c r="GT252">
        <v>0.124855</v>
      </c>
      <c r="GU252">
        <v>0.132296</v>
      </c>
      <c r="GV252">
        <v>0.100594</v>
      </c>
      <c r="GW252">
        <v>0.0870039</v>
      </c>
      <c r="GX252">
        <v>22558.7</v>
      </c>
      <c r="GY252">
        <v>21203.5</v>
      </c>
      <c r="GZ252">
        <v>23048.9</v>
      </c>
      <c r="HA252">
        <v>23790.5</v>
      </c>
      <c r="HB252">
        <v>35321.8</v>
      </c>
      <c r="HC252">
        <v>35952.8</v>
      </c>
      <c r="HD252">
        <v>41542</v>
      </c>
      <c r="HE252">
        <v>42419.6</v>
      </c>
      <c r="HF252">
        <v>1.915</v>
      </c>
      <c r="HG252">
        <v>1.82267</v>
      </c>
      <c r="HH252">
        <v>0.193767</v>
      </c>
      <c r="HI252">
        <v>0</v>
      </c>
      <c r="HJ252">
        <v>26.8725</v>
      </c>
      <c r="HK252">
        <v>999.9</v>
      </c>
      <c r="HL252">
        <v>51.666</v>
      </c>
      <c r="HM252">
        <v>29.376</v>
      </c>
      <c r="HN252">
        <v>23.4864</v>
      </c>
      <c r="HO252">
        <v>54.1928</v>
      </c>
      <c r="HP252">
        <v>42.4159</v>
      </c>
      <c r="HQ252">
        <v>1</v>
      </c>
      <c r="HR252">
        <v>-0.00673272</v>
      </c>
      <c r="HS252">
        <v>0.100776</v>
      </c>
      <c r="HT252">
        <v>20.2181</v>
      </c>
      <c r="HU252">
        <v>5.22972</v>
      </c>
      <c r="HV252">
        <v>11.992</v>
      </c>
      <c r="HW252">
        <v>4.9558</v>
      </c>
      <c r="HX252">
        <v>3.30393</v>
      </c>
      <c r="HY252">
        <v>22.2</v>
      </c>
      <c r="HZ252">
        <v>9999</v>
      </c>
      <c r="IA252">
        <v>9999</v>
      </c>
      <c r="IB252">
        <v>9999</v>
      </c>
      <c r="IC252">
        <v>1.86852</v>
      </c>
      <c r="ID252">
        <v>1.8642</v>
      </c>
      <c r="IE252">
        <v>1.8718</v>
      </c>
      <c r="IF252">
        <v>1.86267</v>
      </c>
      <c r="IG252">
        <v>1.86212</v>
      </c>
      <c r="IH252">
        <v>1.86859</v>
      </c>
      <c r="II252">
        <v>1.85868</v>
      </c>
      <c r="IJ252">
        <v>1.86508</v>
      </c>
      <c r="IK252">
        <v>5</v>
      </c>
      <c r="IL252">
        <v>0</v>
      </c>
      <c r="IM252">
        <v>0</v>
      </c>
      <c r="IN252">
        <v>0</v>
      </c>
      <c r="IO252" t="s">
        <v>441</v>
      </c>
      <c r="IP252" t="s">
        <v>442</v>
      </c>
      <c r="IQ252" t="s">
        <v>443</v>
      </c>
      <c r="IR252" t="s">
        <v>443</v>
      </c>
      <c r="IS252" t="s">
        <v>443</v>
      </c>
      <c r="IT252" t="s">
        <v>443</v>
      </c>
      <c r="IU252">
        <v>0</v>
      </c>
      <c r="IV252">
        <v>100</v>
      </c>
      <c r="IW252">
        <v>100</v>
      </c>
      <c r="IX252">
        <v>6.492</v>
      </c>
      <c r="IY252">
        <v>0.3878</v>
      </c>
      <c r="IZ252">
        <v>4.29428474587108</v>
      </c>
      <c r="JA252">
        <v>0.0044018681294096</v>
      </c>
      <c r="JB252">
        <v>-1.90699597991277e-06</v>
      </c>
      <c r="JC252">
        <v>4.44501569190667e-10</v>
      </c>
      <c r="JD252">
        <v>0.0663976639725661</v>
      </c>
      <c r="JE252">
        <v>0.00774552653971819</v>
      </c>
      <c r="JF252">
        <v>0.000136201457998369</v>
      </c>
      <c r="JG252">
        <v>5.32982615085375e-06</v>
      </c>
      <c r="JH252">
        <v>-0</v>
      </c>
      <c r="JI252">
        <v>1991</v>
      </c>
      <c r="JJ252">
        <v>1</v>
      </c>
      <c r="JK252">
        <v>28</v>
      </c>
      <c r="JL252">
        <v>195727.7</v>
      </c>
      <c r="JM252">
        <v>195727.6</v>
      </c>
      <c r="JN252">
        <v>1.57715</v>
      </c>
      <c r="JO252">
        <v>2.36938</v>
      </c>
      <c r="JP252">
        <v>1.4978</v>
      </c>
      <c r="JQ252">
        <v>2.3291</v>
      </c>
      <c r="JR252">
        <v>1.54419</v>
      </c>
      <c r="JS252">
        <v>2.38647</v>
      </c>
      <c r="JT252">
        <v>35.1978</v>
      </c>
      <c r="JU252">
        <v>24.0875</v>
      </c>
      <c r="JV252">
        <v>18</v>
      </c>
      <c r="JW252">
        <v>547.431</v>
      </c>
      <c r="JX252">
        <v>431.465</v>
      </c>
      <c r="JY252">
        <v>26.9198</v>
      </c>
      <c r="JZ252">
        <v>27.4555</v>
      </c>
      <c r="KA252">
        <v>30.0004</v>
      </c>
      <c r="KB252">
        <v>27.3352</v>
      </c>
      <c r="KC252">
        <v>27.3556</v>
      </c>
      <c r="KD252">
        <v>31.7136</v>
      </c>
      <c r="KE252">
        <v>30.296</v>
      </c>
      <c r="KF252">
        <v>67.7537</v>
      </c>
      <c r="KG252">
        <v>26.8868</v>
      </c>
      <c r="KH252">
        <v>738.278</v>
      </c>
      <c r="KI252">
        <v>19.2537</v>
      </c>
      <c r="KJ252">
        <v>93.1155</v>
      </c>
      <c r="KK252">
        <v>98.8665</v>
      </c>
    </row>
    <row r="253" spans="1:297">
      <c r="A253">
        <v>237</v>
      </c>
      <c r="B253">
        <v>1758993371</v>
      </c>
      <c r="C253">
        <v>6024</v>
      </c>
      <c r="D253" t="s">
        <v>918</v>
      </c>
      <c r="E253" t="s">
        <v>919</v>
      </c>
      <c r="F253">
        <v>5</v>
      </c>
      <c r="G253" t="s">
        <v>831</v>
      </c>
      <c r="H253" t="s">
        <v>436</v>
      </c>
      <c r="I253">
        <v>1758993362.84615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(EA253+(U253+2*0.95*5.67E-8*(((EA253+$B$7)+273)^4-(EA253+273)^4)-44100*J253)/(1.84*29.3*R253+8*0.95*5.67E-8*(EA253+273)^3))</f>
        <v>0</v>
      </c>
      <c r="W253">
        <f>($C$7*EB253+$D$7*EC253+$E$7*V253)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2*0.95*5.67E-8*(((EA253+$B$7)+273)^4-(W253+273)^4)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737.540657889286</v>
      </c>
      <c r="AK253">
        <v>694.350806060606</v>
      </c>
      <c r="AL253">
        <v>3.36174532467521</v>
      </c>
      <c r="AM253">
        <v>63.08</v>
      </c>
      <c r="AN253">
        <f>(AP253 - AO253 + DY253*1E3/(8.314*(EA253+273.15)) * AR253/DX253 * AQ253) * DX253/(100*DL253) * 1000/(1000 - AP253)</f>
        <v>0</v>
      </c>
      <c r="AO253">
        <v>19.1752200357143</v>
      </c>
      <c r="AP253">
        <v>23.6661739393939</v>
      </c>
      <c r="AQ253">
        <v>2.64177489138054e-06</v>
      </c>
      <c r="AR253">
        <v>99.94</v>
      </c>
      <c r="AS253">
        <v>0</v>
      </c>
      <c r="AT253">
        <v>0</v>
      </c>
      <c r="AU253">
        <f>IF(AS253*$H$13&gt;=AW253,1.0,(AW253/(AW253-AS253*$H$13)))</f>
        <v>0</v>
      </c>
      <c r="AV253">
        <f>(AU253-1)*100</f>
        <v>0</v>
      </c>
      <c r="AW253">
        <f>MAX(0,($B$13+$C$13*EF253)/(1+$D$13*EF253)*DY253/(EA253+273)*$E$13)</f>
        <v>0</v>
      </c>
      <c r="AX253" t="s">
        <v>437</v>
      </c>
      <c r="AY253" t="s">
        <v>437</v>
      </c>
      <c r="AZ253">
        <v>0</v>
      </c>
      <c r="BA253">
        <v>0</v>
      </c>
      <c r="BB253">
        <f>1-AZ253/BA253</f>
        <v>0</v>
      </c>
      <c r="BC253">
        <v>0</v>
      </c>
      <c r="BD253" t="s">
        <v>437</v>
      </c>
      <c r="BE253" t="s">
        <v>437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437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$B$11*EG253+$C$11*EH253+$F$11*ES253*(1-EV253)</f>
        <v>0</v>
      </c>
      <c r="DI253">
        <f>DH253*DJ253</f>
        <v>0</v>
      </c>
      <c r="DJ253">
        <f>($B$11*$D$9+$C$11*$D$9+$F$11*((FF253+EX253)/MAX(FF253+EX253+FG253, 0.1)*$I$9+FG253/MAX(FF253+EX253+FG253, 0.1)*$J$9))/($B$11+$C$11+$F$11)</f>
        <v>0</v>
      </c>
      <c r="DK253">
        <f>($B$11*$K$9+$C$11*$K$9+$F$11*((FF253+EX253)/MAX(FF253+EX253+FG253, 0.1)*$P$9+FG253/MAX(FF253+EX253+FG253, 0.1)*$Q$9))/($B$11+$C$11+$F$11)</f>
        <v>0</v>
      </c>
      <c r="DL253">
        <v>6</v>
      </c>
      <c r="DM253">
        <v>0.5</v>
      </c>
      <c r="DN253" t="s">
        <v>438</v>
      </c>
      <c r="DO253">
        <v>2</v>
      </c>
      <c r="DP253" t="b">
        <v>1</v>
      </c>
      <c r="DQ253">
        <v>1758993362.84615</v>
      </c>
      <c r="DR253">
        <v>655.049076923077</v>
      </c>
      <c r="DS253">
        <v>707.242153846154</v>
      </c>
      <c r="DT253">
        <v>23.6698769230769</v>
      </c>
      <c r="DU253">
        <v>19.1529076923077</v>
      </c>
      <c r="DV253">
        <v>648.581</v>
      </c>
      <c r="DW253">
        <v>23.2820692307692</v>
      </c>
      <c r="DX253">
        <v>500.001076923077</v>
      </c>
      <c r="DY253">
        <v>90.4101384615385</v>
      </c>
      <c r="DZ253">
        <v>0.0301229692307692</v>
      </c>
      <c r="EA253">
        <v>30.2160384615385</v>
      </c>
      <c r="EB253">
        <v>30.0262538461538</v>
      </c>
      <c r="EC253">
        <v>999.9</v>
      </c>
      <c r="ED253">
        <v>0</v>
      </c>
      <c r="EE253">
        <v>0</v>
      </c>
      <c r="EF253">
        <v>10000.9138461538</v>
      </c>
      <c r="EG253">
        <v>0</v>
      </c>
      <c r="EH253">
        <v>9.95420923076923</v>
      </c>
      <c r="EI253">
        <v>-52.1931846153846</v>
      </c>
      <c r="EJ253">
        <v>670.93</v>
      </c>
      <c r="EK253">
        <v>721.052923076923</v>
      </c>
      <c r="EL253">
        <v>4.51696846153846</v>
      </c>
      <c r="EM253">
        <v>707.242153846154</v>
      </c>
      <c r="EN253">
        <v>19.1529076923077</v>
      </c>
      <c r="EO253">
        <v>2.13999846153846</v>
      </c>
      <c r="EP253">
        <v>1.73161769230769</v>
      </c>
      <c r="EQ253">
        <v>18.5200692307692</v>
      </c>
      <c r="ER253">
        <v>15.1828</v>
      </c>
      <c r="ES253">
        <v>2000.02153846154</v>
      </c>
      <c r="ET253">
        <v>0.979994923076923</v>
      </c>
      <c r="EU253">
        <v>0.0200051</v>
      </c>
      <c r="EV253">
        <v>0</v>
      </c>
      <c r="EW253">
        <v>1074.13230769231</v>
      </c>
      <c r="EX253">
        <v>5.00016</v>
      </c>
      <c r="EY253">
        <v>22035.5769230769</v>
      </c>
      <c r="EZ253">
        <v>18234.3692307692</v>
      </c>
      <c r="FA253">
        <v>48.5047692307692</v>
      </c>
      <c r="FB253">
        <v>49</v>
      </c>
      <c r="FC253">
        <v>48.875</v>
      </c>
      <c r="FD253">
        <v>48.625</v>
      </c>
      <c r="FE253">
        <v>50.375</v>
      </c>
      <c r="FF253">
        <v>1955.11153846154</v>
      </c>
      <c r="FG253">
        <v>39.91</v>
      </c>
      <c r="FH253">
        <v>0</v>
      </c>
      <c r="FI253">
        <v>1758993375.9</v>
      </c>
      <c r="FJ253">
        <v>0</v>
      </c>
      <c r="FK253">
        <v>1074.43846153846</v>
      </c>
      <c r="FL253">
        <v>52.1996581250012</v>
      </c>
      <c r="FM253">
        <v>1084.04444449469</v>
      </c>
      <c r="FN253">
        <v>22041.5807692308</v>
      </c>
      <c r="FO253">
        <v>15</v>
      </c>
      <c r="FP253">
        <v>0</v>
      </c>
      <c r="FQ253" t="s">
        <v>439</v>
      </c>
      <c r="FR253">
        <v>1747249705.1</v>
      </c>
      <c r="FS253">
        <v>1747249711.1</v>
      </c>
      <c r="FT253">
        <v>0</v>
      </c>
      <c r="FU253">
        <v>0.871</v>
      </c>
      <c r="FV253">
        <v>0.066</v>
      </c>
      <c r="FW253">
        <v>5.486</v>
      </c>
      <c r="FX253">
        <v>0.145</v>
      </c>
      <c r="FY253">
        <v>420</v>
      </c>
      <c r="FZ253">
        <v>16</v>
      </c>
      <c r="GA253">
        <v>0.27</v>
      </c>
      <c r="GB253">
        <v>0.16</v>
      </c>
      <c r="GC253">
        <v>-51.932155</v>
      </c>
      <c r="GD253">
        <v>-8.73826015037593</v>
      </c>
      <c r="GE253">
        <v>0.959975318680121</v>
      </c>
      <c r="GF253">
        <v>0</v>
      </c>
      <c r="GG253">
        <v>1071.72647058824</v>
      </c>
      <c r="GH253">
        <v>53.3726508788063</v>
      </c>
      <c r="GI253">
        <v>5.23977597318196</v>
      </c>
      <c r="GJ253">
        <v>-1</v>
      </c>
      <c r="GK253">
        <v>4.5274105</v>
      </c>
      <c r="GL253">
        <v>-0.286742706766913</v>
      </c>
      <c r="GM253">
        <v>0.0282668172023311</v>
      </c>
      <c r="GN253">
        <v>0</v>
      </c>
      <c r="GO253">
        <v>0</v>
      </c>
      <c r="GP253">
        <v>2</v>
      </c>
      <c r="GQ253" t="s">
        <v>457</v>
      </c>
      <c r="GR253">
        <v>3.12495</v>
      </c>
      <c r="GS253">
        <v>2.65573</v>
      </c>
      <c r="GT253">
        <v>0.12699</v>
      </c>
      <c r="GU253">
        <v>0.134328</v>
      </c>
      <c r="GV253">
        <v>0.100595</v>
      </c>
      <c r="GW253">
        <v>0.0871787</v>
      </c>
      <c r="GX253">
        <v>22503.5</v>
      </c>
      <c r="GY253">
        <v>21153.6</v>
      </c>
      <c r="GZ253">
        <v>23048.7</v>
      </c>
      <c r="HA253">
        <v>23790.2</v>
      </c>
      <c r="HB253">
        <v>35321.4</v>
      </c>
      <c r="HC253">
        <v>35945.8</v>
      </c>
      <c r="HD253">
        <v>41541.4</v>
      </c>
      <c r="HE253">
        <v>42419.3</v>
      </c>
      <c r="HF253">
        <v>1.91475</v>
      </c>
      <c r="HG253">
        <v>1.82232</v>
      </c>
      <c r="HH253">
        <v>0.19338</v>
      </c>
      <c r="HI253">
        <v>0</v>
      </c>
      <c r="HJ253">
        <v>26.8798</v>
      </c>
      <c r="HK253">
        <v>999.9</v>
      </c>
      <c r="HL253">
        <v>51.666</v>
      </c>
      <c r="HM253">
        <v>29.356</v>
      </c>
      <c r="HN253">
        <v>23.4611</v>
      </c>
      <c r="HO253">
        <v>54.3528</v>
      </c>
      <c r="HP253">
        <v>42.2075</v>
      </c>
      <c r="HQ253">
        <v>1</v>
      </c>
      <c r="HR253">
        <v>-0.00605183</v>
      </c>
      <c r="HS253">
        <v>0.167179</v>
      </c>
      <c r="HT253">
        <v>20.218</v>
      </c>
      <c r="HU253">
        <v>5.22927</v>
      </c>
      <c r="HV253">
        <v>11.992</v>
      </c>
      <c r="HW253">
        <v>4.9558</v>
      </c>
      <c r="HX253">
        <v>3.30393</v>
      </c>
      <c r="HY253">
        <v>22.2</v>
      </c>
      <c r="HZ253">
        <v>9999</v>
      </c>
      <c r="IA253">
        <v>9999</v>
      </c>
      <c r="IB253">
        <v>9999</v>
      </c>
      <c r="IC253">
        <v>1.86853</v>
      </c>
      <c r="ID253">
        <v>1.86421</v>
      </c>
      <c r="IE253">
        <v>1.8718</v>
      </c>
      <c r="IF253">
        <v>1.86266</v>
      </c>
      <c r="IG253">
        <v>1.86213</v>
      </c>
      <c r="IH253">
        <v>1.86857</v>
      </c>
      <c r="II253">
        <v>1.85867</v>
      </c>
      <c r="IJ253">
        <v>1.86508</v>
      </c>
      <c r="IK253">
        <v>5</v>
      </c>
      <c r="IL253">
        <v>0</v>
      </c>
      <c r="IM253">
        <v>0</v>
      </c>
      <c r="IN253">
        <v>0</v>
      </c>
      <c r="IO253" t="s">
        <v>441</v>
      </c>
      <c r="IP253" t="s">
        <v>442</v>
      </c>
      <c r="IQ253" t="s">
        <v>443</v>
      </c>
      <c r="IR253" t="s">
        <v>443</v>
      </c>
      <c r="IS253" t="s">
        <v>443</v>
      </c>
      <c r="IT253" t="s">
        <v>443</v>
      </c>
      <c r="IU253">
        <v>0</v>
      </c>
      <c r="IV253">
        <v>100</v>
      </c>
      <c r="IW253">
        <v>100</v>
      </c>
      <c r="IX253">
        <v>6.533</v>
      </c>
      <c r="IY253">
        <v>0.3877</v>
      </c>
      <c r="IZ253">
        <v>4.29428474587108</v>
      </c>
      <c r="JA253">
        <v>0.0044018681294096</v>
      </c>
      <c r="JB253">
        <v>-1.90699597991277e-06</v>
      </c>
      <c r="JC253">
        <v>4.44501569190667e-10</v>
      </c>
      <c r="JD253">
        <v>0.0663976639725661</v>
      </c>
      <c r="JE253">
        <v>0.00774552653971819</v>
      </c>
      <c r="JF253">
        <v>0.000136201457998369</v>
      </c>
      <c r="JG253">
        <v>5.32982615085375e-06</v>
      </c>
      <c r="JH253">
        <v>-0</v>
      </c>
      <c r="JI253">
        <v>1991</v>
      </c>
      <c r="JJ253">
        <v>1</v>
      </c>
      <c r="JK253">
        <v>28</v>
      </c>
      <c r="JL253">
        <v>195727.8</v>
      </c>
      <c r="JM253">
        <v>195727.7</v>
      </c>
      <c r="JN253">
        <v>1.60522</v>
      </c>
      <c r="JO253">
        <v>2.36694</v>
      </c>
      <c r="JP253">
        <v>1.49902</v>
      </c>
      <c r="JQ253">
        <v>2.3291</v>
      </c>
      <c r="JR253">
        <v>1.54419</v>
      </c>
      <c r="JS253">
        <v>2.30591</v>
      </c>
      <c r="JT253">
        <v>35.1978</v>
      </c>
      <c r="JU253">
        <v>24.0875</v>
      </c>
      <c r="JV253">
        <v>18</v>
      </c>
      <c r="JW253">
        <v>547.28</v>
      </c>
      <c r="JX253">
        <v>431.276</v>
      </c>
      <c r="JY253">
        <v>26.8939</v>
      </c>
      <c r="JZ253">
        <v>27.4578</v>
      </c>
      <c r="KA253">
        <v>30.0006</v>
      </c>
      <c r="KB253">
        <v>27.3365</v>
      </c>
      <c r="KC253">
        <v>27.3578</v>
      </c>
      <c r="KD253">
        <v>32.364</v>
      </c>
      <c r="KE253">
        <v>30.296</v>
      </c>
      <c r="KF253">
        <v>67.7537</v>
      </c>
      <c r="KG253">
        <v>26.8494</v>
      </c>
      <c r="KH253">
        <v>758.552</v>
      </c>
      <c r="KI253">
        <v>19.2645</v>
      </c>
      <c r="KJ253">
        <v>93.1144</v>
      </c>
      <c r="KK253">
        <v>98.8656</v>
      </c>
    </row>
    <row r="254" spans="1:297">
      <c r="A254">
        <v>238</v>
      </c>
      <c r="B254">
        <v>1758993376</v>
      </c>
      <c r="C254">
        <v>6029</v>
      </c>
      <c r="D254" t="s">
        <v>920</v>
      </c>
      <c r="E254" t="s">
        <v>921</v>
      </c>
      <c r="F254">
        <v>5</v>
      </c>
      <c r="G254" t="s">
        <v>831</v>
      </c>
      <c r="H254" t="s">
        <v>436</v>
      </c>
      <c r="I254">
        <v>1758993367.84615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(EA254+(U254+2*0.95*5.67E-8*(((EA254+$B$7)+273)^4-(EA254+273)^4)-44100*J254)/(1.84*29.3*R254+8*0.95*5.67E-8*(EA254+273)^3))</f>
        <v>0</v>
      </c>
      <c r="W254">
        <f>($C$7*EB254+$D$7*EC254+$E$7*V254)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2*0.95*5.67E-8*(((EA254+$B$7)+273)^4-(W254+273)^4)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753.873329413095</v>
      </c>
      <c r="AK254">
        <v>710.53583030303</v>
      </c>
      <c r="AL254">
        <v>3.22318829004317</v>
      </c>
      <c r="AM254">
        <v>63.08</v>
      </c>
      <c r="AN254">
        <f>(AP254 - AO254 + DY254*1E3/(8.314*(EA254+273.15)) * AR254/DX254 * AQ254) * DX254/(100*DL254) * 1000/(1000 - AP254)</f>
        <v>0</v>
      </c>
      <c r="AO254">
        <v>19.2260453303572</v>
      </c>
      <c r="AP254">
        <v>23.676336969697</v>
      </c>
      <c r="AQ254">
        <v>0.00021814625014599</v>
      </c>
      <c r="AR254">
        <v>99.94</v>
      </c>
      <c r="AS254">
        <v>0</v>
      </c>
      <c r="AT254">
        <v>0</v>
      </c>
      <c r="AU254">
        <f>IF(AS254*$H$13&gt;=AW254,1.0,(AW254/(AW254-AS254*$H$13)))</f>
        <v>0</v>
      </c>
      <c r="AV254">
        <f>(AU254-1)*100</f>
        <v>0</v>
      </c>
      <c r="AW254">
        <f>MAX(0,($B$13+$C$13*EF254)/(1+$D$13*EF254)*DY254/(EA254+273)*$E$13)</f>
        <v>0</v>
      </c>
      <c r="AX254" t="s">
        <v>437</v>
      </c>
      <c r="AY254" t="s">
        <v>437</v>
      </c>
      <c r="AZ254">
        <v>0</v>
      </c>
      <c r="BA254">
        <v>0</v>
      </c>
      <c r="BB254">
        <f>1-AZ254/BA254</f>
        <v>0</v>
      </c>
      <c r="BC254">
        <v>0</v>
      </c>
      <c r="BD254" t="s">
        <v>437</v>
      </c>
      <c r="BE254" t="s">
        <v>437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437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$B$11*EG254+$C$11*EH254+$F$11*ES254*(1-EV254)</f>
        <v>0</v>
      </c>
      <c r="DI254">
        <f>DH254*DJ254</f>
        <v>0</v>
      </c>
      <c r="DJ254">
        <f>($B$11*$D$9+$C$11*$D$9+$F$11*((FF254+EX254)/MAX(FF254+EX254+FG254, 0.1)*$I$9+FG254/MAX(FF254+EX254+FG254, 0.1)*$J$9))/($B$11+$C$11+$F$11)</f>
        <v>0</v>
      </c>
      <c r="DK254">
        <f>($B$11*$K$9+$C$11*$K$9+$F$11*((FF254+EX254)/MAX(FF254+EX254+FG254, 0.1)*$P$9+FG254/MAX(FF254+EX254+FG254, 0.1)*$Q$9))/($B$11+$C$11+$F$11)</f>
        <v>0</v>
      </c>
      <c r="DL254">
        <v>6</v>
      </c>
      <c r="DM254">
        <v>0.5</v>
      </c>
      <c r="DN254" t="s">
        <v>438</v>
      </c>
      <c r="DO254">
        <v>2</v>
      </c>
      <c r="DP254" t="b">
        <v>1</v>
      </c>
      <c r="DQ254">
        <v>1758993367.84615</v>
      </c>
      <c r="DR254">
        <v>670.922692307692</v>
      </c>
      <c r="DS254">
        <v>723.726923076923</v>
      </c>
      <c r="DT254">
        <v>23.6684923076923</v>
      </c>
      <c r="DU254">
        <v>19.1832</v>
      </c>
      <c r="DV254">
        <v>664.415461538461</v>
      </c>
      <c r="DW254">
        <v>23.2806923076923</v>
      </c>
      <c r="DX254">
        <v>500.002153846154</v>
      </c>
      <c r="DY254">
        <v>90.4107769230769</v>
      </c>
      <c r="DZ254">
        <v>0.0301256692307692</v>
      </c>
      <c r="EA254">
        <v>30.2191153846154</v>
      </c>
      <c r="EB254">
        <v>30.0329923076923</v>
      </c>
      <c r="EC254">
        <v>999.9</v>
      </c>
      <c r="ED254">
        <v>0</v>
      </c>
      <c r="EE254">
        <v>0</v>
      </c>
      <c r="EF254">
        <v>9999.51384615385</v>
      </c>
      <c r="EG254">
        <v>0</v>
      </c>
      <c r="EH254">
        <v>10.1990346153846</v>
      </c>
      <c r="EI254">
        <v>-52.8043615384615</v>
      </c>
      <c r="EJ254">
        <v>687.187538461538</v>
      </c>
      <c r="EK254">
        <v>737.882538461539</v>
      </c>
      <c r="EL254">
        <v>4.48527461538462</v>
      </c>
      <c r="EM254">
        <v>723.726923076923</v>
      </c>
      <c r="EN254">
        <v>19.1832</v>
      </c>
      <c r="EO254">
        <v>2.13988692307692</v>
      </c>
      <c r="EP254">
        <v>1.73436923076923</v>
      </c>
      <c r="EQ254">
        <v>18.5192384615385</v>
      </c>
      <c r="ER254">
        <v>15.2074923076923</v>
      </c>
      <c r="ES254">
        <v>1999.98461538462</v>
      </c>
      <c r="ET254">
        <v>0.979994615384615</v>
      </c>
      <c r="EU254">
        <v>0.0200055230769231</v>
      </c>
      <c r="EV254">
        <v>0</v>
      </c>
      <c r="EW254">
        <v>1078.50461538462</v>
      </c>
      <c r="EX254">
        <v>5.00016</v>
      </c>
      <c r="EY254">
        <v>22124.6230769231</v>
      </c>
      <c r="EZ254">
        <v>18234.0153846154</v>
      </c>
      <c r="FA254">
        <v>48.5047692307692</v>
      </c>
      <c r="FB254">
        <v>49</v>
      </c>
      <c r="FC254">
        <v>48.875</v>
      </c>
      <c r="FD254">
        <v>48.625</v>
      </c>
      <c r="FE254">
        <v>50.375</v>
      </c>
      <c r="FF254">
        <v>1955.07461538462</v>
      </c>
      <c r="FG254">
        <v>39.91</v>
      </c>
      <c r="FH254">
        <v>0</v>
      </c>
      <c r="FI254">
        <v>1758993381.3</v>
      </c>
      <c r="FJ254">
        <v>0</v>
      </c>
      <c r="FK254">
        <v>1079.414</v>
      </c>
      <c r="FL254">
        <v>52.5576923885645</v>
      </c>
      <c r="FM254">
        <v>1058.66923245486</v>
      </c>
      <c r="FN254">
        <v>22143.644</v>
      </c>
      <c r="FO254">
        <v>15</v>
      </c>
      <c r="FP254">
        <v>0</v>
      </c>
      <c r="FQ254" t="s">
        <v>439</v>
      </c>
      <c r="FR254">
        <v>1747249705.1</v>
      </c>
      <c r="FS254">
        <v>1747249711.1</v>
      </c>
      <c r="FT254">
        <v>0</v>
      </c>
      <c r="FU254">
        <v>0.871</v>
      </c>
      <c r="FV254">
        <v>0.066</v>
      </c>
      <c r="FW254">
        <v>5.486</v>
      </c>
      <c r="FX254">
        <v>0.145</v>
      </c>
      <c r="FY254">
        <v>420</v>
      </c>
      <c r="FZ254">
        <v>16</v>
      </c>
      <c r="GA254">
        <v>0.27</v>
      </c>
      <c r="GB254">
        <v>0.16</v>
      </c>
      <c r="GC254">
        <v>-52.4156523809524</v>
      </c>
      <c r="GD254">
        <v>-8.93086753246748</v>
      </c>
      <c r="GE254">
        <v>1.02263727201456</v>
      </c>
      <c r="GF254">
        <v>0</v>
      </c>
      <c r="GG254">
        <v>1076.00088235294</v>
      </c>
      <c r="GH254">
        <v>52.3802903228869</v>
      </c>
      <c r="GI254">
        <v>5.14123718667877</v>
      </c>
      <c r="GJ254">
        <v>-1</v>
      </c>
      <c r="GK254">
        <v>4.50193523809524</v>
      </c>
      <c r="GL254">
        <v>-0.367870909090907</v>
      </c>
      <c r="GM254">
        <v>0.0378565104948683</v>
      </c>
      <c r="GN254">
        <v>0</v>
      </c>
      <c r="GO254">
        <v>0</v>
      </c>
      <c r="GP254">
        <v>2</v>
      </c>
      <c r="GQ254" t="s">
        <v>457</v>
      </c>
      <c r="GR254">
        <v>3.12487</v>
      </c>
      <c r="GS254">
        <v>2.65592</v>
      </c>
      <c r="GT254">
        <v>0.12905</v>
      </c>
      <c r="GU254">
        <v>0.136543</v>
      </c>
      <c r="GV254">
        <v>0.10063</v>
      </c>
      <c r="GW254">
        <v>0.0872382</v>
      </c>
      <c r="GX254">
        <v>22450.2</v>
      </c>
      <c r="GY254">
        <v>21099.2</v>
      </c>
      <c r="GZ254">
        <v>23048.6</v>
      </c>
      <c r="HA254">
        <v>23789.9</v>
      </c>
      <c r="HB254">
        <v>35319.8</v>
      </c>
      <c r="HC254">
        <v>35943.2</v>
      </c>
      <c r="HD254">
        <v>41540.9</v>
      </c>
      <c r="HE254">
        <v>42418.8</v>
      </c>
      <c r="HF254">
        <v>1.91483</v>
      </c>
      <c r="HG254">
        <v>1.82215</v>
      </c>
      <c r="HH254">
        <v>0.193179</v>
      </c>
      <c r="HI254">
        <v>0</v>
      </c>
      <c r="HJ254">
        <v>26.8859</v>
      </c>
      <c r="HK254">
        <v>999.9</v>
      </c>
      <c r="HL254">
        <v>51.666</v>
      </c>
      <c r="HM254">
        <v>29.356</v>
      </c>
      <c r="HN254">
        <v>23.4588</v>
      </c>
      <c r="HO254">
        <v>53.3728</v>
      </c>
      <c r="HP254">
        <v>42.4319</v>
      </c>
      <c r="HQ254">
        <v>1</v>
      </c>
      <c r="HR254">
        <v>-0.00551321</v>
      </c>
      <c r="HS254">
        <v>0.236149</v>
      </c>
      <c r="HT254">
        <v>20.2179</v>
      </c>
      <c r="HU254">
        <v>5.22987</v>
      </c>
      <c r="HV254">
        <v>11.992</v>
      </c>
      <c r="HW254">
        <v>4.95565</v>
      </c>
      <c r="HX254">
        <v>3.30393</v>
      </c>
      <c r="HY254">
        <v>22.2</v>
      </c>
      <c r="HZ254">
        <v>9999</v>
      </c>
      <c r="IA254">
        <v>9999</v>
      </c>
      <c r="IB254">
        <v>9999</v>
      </c>
      <c r="IC254">
        <v>1.86849</v>
      </c>
      <c r="ID254">
        <v>1.86422</v>
      </c>
      <c r="IE254">
        <v>1.8718</v>
      </c>
      <c r="IF254">
        <v>1.86266</v>
      </c>
      <c r="IG254">
        <v>1.86213</v>
      </c>
      <c r="IH254">
        <v>1.86857</v>
      </c>
      <c r="II254">
        <v>1.85867</v>
      </c>
      <c r="IJ254">
        <v>1.86508</v>
      </c>
      <c r="IK254">
        <v>5</v>
      </c>
      <c r="IL254">
        <v>0</v>
      </c>
      <c r="IM254">
        <v>0</v>
      </c>
      <c r="IN254">
        <v>0</v>
      </c>
      <c r="IO254" t="s">
        <v>441</v>
      </c>
      <c r="IP254" t="s">
        <v>442</v>
      </c>
      <c r="IQ254" t="s">
        <v>443</v>
      </c>
      <c r="IR254" t="s">
        <v>443</v>
      </c>
      <c r="IS254" t="s">
        <v>443</v>
      </c>
      <c r="IT254" t="s">
        <v>443</v>
      </c>
      <c r="IU254">
        <v>0</v>
      </c>
      <c r="IV254">
        <v>100</v>
      </c>
      <c r="IW254">
        <v>100</v>
      </c>
      <c r="IX254">
        <v>6.571</v>
      </c>
      <c r="IY254">
        <v>0.388</v>
      </c>
      <c r="IZ254">
        <v>4.29428474587108</v>
      </c>
      <c r="JA254">
        <v>0.0044018681294096</v>
      </c>
      <c r="JB254">
        <v>-1.90699597991277e-06</v>
      </c>
      <c r="JC254">
        <v>4.44501569190667e-10</v>
      </c>
      <c r="JD254">
        <v>0.0663976639725661</v>
      </c>
      <c r="JE254">
        <v>0.00774552653971819</v>
      </c>
      <c r="JF254">
        <v>0.000136201457998369</v>
      </c>
      <c r="JG254">
        <v>5.32982615085375e-06</v>
      </c>
      <c r="JH254">
        <v>-0</v>
      </c>
      <c r="JI254">
        <v>1991</v>
      </c>
      <c r="JJ254">
        <v>1</v>
      </c>
      <c r="JK254">
        <v>28</v>
      </c>
      <c r="JL254">
        <v>195727.8</v>
      </c>
      <c r="JM254">
        <v>195727.7</v>
      </c>
      <c r="JN254">
        <v>1.64307</v>
      </c>
      <c r="JO254">
        <v>2.36572</v>
      </c>
      <c r="JP254">
        <v>1.4978</v>
      </c>
      <c r="JQ254">
        <v>2.3291</v>
      </c>
      <c r="JR254">
        <v>1.54419</v>
      </c>
      <c r="JS254">
        <v>2.3877</v>
      </c>
      <c r="JT254">
        <v>35.2209</v>
      </c>
      <c r="JU254">
        <v>24.0875</v>
      </c>
      <c r="JV254">
        <v>18</v>
      </c>
      <c r="JW254">
        <v>547.337</v>
      </c>
      <c r="JX254">
        <v>431.186</v>
      </c>
      <c r="JY254">
        <v>26.858</v>
      </c>
      <c r="JZ254">
        <v>27.4608</v>
      </c>
      <c r="KA254">
        <v>30.0006</v>
      </c>
      <c r="KB254">
        <v>27.3374</v>
      </c>
      <c r="KC254">
        <v>27.3596</v>
      </c>
      <c r="KD254">
        <v>32.9554</v>
      </c>
      <c r="KE254">
        <v>30.296</v>
      </c>
      <c r="KF254">
        <v>67.7537</v>
      </c>
      <c r="KG254">
        <v>26.8126</v>
      </c>
      <c r="KH254">
        <v>772.111</v>
      </c>
      <c r="KI254">
        <v>19.2676</v>
      </c>
      <c r="KJ254">
        <v>93.1135</v>
      </c>
      <c r="KK254">
        <v>98.8644</v>
      </c>
    </row>
    <row r="255" spans="1:297">
      <c r="A255">
        <v>239</v>
      </c>
      <c r="B255">
        <v>1758993381</v>
      </c>
      <c r="C255">
        <v>6034</v>
      </c>
      <c r="D255" t="s">
        <v>922</v>
      </c>
      <c r="E255" t="s">
        <v>923</v>
      </c>
      <c r="F255">
        <v>5</v>
      </c>
      <c r="G255" t="s">
        <v>831</v>
      </c>
      <c r="H255" t="s">
        <v>436</v>
      </c>
      <c r="I255">
        <v>1758993372.84615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(EA255+(U255+2*0.95*5.67E-8*(((EA255+$B$7)+273)^4-(EA255+273)^4)-44100*J255)/(1.84*29.3*R255+8*0.95*5.67E-8*(EA255+273)^3))</f>
        <v>0</v>
      </c>
      <c r="W255">
        <f>($C$7*EB255+$D$7*EC255+$E$7*V255)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2*0.95*5.67E-8*(((EA255+$B$7)+273)^4-(W255+273)^4)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772.548319671429</v>
      </c>
      <c r="AK255">
        <v>727.914078787879</v>
      </c>
      <c r="AL255">
        <v>3.50189779220776</v>
      </c>
      <c r="AM255">
        <v>63.08</v>
      </c>
      <c r="AN255">
        <f>(AP255 - AO255 + DY255*1E3/(8.314*(EA255+273.15)) * AR255/DX255 * AQ255) * DX255/(100*DL255) * 1000/(1000 - AP255)</f>
        <v>0</v>
      </c>
      <c r="AO255">
        <v>19.2333214375</v>
      </c>
      <c r="AP255">
        <v>23.6766690909091</v>
      </c>
      <c r="AQ255">
        <v>4.86497629270401e-07</v>
      </c>
      <c r="AR255">
        <v>99.94</v>
      </c>
      <c r="AS255">
        <v>0</v>
      </c>
      <c r="AT255">
        <v>0</v>
      </c>
      <c r="AU255">
        <f>IF(AS255*$H$13&gt;=AW255,1.0,(AW255/(AW255-AS255*$H$13)))</f>
        <v>0</v>
      </c>
      <c r="AV255">
        <f>(AU255-1)*100</f>
        <v>0</v>
      </c>
      <c r="AW255">
        <f>MAX(0,($B$13+$C$13*EF255)/(1+$D$13*EF255)*DY255/(EA255+273)*$E$13)</f>
        <v>0</v>
      </c>
      <c r="AX255" t="s">
        <v>437</v>
      </c>
      <c r="AY255" t="s">
        <v>437</v>
      </c>
      <c r="AZ255">
        <v>0</v>
      </c>
      <c r="BA255">
        <v>0</v>
      </c>
      <c r="BB255">
        <f>1-AZ255/BA255</f>
        <v>0</v>
      </c>
      <c r="BC255">
        <v>0</v>
      </c>
      <c r="BD255" t="s">
        <v>437</v>
      </c>
      <c r="BE255" t="s">
        <v>437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437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$B$11*EG255+$C$11*EH255+$F$11*ES255*(1-EV255)</f>
        <v>0</v>
      </c>
      <c r="DI255">
        <f>DH255*DJ255</f>
        <v>0</v>
      </c>
      <c r="DJ255">
        <f>($B$11*$D$9+$C$11*$D$9+$F$11*((FF255+EX255)/MAX(FF255+EX255+FG255, 0.1)*$I$9+FG255/MAX(FF255+EX255+FG255, 0.1)*$J$9))/($B$11+$C$11+$F$11)</f>
        <v>0</v>
      </c>
      <c r="DK255">
        <f>($B$11*$K$9+$C$11*$K$9+$F$11*((FF255+EX255)/MAX(FF255+EX255+FG255, 0.1)*$P$9+FG255/MAX(FF255+EX255+FG255, 0.1)*$Q$9))/($B$11+$C$11+$F$11)</f>
        <v>0</v>
      </c>
      <c r="DL255">
        <v>6</v>
      </c>
      <c r="DM255">
        <v>0.5</v>
      </c>
      <c r="DN255" t="s">
        <v>438</v>
      </c>
      <c r="DO255">
        <v>2</v>
      </c>
      <c r="DP255" t="b">
        <v>1</v>
      </c>
      <c r="DQ255">
        <v>1758993372.84615</v>
      </c>
      <c r="DR255">
        <v>687.047153846154</v>
      </c>
      <c r="DS255">
        <v>741.047307692308</v>
      </c>
      <c r="DT255">
        <v>23.6718076923077</v>
      </c>
      <c r="DU255">
        <v>19.2087307692308</v>
      </c>
      <c r="DV255">
        <v>680.500538461538</v>
      </c>
      <c r="DW255">
        <v>23.2839384615385</v>
      </c>
      <c r="DX255">
        <v>500.026846153846</v>
      </c>
      <c r="DY255">
        <v>90.4115769230769</v>
      </c>
      <c r="DZ255">
        <v>0.0300584538461538</v>
      </c>
      <c r="EA255">
        <v>30.2199384615385</v>
      </c>
      <c r="EB255">
        <v>30.0388846153846</v>
      </c>
      <c r="EC255">
        <v>999.9</v>
      </c>
      <c r="ED255">
        <v>0</v>
      </c>
      <c r="EE255">
        <v>0</v>
      </c>
      <c r="EF255">
        <v>10009.3246153846</v>
      </c>
      <c r="EG255">
        <v>0</v>
      </c>
      <c r="EH255">
        <v>10.20139</v>
      </c>
      <c r="EI255">
        <v>-54.0002846153846</v>
      </c>
      <c r="EJ255">
        <v>703.705230769231</v>
      </c>
      <c r="EK255">
        <v>755.561153846154</v>
      </c>
      <c r="EL255">
        <v>4.46306538461538</v>
      </c>
      <c r="EM255">
        <v>741.047307692308</v>
      </c>
      <c r="EN255">
        <v>19.2087307692308</v>
      </c>
      <c r="EO255">
        <v>2.14020615384615</v>
      </c>
      <c r="EP255">
        <v>1.73669307692308</v>
      </c>
      <c r="EQ255">
        <v>18.5216153846154</v>
      </c>
      <c r="ER255">
        <v>15.2283307692308</v>
      </c>
      <c r="ES255">
        <v>1999.96692307692</v>
      </c>
      <c r="ET255">
        <v>0.979994461538461</v>
      </c>
      <c r="EU255">
        <v>0.0200057384615385</v>
      </c>
      <c r="EV255">
        <v>0</v>
      </c>
      <c r="EW255">
        <v>1082.76</v>
      </c>
      <c r="EX255">
        <v>5.00016</v>
      </c>
      <c r="EY255">
        <v>22211.5153846154</v>
      </c>
      <c r="EZ255">
        <v>18233.8461538462</v>
      </c>
      <c r="FA255">
        <v>48.5047692307692</v>
      </c>
      <c r="FB255">
        <v>49</v>
      </c>
      <c r="FC255">
        <v>48.875</v>
      </c>
      <c r="FD255">
        <v>48.625</v>
      </c>
      <c r="FE255">
        <v>50.375</v>
      </c>
      <c r="FF255">
        <v>1955.05692307692</v>
      </c>
      <c r="FG255">
        <v>39.91</v>
      </c>
      <c r="FH255">
        <v>0</v>
      </c>
      <c r="FI255">
        <v>1758993386.1</v>
      </c>
      <c r="FJ255">
        <v>0</v>
      </c>
      <c r="FK255">
        <v>1083.5172</v>
      </c>
      <c r="FL255">
        <v>51.1376923804361</v>
      </c>
      <c r="FM255">
        <v>1047.73846319806</v>
      </c>
      <c r="FN255">
        <v>22227.756</v>
      </c>
      <c r="FO255">
        <v>15</v>
      </c>
      <c r="FP255">
        <v>0</v>
      </c>
      <c r="FQ255" t="s">
        <v>439</v>
      </c>
      <c r="FR255">
        <v>1747249705.1</v>
      </c>
      <c r="FS255">
        <v>1747249711.1</v>
      </c>
      <c r="FT255">
        <v>0</v>
      </c>
      <c r="FU255">
        <v>0.871</v>
      </c>
      <c r="FV255">
        <v>0.066</v>
      </c>
      <c r="FW255">
        <v>5.486</v>
      </c>
      <c r="FX255">
        <v>0.145</v>
      </c>
      <c r="FY255">
        <v>420</v>
      </c>
      <c r="FZ255">
        <v>16</v>
      </c>
      <c r="GA255">
        <v>0.27</v>
      </c>
      <c r="GB255">
        <v>0.16</v>
      </c>
      <c r="GC255">
        <v>-53.454555</v>
      </c>
      <c r="GD255">
        <v>-12.7738421052631</v>
      </c>
      <c r="GE255">
        <v>1.34842337137674</v>
      </c>
      <c r="GF255">
        <v>0</v>
      </c>
      <c r="GG255">
        <v>1080.15911764706</v>
      </c>
      <c r="GH255">
        <v>51.8507256980334</v>
      </c>
      <c r="GI255">
        <v>5.08999674543238</v>
      </c>
      <c r="GJ255">
        <v>-1</v>
      </c>
      <c r="GK255">
        <v>4.474122</v>
      </c>
      <c r="GL255">
        <v>-0.294858947368427</v>
      </c>
      <c r="GM255">
        <v>0.0302357455009795</v>
      </c>
      <c r="GN255">
        <v>0</v>
      </c>
      <c r="GO255">
        <v>0</v>
      </c>
      <c r="GP255">
        <v>2</v>
      </c>
      <c r="GQ255" t="s">
        <v>457</v>
      </c>
      <c r="GR255">
        <v>3.12504</v>
      </c>
      <c r="GS255">
        <v>2.65544</v>
      </c>
      <c r="GT255">
        <v>0.131223</v>
      </c>
      <c r="GU255">
        <v>0.138583</v>
      </c>
      <c r="GV255">
        <v>0.100615</v>
      </c>
      <c r="GW255">
        <v>0.0872494</v>
      </c>
      <c r="GX255">
        <v>22393.9</v>
      </c>
      <c r="GY255">
        <v>21049.3</v>
      </c>
      <c r="GZ255">
        <v>23048.2</v>
      </c>
      <c r="HA255">
        <v>23789.8</v>
      </c>
      <c r="HB255">
        <v>35320.4</v>
      </c>
      <c r="HC255">
        <v>35942.6</v>
      </c>
      <c r="HD255">
        <v>41540.7</v>
      </c>
      <c r="HE255">
        <v>42418.5</v>
      </c>
      <c r="HF255">
        <v>1.91492</v>
      </c>
      <c r="HG255">
        <v>1.82235</v>
      </c>
      <c r="HH255">
        <v>0.192992</v>
      </c>
      <c r="HI255">
        <v>0</v>
      </c>
      <c r="HJ255">
        <v>26.8914</v>
      </c>
      <c r="HK255">
        <v>999.9</v>
      </c>
      <c r="HL255">
        <v>51.666</v>
      </c>
      <c r="HM255">
        <v>29.356</v>
      </c>
      <c r="HN255">
        <v>23.4585</v>
      </c>
      <c r="HO255">
        <v>54.1028</v>
      </c>
      <c r="HP255">
        <v>42.1795</v>
      </c>
      <c r="HQ255">
        <v>1</v>
      </c>
      <c r="HR255">
        <v>-0.00503811</v>
      </c>
      <c r="HS255">
        <v>0.272369</v>
      </c>
      <c r="HT255">
        <v>20.2179</v>
      </c>
      <c r="HU255">
        <v>5.22942</v>
      </c>
      <c r="HV255">
        <v>11.992</v>
      </c>
      <c r="HW255">
        <v>4.9557</v>
      </c>
      <c r="HX255">
        <v>3.30387</v>
      </c>
      <c r="HY255">
        <v>22.2</v>
      </c>
      <c r="HZ255">
        <v>9999</v>
      </c>
      <c r="IA255">
        <v>9999</v>
      </c>
      <c r="IB255">
        <v>9999</v>
      </c>
      <c r="IC255">
        <v>1.8685</v>
      </c>
      <c r="ID255">
        <v>1.86417</v>
      </c>
      <c r="IE255">
        <v>1.8718</v>
      </c>
      <c r="IF255">
        <v>1.86264</v>
      </c>
      <c r="IG255">
        <v>1.86212</v>
      </c>
      <c r="IH255">
        <v>1.86855</v>
      </c>
      <c r="II255">
        <v>1.85867</v>
      </c>
      <c r="IJ255">
        <v>1.86508</v>
      </c>
      <c r="IK255">
        <v>5</v>
      </c>
      <c r="IL255">
        <v>0</v>
      </c>
      <c r="IM255">
        <v>0</v>
      </c>
      <c r="IN255">
        <v>0</v>
      </c>
      <c r="IO255" t="s">
        <v>441</v>
      </c>
      <c r="IP255" t="s">
        <v>442</v>
      </c>
      <c r="IQ255" t="s">
        <v>443</v>
      </c>
      <c r="IR255" t="s">
        <v>443</v>
      </c>
      <c r="IS255" t="s">
        <v>443</v>
      </c>
      <c r="IT255" t="s">
        <v>443</v>
      </c>
      <c r="IU255">
        <v>0</v>
      </c>
      <c r="IV255">
        <v>100</v>
      </c>
      <c r="IW255">
        <v>100</v>
      </c>
      <c r="IX255">
        <v>6.611</v>
      </c>
      <c r="IY255">
        <v>0.3879</v>
      </c>
      <c r="IZ255">
        <v>4.29428474587108</v>
      </c>
      <c r="JA255">
        <v>0.0044018681294096</v>
      </c>
      <c r="JB255">
        <v>-1.90699597991277e-06</v>
      </c>
      <c r="JC255">
        <v>4.44501569190667e-10</v>
      </c>
      <c r="JD255">
        <v>0.0663976639725661</v>
      </c>
      <c r="JE255">
        <v>0.00774552653971819</v>
      </c>
      <c r="JF255">
        <v>0.000136201457998369</v>
      </c>
      <c r="JG255">
        <v>5.32982615085375e-06</v>
      </c>
      <c r="JH255">
        <v>-0</v>
      </c>
      <c r="JI255">
        <v>1991</v>
      </c>
      <c r="JJ255">
        <v>1</v>
      </c>
      <c r="JK255">
        <v>28</v>
      </c>
      <c r="JL255">
        <v>195727.9</v>
      </c>
      <c r="JM255">
        <v>195727.8</v>
      </c>
      <c r="JN255">
        <v>1.66992</v>
      </c>
      <c r="JO255">
        <v>2.37793</v>
      </c>
      <c r="JP255">
        <v>1.49902</v>
      </c>
      <c r="JQ255">
        <v>2.3291</v>
      </c>
      <c r="JR255">
        <v>1.54419</v>
      </c>
      <c r="JS255">
        <v>2.30591</v>
      </c>
      <c r="JT255">
        <v>35.1978</v>
      </c>
      <c r="JU255">
        <v>24.0787</v>
      </c>
      <c r="JV255">
        <v>18</v>
      </c>
      <c r="JW255">
        <v>547.422</v>
      </c>
      <c r="JX255">
        <v>431.307</v>
      </c>
      <c r="JY255">
        <v>26.8178</v>
      </c>
      <c r="JZ255">
        <v>27.4631</v>
      </c>
      <c r="KA255">
        <v>30.0006</v>
      </c>
      <c r="KB255">
        <v>27.3398</v>
      </c>
      <c r="KC255">
        <v>27.3601</v>
      </c>
      <c r="KD255">
        <v>33.545</v>
      </c>
      <c r="KE255">
        <v>30.296</v>
      </c>
      <c r="KF255">
        <v>67.7537</v>
      </c>
      <c r="KG255">
        <v>26.7692</v>
      </c>
      <c r="KH255">
        <v>792.312</v>
      </c>
      <c r="KI255">
        <v>19.2957</v>
      </c>
      <c r="KJ255">
        <v>93.1127</v>
      </c>
      <c r="KK255">
        <v>98.8638</v>
      </c>
    </row>
    <row r="256" spans="1:297">
      <c r="A256">
        <v>240</v>
      </c>
      <c r="B256">
        <v>1758993386</v>
      </c>
      <c r="C256">
        <v>6039</v>
      </c>
      <c r="D256" t="s">
        <v>924</v>
      </c>
      <c r="E256" t="s">
        <v>925</v>
      </c>
      <c r="F256">
        <v>5</v>
      </c>
      <c r="G256" t="s">
        <v>831</v>
      </c>
      <c r="H256" t="s">
        <v>436</v>
      </c>
      <c r="I256">
        <v>1758993377.84615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(EA256+(U256+2*0.95*5.67E-8*(((EA256+$B$7)+273)^4-(EA256+273)^4)-44100*J256)/(1.84*29.3*R256+8*0.95*5.67E-8*(EA256+273)^3))</f>
        <v>0</v>
      </c>
      <c r="W256">
        <f>($C$7*EB256+$D$7*EC256+$E$7*V256)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2*0.95*5.67E-8*(((EA256+$B$7)+273)^4-(W256+273)^4)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788.919121586905</v>
      </c>
      <c r="AK256">
        <v>744.510636363636</v>
      </c>
      <c r="AL256">
        <v>3.27963551948039</v>
      </c>
      <c r="AM256">
        <v>63.08</v>
      </c>
      <c r="AN256">
        <f>(AP256 - AO256 + DY256*1E3/(8.314*(EA256+273.15)) * AR256/DX256 * AQ256) * DX256/(100*DL256) * 1000/(1000 - AP256)</f>
        <v>0</v>
      </c>
      <c r="AO256">
        <v>19.2356274851191</v>
      </c>
      <c r="AP256">
        <v>23.6618218181818</v>
      </c>
      <c r="AQ256">
        <v>-0.000242620245003268</v>
      </c>
      <c r="AR256">
        <v>99.94</v>
      </c>
      <c r="AS256">
        <v>0</v>
      </c>
      <c r="AT256">
        <v>0</v>
      </c>
      <c r="AU256">
        <f>IF(AS256*$H$13&gt;=AW256,1.0,(AW256/(AW256-AS256*$H$13)))</f>
        <v>0</v>
      </c>
      <c r="AV256">
        <f>(AU256-1)*100</f>
        <v>0</v>
      </c>
      <c r="AW256">
        <f>MAX(0,($B$13+$C$13*EF256)/(1+$D$13*EF256)*DY256/(EA256+273)*$E$13)</f>
        <v>0</v>
      </c>
      <c r="AX256" t="s">
        <v>437</v>
      </c>
      <c r="AY256" t="s">
        <v>437</v>
      </c>
      <c r="AZ256">
        <v>0</v>
      </c>
      <c r="BA256">
        <v>0</v>
      </c>
      <c r="BB256">
        <f>1-AZ256/BA256</f>
        <v>0</v>
      </c>
      <c r="BC256">
        <v>0</v>
      </c>
      <c r="BD256" t="s">
        <v>437</v>
      </c>
      <c r="BE256" t="s">
        <v>437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437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$B$11*EG256+$C$11*EH256+$F$11*ES256*(1-EV256)</f>
        <v>0</v>
      </c>
      <c r="DI256">
        <f>DH256*DJ256</f>
        <v>0</v>
      </c>
      <c r="DJ256">
        <f>($B$11*$D$9+$C$11*$D$9+$F$11*((FF256+EX256)/MAX(FF256+EX256+FG256, 0.1)*$I$9+FG256/MAX(FF256+EX256+FG256, 0.1)*$J$9))/($B$11+$C$11+$F$11)</f>
        <v>0</v>
      </c>
      <c r="DK256">
        <f>($B$11*$K$9+$C$11*$K$9+$F$11*((FF256+EX256)/MAX(FF256+EX256+FG256, 0.1)*$P$9+FG256/MAX(FF256+EX256+FG256, 0.1)*$Q$9))/($B$11+$C$11+$F$11)</f>
        <v>0</v>
      </c>
      <c r="DL256">
        <v>6</v>
      </c>
      <c r="DM256">
        <v>0.5</v>
      </c>
      <c r="DN256" t="s">
        <v>438</v>
      </c>
      <c r="DO256">
        <v>2</v>
      </c>
      <c r="DP256" t="b">
        <v>1</v>
      </c>
      <c r="DQ256">
        <v>1758993377.84615</v>
      </c>
      <c r="DR256">
        <v>703.431769230769</v>
      </c>
      <c r="DS256">
        <v>757.754230769231</v>
      </c>
      <c r="DT256">
        <v>23.6719153846154</v>
      </c>
      <c r="DU256">
        <v>19.2294153846154</v>
      </c>
      <c r="DV256">
        <v>696.845846153846</v>
      </c>
      <c r="DW256">
        <v>23.2840307692308</v>
      </c>
      <c r="DX256">
        <v>500.053769230769</v>
      </c>
      <c r="DY256">
        <v>90.4119384615385</v>
      </c>
      <c r="DZ256">
        <v>0.0298851692307692</v>
      </c>
      <c r="EA256">
        <v>30.2203307692308</v>
      </c>
      <c r="EB256">
        <v>30.0389230769231</v>
      </c>
      <c r="EC256">
        <v>999.9</v>
      </c>
      <c r="ED256">
        <v>0</v>
      </c>
      <c r="EE256">
        <v>0</v>
      </c>
      <c r="EF256">
        <v>10020.04</v>
      </c>
      <c r="EG256">
        <v>0</v>
      </c>
      <c r="EH256">
        <v>10.0129630769231</v>
      </c>
      <c r="EI256">
        <v>-54.3225</v>
      </c>
      <c r="EJ256">
        <v>720.486923076923</v>
      </c>
      <c r="EK256">
        <v>772.611307692308</v>
      </c>
      <c r="EL256">
        <v>4.44248076923077</v>
      </c>
      <c r="EM256">
        <v>757.754230769231</v>
      </c>
      <c r="EN256">
        <v>19.2294153846154</v>
      </c>
      <c r="EO256">
        <v>2.14022384615385</v>
      </c>
      <c r="EP256">
        <v>1.73857</v>
      </c>
      <c r="EQ256">
        <v>18.5217461538462</v>
      </c>
      <c r="ER256">
        <v>15.2451615384615</v>
      </c>
      <c r="ES256">
        <v>1999.99307692308</v>
      </c>
      <c r="ET256">
        <v>0.979994615384615</v>
      </c>
      <c r="EU256">
        <v>0.0200055230769231</v>
      </c>
      <c r="EV256">
        <v>0</v>
      </c>
      <c r="EW256">
        <v>1087.06307692308</v>
      </c>
      <c r="EX256">
        <v>5.00016</v>
      </c>
      <c r="EY256">
        <v>22299.5692307692</v>
      </c>
      <c r="EZ256">
        <v>18234.0923076923</v>
      </c>
      <c r="FA256">
        <v>48.5190769230769</v>
      </c>
      <c r="FB256">
        <v>49</v>
      </c>
      <c r="FC256">
        <v>48.875</v>
      </c>
      <c r="FD256">
        <v>48.625</v>
      </c>
      <c r="FE256">
        <v>50.375</v>
      </c>
      <c r="FF256">
        <v>1955.08307692308</v>
      </c>
      <c r="FG256">
        <v>39.91</v>
      </c>
      <c r="FH256">
        <v>0</v>
      </c>
      <c r="FI256">
        <v>1758993390.9</v>
      </c>
      <c r="FJ256">
        <v>0</v>
      </c>
      <c r="FK256">
        <v>1087.6284</v>
      </c>
      <c r="FL256">
        <v>50.8246153045825</v>
      </c>
      <c r="FM256">
        <v>1036.14615229481</v>
      </c>
      <c r="FN256">
        <v>22311.364</v>
      </c>
      <c r="FO256">
        <v>15</v>
      </c>
      <c r="FP256">
        <v>0</v>
      </c>
      <c r="FQ256" t="s">
        <v>439</v>
      </c>
      <c r="FR256">
        <v>1747249705.1</v>
      </c>
      <c r="FS256">
        <v>1747249711.1</v>
      </c>
      <c r="FT256">
        <v>0</v>
      </c>
      <c r="FU256">
        <v>0.871</v>
      </c>
      <c r="FV256">
        <v>0.066</v>
      </c>
      <c r="FW256">
        <v>5.486</v>
      </c>
      <c r="FX256">
        <v>0.145</v>
      </c>
      <c r="FY256">
        <v>420</v>
      </c>
      <c r="FZ256">
        <v>16</v>
      </c>
      <c r="GA256">
        <v>0.27</v>
      </c>
      <c r="GB256">
        <v>0.16</v>
      </c>
      <c r="GC256">
        <v>-54.0649047619048</v>
      </c>
      <c r="GD256">
        <v>-6.48420000000003</v>
      </c>
      <c r="GE256">
        <v>0.934644645217886</v>
      </c>
      <c r="GF256">
        <v>0</v>
      </c>
      <c r="GG256">
        <v>1084.79264705882</v>
      </c>
      <c r="GH256">
        <v>51.1906799070067</v>
      </c>
      <c r="GI256">
        <v>5.02590776630774</v>
      </c>
      <c r="GJ256">
        <v>-1</v>
      </c>
      <c r="GK256">
        <v>4.45659380952381</v>
      </c>
      <c r="GL256">
        <v>-0.227932207792206</v>
      </c>
      <c r="GM256">
        <v>0.0257512456427683</v>
      </c>
      <c r="GN256">
        <v>0</v>
      </c>
      <c r="GO256">
        <v>0</v>
      </c>
      <c r="GP256">
        <v>2</v>
      </c>
      <c r="GQ256" t="s">
        <v>457</v>
      </c>
      <c r="GR256">
        <v>3.12511</v>
      </c>
      <c r="GS256">
        <v>2.65526</v>
      </c>
      <c r="GT256">
        <v>0.133256</v>
      </c>
      <c r="GU256">
        <v>0.140611</v>
      </c>
      <c r="GV256">
        <v>0.100569</v>
      </c>
      <c r="GW256">
        <v>0.0872521</v>
      </c>
      <c r="GX256">
        <v>22341.3</v>
      </c>
      <c r="GY256">
        <v>20999.8</v>
      </c>
      <c r="GZ256">
        <v>23048</v>
      </c>
      <c r="HA256">
        <v>23789.9</v>
      </c>
      <c r="HB256">
        <v>35321.9</v>
      </c>
      <c r="HC256">
        <v>35942.8</v>
      </c>
      <c r="HD256">
        <v>41540.1</v>
      </c>
      <c r="HE256">
        <v>42418.7</v>
      </c>
      <c r="HF256">
        <v>1.91513</v>
      </c>
      <c r="HG256">
        <v>1.8221</v>
      </c>
      <c r="HH256">
        <v>0.192672</v>
      </c>
      <c r="HI256">
        <v>0</v>
      </c>
      <c r="HJ256">
        <v>26.8954</v>
      </c>
      <c r="HK256">
        <v>999.9</v>
      </c>
      <c r="HL256">
        <v>51.666</v>
      </c>
      <c r="HM256">
        <v>29.356</v>
      </c>
      <c r="HN256">
        <v>23.4605</v>
      </c>
      <c r="HO256">
        <v>54.0828</v>
      </c>
      <c r="HP256">
        <v>42.3157</v>
      </c>
      <c r="HQ256">
        <v>1</v>
      </c>
      <c r="HR256">
        <v>-0.00462907</v>
      </c>
      <c r="HS256">
        <v>0.314526</v>
      </c>
      <c r="HT256">
        <v>20.2181</v>
      </c>
      <c r="HU256">
        <v>5.23017</v>
      </c>
      <c r="HV256">
        <v>11.992</v>
      </c>
      <c r="HW256">
        <v>4.95585</v>
      </c>
      <c r="HX256">
        <v>3.30395</v>
      </c>
      <c r="HY256">
        <v>22.2</v>
      </c>
      <c r="HZ256">
        <v>9999</v>
      </c>
      <c r="IA256">
        <v>9999</v>
      </c>
      <c r="IB256">
        <v>9999</v>
      </c>
      <c r="IC256">
        <v>1.86849</v>
      </c>
      <c r="ID256">
        <v>1.86419</v>
      </c>
      <c r="IE256">
        <v>1.8718</v>
      </c>
      <c r="IF256">
        <v>1.86265</v>
      </c>
      <c r="IG256">
        <v>1.86211</v>
      </c>
      <c r="IH256">
        <v>1.86857</v>
      </c>
      <c r="II256">
        <v>1.85867</v>
      </c>
      <c r="IJ256">
        <v>1.86508</v>
      </c>
      <c r="IK256">
        <v>5</v>
      </c>
      <c r="IL256">
        <v>0</v>
      </c>
      <c r="IM256">
        <v>0</v>
      </c>
      <c r="IN256">
        <v>0</v>
      </c>
      <c r="IO256" t="s">
        <v>441</v>
      </c>
      <c r="IP256" t="s">
        <v>442</v>
      </c>
      <c r="IQ256" t="s">
        <v>443</v>
      </c>
      <c r="IR256" t="s">
        <v>443</v>
      </c>
      <c r="IS256" t="s">
        <v>443</v>
      </c>
      <c r="IT256" t="s">
        <v>443</v>
      </c>
      <c r="IU256">
        <v>0</v>
      </c>
      <c r="IV256">
        <v>100</v>
      </c>
      <c r="IW256">
        <v>100</v>
      </c>
      <c r="IX256">
        <v>6.649</v>
      </c>
      <c r="IY256">
        <v>0.3875</v>
      </c>
      <c r="IZ256">
        <v>4.29428474587108</v>
      </c>
      <c r="JA256">
        <v>0.0044018681294096</v>
      </c>
      <c r="JB256">
        <v>-1.90699597991277e-06</v>
      </c>
      <c r="JC256">
        <v>4.44501569190667e-10</v>
      </c>
      <c r="JD256">
        <v>0.0663976639725661</v>
      </c>
      <c r="JE256">
        <v>0.00774552653971819</v>
      </c>
      <c r="JF256">
        <v>0.000136201457998369</v>
      </c>
      <c r="JG256">
        <v>5.32982615085375e-06</v>
      </c>
      <c r="JH256">
        <v>-0</v>
      </c>
      <c r="JI256">
        <v>1991</v>
      </c>
      <c r="JJ256">
        <v>1</v>
      </c>
      <c r="JK256">
        <v>28</v>
      </c>
      <c r="JL256">
        <v>195728</v>
      </c>
      <c r="JM256">
        <v>195727.9</v>
      </c>
      <c r="JN256">
        <v>1.70166</v>
      </c>
      <c r="JO256">
        <v>2.34863</v>
      </c>
      <c r="JP256">
        <v>1.4978</v>
      </c>
      <c r="JQ256">
        <v>2.3291</v>
      </c>
      <c r="JR256">
        <v>1.54419</v>
      </c>
      <c r="JS256">
        <v>2.37183</v>
      </c>
      <c r="JT256">
        <v>35.1978</v>
      </c>
      <c r="JU256">
        <v>24.0963</v>
      </c>
      <c r="JV256">
        <v>18</v>
      </c>
      <c r="JW256">
        <v>547.558</v>
      </c>
      <c r="JX256">
        <v>431.177</v>
      </c>
      <c r="JY256">
        <v>26.773</v>
      </c>
      <c r="JZ256">
        <v>27.466</v>
      </c>
      <c r="KA256">
        <v>30.0005</v>
      </c>
      <c r="KB256">
        <v>27.3406</v>
      </c>
      <c r="KC256">
        <v>27.3624</v>
      </c>
      <c r="KD256">
        <v>34.1267</v>
      </c>
      <c r="KE256">
        <v>30.296</v>
      </c>
      <c r="KF256">
        <v>67.7537</v>
      </c>
      <c r="KG256">
        <v>26.7325</v>
      </c>
      <c r="KH256">
        <v>805.972</v>
      </c>
      <c r="KI256">
        <v>19.3194</v>
      </c>
      <c r="KJ256">
        <v>93.1115</v>
      </c>
      <c r="KK256">
        <v>98.8643</v>
      </c>
    </row>
    <row r="257" spans="1:297">
      <c r="A257">
        <v>241</v>
      </c>
      <c r="B257">
        <v>1758993391</v>
      </c>
      <c r="C257">
        <v>6044</v>
      </c>
      <c r="D257" t="s">
        <v>926</v>
      </c>
      <c r="E257" t="s">
        <v>927</v>
      </c>
      <c r="F257">
        <v>5</v>
      </c>
      <c r="G257" t="s">
        <v>831</v>
      </c>
      <c r="H257" t="s">
        <v>436</v>
      </c>
      <c r="I257">
        <v>1758993382.84615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(EA257+(U257+2*0.95*5.67E-8*(((EA257+$B$7)+273)^4-(EA257+273)^4)-44100*J257)/(1.84*29.3*R257+8*0.95*5.67E-8*(EA257+273)^3))</f>
        <v>0</v>
      </c>
      <c r="W257">
        <f>($C$7*EB257+$D$7*EC257+$E$7*V257)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2*0.95*5.67E-8*(((EA257+$B$7)+273)^4-(W257+273)^4)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806.390784772619</v>
      </c>
      <c r="AK257">
        <v>761.445393939394</v>
      </c>
      <c r="AL257">
        <v>3.39917300865789</v>
      </c>
      <c r="AM257">
        <v>63.08</v>
      </c>
      <c r="AN257">
        <f>(AP257 - AO257 + DY257*1E3/(8.314*(EA257+273.15)) * AR257/DX257 * AQ257) * DX257/(100*DL257) * 1000/(1000 - AP257)</f>
        <v>0</v>
      </c>
      <c r="AO257">
        <v>19.2369413482143</v>
      </c>
      <c r="AP257">
        <v>23.6454175757576</v>
      </c>
      <c r="AQ257">
        <v>-0.000250620046620245</v>
      </c>
      <c r="AR257">
        <v>99.94</v>
      </c>
      <c r="AS257">
        <v>0</v>
      </c>
      <c r="AT257">
        <v>0</v>
      </c>
      <c r="AU257">
        <f>IF(AS257*$H$13&gt;=AW257,1.0,(AW257/(AW257-AS257*$H$13)))</f>
        <v>0</v>
      </c>
      <c r="AV257">
        <f>(AU257-1)*100</f>
        <v>0</v>
      </c>
      <c r="AW257">
        <f>MAX(0,($B$13+$C$13*EF257)/(1+$D$13*EF257)*DY257/(EA257+273)*$E$13)</f>
        <v>0</v>
      </c>
      <c r="AX257" t="s">
        <v>437</v>
      </c>
      <c r="AY257" t="s">
        <v>437</v>
      </c>
      <c r="AZ257">
        <v>0</v>
      </c>
      <c r="BA257">
        <v>0</v>
      </c>
      <c r="BB257">
        <f>1-AZ257/BA257</f>
        <v>0</v>
      </c>
      <c r="BC257">
        <v>0</v>
      </c>
      <c r="BD257" t="s">
        <v>437</v>
      </c>
      <c r="BE257" t="s">
        <v>437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437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$B$11*EG257+$C$11*EH257+$F$11*ES257*(1-EV257)</f>
        <v>0</v>
      </c>
      <c r="DI257">
        <f>DH257*DJ257</f>
        <v>0</v>
      </c>
      <c r="DJ257">
        <f>($B$11*$D$9+$C$11*$D$9+$F$11*((FF257+EX257)/MAX(FF257+EX257+FG257, 0.1)*$I$9+FG257/MAX(FF257+EX257+FG257, 0.1)*$J$9))/($B$11+$C$11+$F$11)</f>
        <v>0</v>
      </c>
      <c r="DK257">
        <f>($B$11*$K$9+$C$11*$K$9+$F$11*((FF257+EX257)/MAX(FF257+EX257+FG257, 0.1)*$P$9+FG257/MAX(FF257+EX257+FG257, 0.1)*$Q$9))/($B$11+$C$11+$F$11)</f>
        <v>0</v>
      </c>
      <c r="DL257">
        <v>6</v>
      </c>
      <c r="DM257">
        <v>0.5</v>
      </c>
      <c r="DN257" t="s">
        <v>438</v>
      </c>
      <c r="DO257">
        <v>2</v>
      </c>
      <c r="DP257" t="b">
        <v>1</v>
      </c>
      <c r="DQ257">
        <v>1758993382.84615</v>
      </c>
      <c r="DR257">
        <v>719.862230769231</v>
      </c>
      <c r="DS257">
        <v>774.927230769231</v>
      </c>
      <c r="DT257">
        <v>23.6657538461538</v>
      </c>
      <c r="DU257">
        <v>19.2349923076923</v>
      </c>
      <c r="DV257">
        <v>713.237230769231</v>
      </c>
      <c r="DW257">
        <v>23.2780153846154</v>
      </c>
      <c r="DX257">
        <v>500.038307692308</v>
      </c>
      <c r="DY257">
        <v>90.4117538461538</v>
      </c>
      <c r="DZ257">
        <v>0.0297680461538462</v>
      </c>
      <c r="EA257">
        <v>30.2177307692308</v>
      </c>
      <c r="EB257">
        <v>30.0397153846154</v>
      </c>
      <c r="EC257">
        <v>999.9</v>
      </c>
      <c r="ED257">
        <v>0</v>
      </c>
      <c r="EE257">
        <v>0</v>
      </c>
      <c r="EF257">
        <v>10009.8553846154</v>
      </c>
      <c r="EG257">
        <v>0</v>
      </c>
      <c r="EH257">
        <v>9.72191076923077</v>
      </c>
      <c r="EI257">
        <v>-55.0650538461539</v>
      </c>
      <c r="EJ257">
        <v>737.310846153846</v>
      </c>
      <c r="EK257">
        <v>790.125307692308</v>
      </c>
      <c r="EL257">
        <v>4.43074461538462</v>
      </c>
      <c r="EM257">
        <v>774.927230769231</v>
      </c>
      <c r="EN257">
        <v>19.2349923076923</v>
      </c>
      <c r="EO257">
        <v>2.13966307692308</v>
      </c>
      <c r="EP257">
        <v>1.73907076923077</v>
      </c>
      <c r="EQ257">
        <v>18.5175538461538</v>
      </c>
      <c r="ER257">
        <v>15.2496384615385</v>
      </c>
      <c r="ES257">
        <v>2000.01846153846</v>
      </c>
      <c r="ET257">
        <v>0.979994769230769</v>
      </c>
      <c r="EU257">
        <v>0.0200053076923077</v>
      </c>
      <c r="EV257">
        <v>0</v>
      </c>
      <c r="EW257">
        <v>1091.31461538462</v>
      </c>
      <c r="EX257">
        <v>5.00016</v>
      </c>
      <c r="EY257">
        <v>22385.7461538462</v>
      </c>
      <c r="EZ257">
        <v>18234.3307692308</v>
      </c>
      <c r="FA257">
        <v>48.5238461538462</v>
      </c>
      <c r="FB257">
        <v>49</v>
      </c>
      <c r="FC257">
        <v>48.875</v>
      </c>
      <c r="FD257">
        <v>48.625</v>
      </c>
      <c r="FE257">
        <v>50.375</v>
      </c>
      <c r="FF257">
        <v>1955.10846153846</v>
      </c>
      <c r="FG257">
        <v>39.91</v>
      </c>
      <c r="FH257">
        <v>0</v>
      </c>
      <c r="FI257">
        <v>1758993396.3</v>
      </c>
      <c r="FJ257">
        <v>0</v>
      </c>
      <c r="FK257">
        <v>1091.82769230769</v>
      </c>
      <c r="FL257">
        <v>49.2499145517048</v>
      </c>
      <c r="FM257">
        <v>1011.96581264876</v>
      </c>
      <c r="FN257">
        <v>22398.1923076923</v>
      </c>
      <c r="FO257">
        <v>15</v>
      </c>
      <c r="FP257">
        <v>0</v>
      </c>
      <c r="FQ257" t="s">
        <v>439</v>
      </c>
      <c r="FR257">
        <v>1747249705.1</v>
      </c>
      <c r="FS257">
        <v>1747249711.1</v>
      </c>
      <c r="FT257">
        <v>0</v>
      </c>
      <c r="FU257">
        <v>0.871</v>
      </c>
      <c r="FV257">
        <v>0.066</v>
      </c>
      <c r="FW257">
        <v>5.486</v>
      </c>
      <c r="FX257">
        <v>0.145</v>
      </c>
      <c r="FY257">
        <v>420</v>
      </c>
      <c r="FZ257">
        <v>16</v>
      </c>
      <c r="GA257">
        <v>0.27</v>
      </c>
      <c r="GB257">
        <v>0.16</v>
      </c>
      <c r="GC257">
        <v>-54.649275</v>
      </c>
      <c r="GD257">
        <v>-6.95382406015037</v>
      </c>
      <c r="GE257">
        <v>0.948561015367488</v>
      </c>
      <c r="GF257">
        <v>0</v>
      </c>
      <c r="GG257">
        <v>1088.84882352941</v>
      </c>
      <c r="GH257">
        <v>50.324522555672</v>
      </c>
      <c r="GI257">
        <v>4.94336796639811</v>
      </c>
      <c r="GJ257">
        <v>-1</v>
      </c>
      <c r="GK257">
        <v>4.4348615</v>
      </c>
      <c r="GL257">
        <v>-0.131970676691729</v>
      </c>
      <c r="GM257">
        <v>0.0134142906167267</v>
      </c>
      <c r="GN257">
        <v>0</v>
      </c>
      <c r="GO257">
        <v>0</v>
      </c>
      <c r="GP257">
        <v>2</v>
      </c>
      <c r="GQ257" t="s">
        <v>457</v>
      </c>
      <c r="GR257">
        <v>3.12489</v>
      </c>
      <c r="GS257">
        <v>2.65522</v>
      </c>
      <c r="GT257">
        <v>0.135307</v>
      </c>
      <c r="GU257">
        <v>0.142567</v>
      </c>
      <c r="GV257">
        <v>0.100516</v>
      </c>
      <c r="GW257">
        <v>0.087257</v>
      </c>
      <c r="GX257">
        <v>22288.4</v>
      </c>
      <c r="GY257">
        <v>20951.7</v>
      </c>
      <c r="GZ257">
        <v>23048</v>
      </c>
      <c r="HA257">
        <v>23789.6</v>
      </c>
      <c r="HB257">
        <v>35324.5</v>
      </c>
      <c r="HC257">
        <v>35942.4</v>
      </c>
      <c r="HD257">
        <v>41540.4</v>
      </c>
      <c r="HE257">
        <v>42418.2</v>
      </c>
      <c r="HF257">
        <v>1.91448</v>
      </c>
      <c r="HG257">
        <v>1.82285</v>
      </c>
      <c r="HH257">
        <v>0.192314</v>
      </c>
      <c r="HI257">
        <v>0</v>
      </c>
      <c r="HJ257">
        <v>26.8998</v>
      </c>
      <c r="HK257">
        <v>999.9</v>
      </c>
      <c r="HL257">
        <v>51.666</v>
      </c>
      <c r="HM257">
        <v>29.356</v>
      </c>
      <c r="HN257">
        <v>23.4614</v>
      </c>
      <c r="HO257">
        <v>54.0628</v>
      </c>
      <c r="HP257">
        <v>42.1715</v>
      </c>
      <c r="HQ257">
        <v>1</v>
      </c>
      <c r="HR257">
        <v>-0.00439533</v>
      </c>
      <c r="HS257">
        <v>0.333306</v>
      </c>
      <c r="HT257">
        <v>20.2178</v>
      </c>
      <c r="HU257">
        <v>5.23301</v>
      </c>
      <c r="HV257">
        <v>11.992</v>
      </c>
      <c r="HW257">
        <v>4.95565</v>
      </c>
      <c r="HX257">
        <v>3.30395</v>
      </c>
      <c r="HY257">
        <v>22.2</v>
      </c>
      <c r="HZ257">
        <v>9999</v>
      </c>
      <c r="IA257">
        <v>9999</v>
      </c>
      <c r="IB257">
        <v>9999</v>
      </c>
      <c r="IC257">
        <v>1.86852</v>
      </c>
      <c r="ID257">
        <v>1.86418</v>
      </c>
      <c r="IE257">
        <v>1.8718</v>
      </c>
      <c r="IF257">
        <v>1.86266</v>
      </c>
      <c r="IG257">
        <v>1.86213</v>
      </c>
      <c r="IH257">
        <v>1.86854</v>
      </c>
      <c r="II257">
        <v>1.85867</v>
      </c>
      <c r="IJ257">
        <v>1.86509</v>
      </c>
      <c r="IK257">
        <v>5</v>
      </c>
      <c r="IL257">
        <v>0</v>
      </c>
      <c r="IM257">
        <v>0</v>
      </c>
      <c r="IN257">
        <v>0</v>
      </c>
      <c r="IO257" t="s">
        <v>441</v>
      </c>
      <c r="IP257" t="s">
        <v>442</v>
      </c>
      <c r="IQ257" t="s">
        <v>443</v>
      </c>
      <c r="IR257" t="s">
        <v>443</v>
      </c>
      <c r="IS257" t="s">
        <v>443</v>
      </c>
      <c r="IT257" t="s">
        <v>443</v>
      </c>
      <c r="IU257">
        <v>0</v>
      </c>
      <c r="IV257">
        <v>100</v>
      </c>
      <c r="IW257">
        <v>100</v>
      </c>
      <c r="IX257">
        <v>6.687</v>
      </c>
      <c r="IY257">
        <v>0.3872</v>
      </c>
      <c r="IZ257">
        <v>4.29428474587108</v>
      </c>
      <c r="JA257">
        <v>0.0044018681294096</v>
      </c>
      <c r="JB257">
        <v>-1.90699597991277e-06</v>
      </c>
      <c r="JC257">
        <v>4.44501569190667e-10</v>
      </c>
      <c r="JD257">
        <v>0.0663976639725661</v>
      </c>
      <c r="JE257">
        <v>0.00774552653971819</v>
      </c>
      <c r="JF257">
        <v>0.000136201457998369</v>
      </c>
      <c r="JG257">
        <v>5.32982615085375e-06</v>
      </c>
      <c r="JH257">
        <v>-0</v>
      </c>
      <c r="JI257">
        <v>1991</v>
      </c>
      <c r="JJ257">
        <v>1</v>
      </c>
      <c r="JK257">
        <v>28</v>
      </c>
      <c r="JL257">
        <v>195728.1</v>
      </c>
      <c r="JM257">
        <v>195728</v>
      </c>
      <c r="JN257">
        <v>1.72852</v>
      </c>
      <c r="JO257">
        <v>2.3584</v>
      </c>
      <c r="JP257">
        <v>1.49902</v>
      </c>
      <c r="JQ257">
        <v>2.3291</v>
      </c>
      <c r="JR257">
        <v>1.54419</v>
      </c>
      <c r="JS257">
        <v>2.323</v>
      </c>
      <c r="JT257">
        <v>35.1978</v>
      </c>
      <c r="JU257">
        <v>24.0963</v>
      </c>
      <c r="JV257">
        <v>18</v>
      </c>
      <c r="JW257">
        <v>547.151</v>
      </c>
      <c r="JX257">
        <v>431.62</v>
      </c>
      <c r="JY257">
        <v>26.7347</v>
      </c>
      <c r="JZ257">
        <v>27.4686</v>
      </c>
      <c r="KA257">
        <v>30.0004</v>
      </c>
      <c r="KB257">
        <v>27.3421</v>
      </c>
      <c r="KC257">
        <v>27.3624</v>
      </c>
      <c r="KD257">
        <v>34.7511</v>
      </c>
      <c r="KE257">
        <v>30.0004</v>
      </c>
      <c r="KF257">
        <v>67.7537</v>
      </c>
      <c r="KG257">
        <v>26.6937</v>
      </c>
      <c r="KH257">
        <v>826.364</v>
      </c>
      <c r="KI257">
        <v>19.3522</v>
      </c>
      <c r="KJ257">
        <v>93.112</v>
      </c>
      <c r="KK257">
        <v>98.8631</v>
      </c>
    </row>
    <row r="258" spans="1:297">
      <c r="A258">
        <v>242</v>
      </c>
      <c r="B258">
        <v>1758993396</v>
      </c>
      <c r="C258">
        <v>6049</v>
      </c>
      <c r="D258" t="s">
        <v>928</v>
      </c>
      <c r="E258" t="s">
        <v>929</v>
      </c>
      <c r="F258">
        <v>5</v>
      </c>
      <c r="G258" t="s">
        <v>831</v>
      </c>
      <c r="H258" t="s">
        <v>436</v>
      </c>
      <c r="I258">
        <v>1758993387.84615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(EA258+(U258+2*0.95*5.67E-8*(((EA258+$B$7)+273)^4-(EA258+273)^4)-44100*J258)/(1.84*29.3*R258+8*0.95*5.67E-8*(EA258+273)^3))</f>
        <v>0</v>
      </c>
      <c r="W258">
        <f>($C$7*EB258+$D$7*EC258+$E$7*V258)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2*0.95*5.67E-8*(((EA258+$B$7)+273)^4-(W258+273)^4)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822.989682872619</v>
      </c>
      <c r="AK258">
        <v>777.878187878788</v>
      </c>
      <c r="AL258">
        <v>3.29072196969692</v>
      </c>
      <c r="AM258">
        <v>63.08</v>
      </c>
      <c r="AN258">
        <f>(AP258 - AO258 + DY258*1E3/(8.314*(EA258+273.15)) * AR258/DX258 * AQ258) * DX258/(100*DL258) * 1000/(1000 - AP258)</f>
        <v>0</v>
      </c>
      <c r="AO258">
        <v>19.2545540297619</v>
      </c>
      <c r="AP258">
        <v>23.6222757575758</v>
      </c>
      <c r="AQ258">
        <v>-0.000321559656717667</v>
      </c>
      <c r="AR258">
        <v>99.94</v>
      </c>
      <c r="AS258">
        <v>0</v>
      </c>
      <c r="AT258">
        <v>0</v>
      </c>
      <c r="AU258">
        <f>IF(AS258*$H$13&gt;=AW258,1.0,(AW258/(AW258-AS258*$H$13)))</f>
        <v>0</v>
      </c>
      <c r="AV258">
        <f>(AU258-1)*100</f>
        <v>0</v>
      </c>
      <c r="AW258">
        <f>MAX(0,($B$13+$C$13*EF258)/(1+$D$13*EF258)*DY258/(EA258+273)*$E$13)</f>
        <v>0</v>
      </c>
      <c r="AX258" t="s">
        <v>437</v>
      </c>
      <c r="AY258" t="s">
        <v>437</v>
      </c>
      <c r="AZ258">
        <v>0</v>
      </c>
      <c r="BA258">
        <v>0</v>
      </c>
      <c r="BB258">
        <f>1-AZ258/BA258</f>
        <v>0</v>
      </c>
      <c r="BC258">
        <v>0</v>
      </c>
      <c r="BD258" t="s">
        <v>437</v>
      </c>
      <c r="BE258" t="s">
        <v>437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437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$B$11*EG258+$C$11*EH258+$F$11*ES258*(1-EV258)</f>
        <v>0</v>
      </c>
      <c r="DI258">
        <f>DH258*DJ258</f>
        <v>0</v>
      </c>
      <c r="DJ258">
        <f>($B$11*$D$9+$C$11*$D$9+$F$11*((FF258+EX258)/MAX(FF258+EX258+FG258, 0.1)*$I$9+FG258/MAX(FF258+EX258+FG258, 0.1)*$J$9))/($B$11+$C$11+$F$11)</f>
        <v>0</v>
      </c>
      <c r="DK258">
        <f>($B$11*$K$9+$C$11*$K$9+$F$11*((FF258+EX258)/MAX(FF258+EX258+FG258, 0.1)*$P$9+FG258/MAX(FF258+EX258+FG258, 0.1)*$Q$9))/($B$11+$C$11+$F$11)</f>
        <v>0</v>
      </c>
      <c r="DL258">
        <v>6</v>
      </c>
      <c r="DM258">
        <v>0.5</v>
      </c>
      <c r="DN258" t="s">
        <v>438</v>
      </c>
      <c r="DO258">
        <v>2</v>
      </c>
      <c r="DP258" t="b">
        <v>1</v>
      </c>
      <c r="DQ258">
        <v>1758993387.84615</v>
      </c>
      <c r="DR258">
        <v>736.291846153846</v>
      </c>
      <c r="DS258">
        <v>791.446384615385</v>
      </c>
      <c r="DT258">
        <v>23.6508769230769</v>
      </c>
      <c r="DU258">
        <v>19.2431923076923</v>
      </c>
      <c r="DV258">
        <v>729.628384615385</v>
      </c>
      <c r="DW258">
        <v>23.2634692307692</v>
      </c>
      <c r="DX258">
        <v>500.007769230769</v>
      </c>
      <c r="DY258">
        <v>90.4102923076923</v>
      </c>
      <c r="DZ258">
        <v>0.0296196</v>
      </c>
      <c r="EA258">
        <v>30.2155</v>
      </c>
      <c r="EB258">
        <v>30.0398230769231</v>
      </c>
      <c r="EC258">
        <v>999.9</v>
      </c>
      <c r="ED258">
        <v>0</v>
      </c>
      <c r="EE258">
        <v>0</v>
      </c>
      <c r="EF258">
        <v>10011.3384615385</v>
      </c>
      <c r="EG258">
        <v>0</v>
      </c>
      <c r="EH258">
        <v>9.68232230769231</v>
      </c>
      <c r="EI258">
        <v>-55.1546384615385</v>
      </c>
      <c r="EJ258">
        <v>754.127076923077</v>
      </c>
      <c r="EK258">
        <v>806.975307692308</v>
      </c>
      <c r="EL258">
        <v>4.40766769230769</v>
      </c>
      <c r="EM258">
        <v>791.446384615385</v>
      </c>
      <c r="EN258">
        <v>19.2431923076923</v>
      </c>
      <c r="EO258">
        <v>2.13828307692308</v>
      </c>
      <c r="EP258">
        <v>1.73978307692308</v>
      </c>
      <c r="EQ258">
        <v>18.5072538461539</v>
      </c>
      <c r="ER258">
        <v>15.2560153846154</v>
      </c>
      <c r="ES258">
        <v>2000.00153846154</v>
      </c>
      <c r="ET258">
        <v>0.979994615384615</v>
      </c>
      <c r="EU258">
        <v>0.0200055230769231</v>
      </c>
      <c r="EV258">
        <v>0</v>
      </c>
      <c r="EW258">
        <v>1095.25846153846</v>
      </c>
      <c r="EX258">
        <v>5.00016</v>
      </c>
      <c r="EY258">
        <v>22469.8384615385</v>
      </c>
      <c r="EZ258">
        <v>18234.1692307692</v>
      </c>
      <c r="FA258">
        <v>48.5333846153846</v>
      </c>
      <c r="FB258">
        <v>49</v>
      </c>
      <c r="FC258">
        <v>48.8845384615385</v>
      </c>
      <c r="FD258">
        <v>48.6297692307692</v>
      </c>
      <c r="FE258">
        <v>50.375</v>
      </c>
      <c r="FF258">
        <v>1955.09153846154</v>
      </c>
      <c r="FG258">
        <v>39.91</v>
      </c>
      <c r="FH258">
        <v>0</v>
      </c>
      <c r="FI258">
        <v>1758993401.1</v>
      </c>
      <c r="FJ258">
        <v>0</v>
      </c>
      <c r="FK258">
        <v>1095.62307692308</v>
      </c>
      <c r="FL258">
        <v>45.7729914493802</v>
      </c>
      <c r="FM258">
        <v>974.998290688476</v>
      </c>
      <c r="FN258">
        <v>22477.8038461538</v>
      </c>
      <c r="FO258">
        <v>15</v>
      </c>
      <c r="FP258">
        <v>0</v>
      </c>
      <c r="FQ258" t="s">
        <v>439</v>
      </c>
      <c r="FR258">
        <v>1747249705.1</v>
      </c>
      <c r="FS258">
        <v>1747249711.1</v>
      </c>
      <c r="FT258">
        <v>0</v>
      </c>
      <c r="FU258">
        <v>0.871</v>
      </c>
      <c r="FV258">
        <v>0.066</v>
      </c>
      <c r="FW258">
        <v>5.486</v>
      </c>
      <c r="FX258">
        <v>0.145</v>
      </c>
      <c r="FY258">
        <v>420</v>
      </c>
      <c r="FZ258">
        <v>16</v>
      </c>
      <c r="GA258">
        <v>0.27</v>
      </c>
      <c r="GB258">
        <v>0.16</v>
      </c>
      <c r="GC258">
        <v>-55.1468476190476</v>
      </c>
      <c r="GD258">
        <v>-2.36189610389612</v>
      </c>
      <c r="GE258">
        <v>0.539280290774788</v>
      </c>
      <c r="GF258">
        <v>0</v>
      </c>
      <c r="GG258">
        <v>1093.66911764706</v>
      </c>
      <c r="GH258">
        <v>47.4424751873387</v>
      </c>
      <c r="GI258">
        <v>4.66513373343839</v>
      </c>
      <c r="GJ258">
        <v>-1</v>
      </c>
      <c r="GK258">
        <v>4.41870857142857</v>
      </c>
      <c r="GL258">
        <v>-0.255234545454543</v>
      </c>
      <c r="GM258">
        <v>0.0279855253888955</v>
      </c>
      <c r="GN258">
        <v>0</v>
      </c>
      <c r="GO258">
        <v>0</v>
      </c>
      <c r="GP258">
        <v>2</v>
      </c>
      <c r="GQ258" t="s">
        <v>457</v>
      </c>
      <c r="GR258">
        <v>3.12509</v>
      </c>
      <c r="GS258">
        <v>2.65519</v>
      </c>
      <c r="GT258">
        <v>0.137305</v>
      </c>
      <c r="GU258">
        <v>0.14462</v>
      </c>
      <c r="GV258">
        <v>0.100458</v>
      </c>
      <c r="GW258">
        <v>0.0874291</v>
      </c>
      <c r="GX258">
        <v>22237</v>
      </c>
      <c r="GY258">
        <v>20901.2</v>
      </c>
      <c r="GZ258">
        <v>23048.1</v>
      </c>
      <c r="HA258">
        <v>23789.2</v>
      </c>
      <c r="HB258">
        <v>35326.6</v>
      </c>
      <c r="HC258">
        <v>35935.2</v>
      </c>
      <c r="HD258">
        <v>41540.1</v>
      </c>
      <c r="HE258">
        <v>42417.5</v>
      </c>
      <c r="HF258">
        <v>1.9147</v>
      </c>
      <c r="HG258">
        <v>1.82222</v>
      </c>
      <c r="HH258">
        <v>0.192523</v>
      </c>
      <c r="HI258">
        <v>0</v>
      </c>
      <c r="HJ258">
        <v>26.9026</v>
      </c>
      <c r="HK258">
        <v>999.9</v>
      </c>
      <c r="HL258">
        <v>51.666</v>
      </c>
      <c r="HM258">
        <v>29.346</v>
      </c>
      <c r="HN258">
        <v>23.4508</v>
      </c>
      <c r="HO258">
        <v>53.8928</v>
      </c>
      <c r="HP258">
        <v>42.3157</v>
      </c>
      <c r="HQ258">
        <v>1</v>
      </c>
      <c r="HR258">
        <v>-0.00404472</v>
      </c>
      <c r="HS258">
        <v>0.350185</v>
      </c>
      <c r="HT258">
        <v>20.2175</v>
      </c>
      <c r="HU258">
        <v>5.23167</v>
      </c>
      <c r="HV258">
        <v>11.992</v>
      </c>
      <c r="HW258">
        <v>4.9553</v>
      </c>
      <c r="HX258">
        <v>3.30365</v>
      </c>
      <c r="HY258">
        <v>22.2</v>
      </c>
      <c r="HZ258">
        <v>9999</v>
      </c>
      <c r="IA258">
        <v>9999</v>
      </c>
      <c r="IB258">
        <v>9999</v>
      </c>
      <c r="IC258">
        <v>1.86849</v>
      </c>
      <c r="ID258">
        <v>1.86418</v>
      </c>
      <c r="IE258">
        <v>1.8718</v>
      </c>
      <c r="IF258">
        <v>1.86264</v>
      </c>
      <c r="IG258">
        <v>1.86214</v>
      </c>
      <c r="IH258">
        <v>1.86856</v>
      </c>
      <c r="II258">
        <v>1.85867</v>
      </c>
      <c r="IJ258">
        <v>1.86508</v>
      </c>
      <c r="IK258">
        <v>5</v>
      </c>
      <c r="IL258">
        <v>0</v>
      </c>
      <c r="IM258">
        <v>0</v>
      </c>
      <c r="IN258">
        <v>0</v>
      </c>
      <c r="IO258" t="s">
        <v>441</v>
      </c>
      <c r="IP258" t="s">
        <v>442</v>
      </c>
      <c r="IQ258" t="s">
        <v>443</v>
      </c>
      <c r="IR258" t="s">
        <v>443</v>
      </c>
      <c r="IS258" t="s">
        <v>443</v>
      </c>
      <c r="IT258" t="s">
        <v>443</v>
      </c>
      <c r="IU258">
        <v>0</v>
      </c>
      <c r="IV258">
        <v>100</v>
      </c>
      <c r="IW258">
        <v>100</v>
      </c>
      <c r="IX258">
        <v>6.725</v>
      </c>
      <c r="IY258">
        <v>0.3868</v>
      </c>
      <c r="IZ258">
        <v>4.29428474587108</v>
      </c>
      <c r="JA258">
        <v>0.0044018681294096</v>
      </c>
      <c r="JB258">
        <v>-1.90699597991277e-06</v>
      </c>
      <c r="JC258">
        <v>4.44501569190667e-10</v>
      </c>
      <c r="JD258">
        <v>0.0663976639725661</v>
      </c>
      <c r="JE258">
        <v>0.00774552653971819</v>
      </c>
      <c r="JF258">
        <v>0.000136201457998369</v>
      </c>
      <c r="JG258">
        <v>5.32982615085375e-06</v>
      </c>
      <c r="JH258">
        <v>-0</v>
      </c>
      <c r="JI258">
        <v>1991</v>
      </c>
      <c r="JJ258">
        <v>1</v>
      </c>
      <c r="JK258">
        <v>28</v>
      </c>
      <c r="JL258">
        <v>195728.2</v>
      </c>
      <c r="JM258">
        <v>195728.1</v>
      </c>
      <c r="JN258">
        <v>1.75171</v>
      </c>
      <c r="JO258">
        <v>2.35474</v>
      </c>
      <c r="JP258">
        <v>1.49902</v>
      </c>
      <c r="JQ258">
        <v>2.3291</v>
      </c>
      <c r="JR258">
        <v>1.54419</v>
      </c>
      <c r="JS258">
        <v>2.39136</v>
      </c>
      <c r="JT258">
        <v>35.1978</v>
      </c>
      <c r="JU258">
        <v>24.0875</v>
      </c>
      <c r="JV258">
        <v>18</v>
      </c>
      <c r="JW258">
        <v>547.311</v>
      </c>
      <c r="JX258">
        <v>431.269</v>
      </c>
      <c r="JY258">
        <v>26.6945</v>
      </c>
      <c r="JZ258">
        <v>27.4711</v>
      </c>
      <c r="KA258">
        <v>30.0005</v>
      </c>
      <c r="KB258">
        <v>27.3438</v>
      </c>
      <c r="KC258">
        <v>27.3647</v>
      </c>
      <c r="KD258">
        <v>35.3211</v>
      </c>
      <c r="KE258">
        <v>29.7178</v>
      </c>
      <c r="KF258">
        <v>67.7537</v>
      </c>
      <c r="KG258">
        <v>26.6506</v>
      </c>
      <c r="KH258">
        <v>839.981</v>
      </c>
      <c r="KI258">
        <v>19.3878</v>
      </c>
      <c r="KJ258">
        <v>93.1116</v>
      </c>
      <c r="KK258">
        <v>98.8615</v>
      </c>
    </row>
    <row r="259" spans="1:297">
      <c r="A259">
        <v>243</v>
      </c>
      <c r="B259">
        <v>1758993401</v>
      </c>
      <c r="C259">
        <v>6054</v>
      </c>
      <c r="D259" t="s">
        <v>930</v>
      </c>
      <c r="E259" t="s">
        <v>931</v>
      </c>
      <c r="F259">
        <v>5</v>
      </c>
      <c r="G259" t="s">
        <v>831</v>
      </c>
      <c r="H259" t="s">
        <v>436</v>
      </c>
      <c r="I259">
        <v>1758993392.84615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(EA259+(U259+2*0.95*5.67E-8*(((EA259+$B$7)+273)^4-(EA259+273)^4)-44100*J259)/(1.84*29.3*R259+8*0.95*5.67E-8*(EA259+273)^3))</f>
        <v>0</v>
      </c>
      <c r="W259">
        <f>($C$7*EB259+$D$7*EC259+$E$7*V259)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2*0.95*5.67E-8*(((EA259+$B$7)+273)^4-(W259+273)^4)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840.448066066666</v>
      </c>
      <c r="AK259">
        <v>794.757024242424</v>
      </c>
      <c r="AL259">
        <v>3.37419891774889</v>
      </c>
      <c r="AM259">
        <v>63.08</v>
      </c>
      <c r="AN259">
        <f>(AP259 - AO259 + DY259*1E3/(8.314*(EA259+273.15)) * AR259/DX259 * AQ259) * DX259/(100*DL259) * 1000/(1000 - AP259)</f>
        <v>0</v>
      </c>
      <c r="AO259">
        <v>19.3017781458333</v>
      </c>
      <c r="AP259">
        <v>23.62492</v>
      </c>
      <c r="AQ259">
        <v>8.37480798742823e-06</v>
      </c>
      <c r="AR259">
        <v>99.94</v>
      </c>
      <c r="AS259">
        <v>0</v>
      </c>
      <c r="AT259">
        <v>0</v>
      </c>
      <c r="AU259">
        <f>IF(AS259*$H$13&gt;=AW259,1.0,(AW259/(AW259-AS259*$H$13)))</f>
        <v>0</v>
      </c>
      <c r="AV259">
        <f>(AU259-1)*100</f>
        <v>0</v>
      </c>
      <c r="AW259">
        <f>MAX(0,($B$13+$C$13*EF259)/(1+$D$13*EF259)*DY259/(EA259+273)*$E$13)</f>
        <v>0</v>
      </c>
      <c r="AX259" t="s">
        <v>437</v>
      </c>
      <c r="AY259" t="s">
        <v>437</v>
      </c>
      <c r="AZ259">
        <v>0</v>
      </c>
      <c r="BA259">
        <v>0</v>
      </c>
      <c r="BB259">
        <f>1-AZ259/BA259</f>
        <v>0</v>
      </c>
      <c r="BC259">
        <v>0</v>
      </c>
      <c r="BD259" t="s">
        <v>437</v>
      </c>
      <c r="BE259" t="s">
        <v>437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437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$B$11*EG259+$C$11*EH259+$F$11*ES259*(1-EV259)</f>
        <v>0</v>
      </c>
      <c r="DI259">
        <f>DH259*DJ259</f>
        <v>0</v>
      </c>
      <c r="DJ259">
        <f>($B$11*$D$9+$C$11*$D$9+$F$11*((FF259+EX259)/MAX(FF259+EX259+FG259, 0.1)*$I$9+FG259/MAX(FF259+EX259+FG259, 0.1)*$J$9))/($B$11+$C$11+$F$11)</f>
        <v>0</v>
      </c>
      <c r="DK259">
        <f>($B$11*$K$9+$C$11*$K$9+$F$11*((FF259+EX259)/MAX(FF259+EX259+FG259, 0.1)*$P$9+FG259/MAX(FF259+EX259+FG259, 0.1)*$Q$9))/($B$11+$C$11+$F$11)</f>
        <v>0</v>
      </c>
      <c r="DL259">
        <v>6</v>
      </c>
      <c r="DM259">
        <v>0.5</v>
      </c>
      <c r="DN259" t="s">
        <v>438</v>
      </c>
      <c r="DO259">
        <v>2</v>
      </c>
      <c r="DP259" t="b">
        <v>1</v>
      </c>
      <c r="DQ259">
        <v>1758993392.84615</v>
      </c>
      <c r="DR259">
        <v>752.584384615385</v>
      </c>
      <c r="DS259">
        <v>808.212923076923</v>
      </c>
      <c r="DT259">
        <v>23.6365769230769</v>
      </c>
      <c r="DU259">
        <v>19.2636307692308</v>
      </c>
      <c r="DV259">
        <v>745.883307692308</v>
      </c>
      <c r="DW259">
        <v>23.2494846153846</v>
      </c>
      <c r="DX259">
        <v>500.008615384615</v>
      </c>
      <c r="DY259">
        <v>90.4091538461538</v>
      </c>
      <c r="DZ259">
        <v>0.0296641153846154</v>
      </c>
      <c r="EA259">
        <v>30.2113230769231</v>
      </c>
      <c r="EB259">
        <v>30.0406615384615</v>
      </c>
      <c r="EC259">
        <v>999.9</v>
      </c>
      <c r="ED259">
        <v>0</v>
      </c>
      <c r="EE259">
        <v>0</v>
      </c>
      <c r="EF259">
        <v>9994.12538461538</v>
      </c>
      <c r="EG259">
        <v>0</v>
      </c>
      <c r="EH259">
        <v>9.68168</v>
      </c>
      <c r="EI259">
        <v>-55.6284538461538</v>
      </c>
      <c r="EJ259">
        <v>770.803230769231</v>
      </c>
      <c r="EK259">
        <v>824.088</v>
      </c>
      <c r="EL259">
        <v>4.37291538461538</v>
      </c>
      <c r="EM259">
        <v>808.212923076923</v>
      </c>
      <c r="EN259">
        <v>19.2636307692308</v>
      </c>
      <c r="EO259">
        <v>2.13696153846154</v>
      </c>
      <c r="EP259">
        <v>1.74160923076923</v>
      </c>
      <c r="EQ259">
        <v>18.4973769230769</v>
      </c>
      <c r="ER259">
        <v>15.2723461538462</v>
      </c>
      <c r="ES259">
        <v>2000.02461538462</v>
      </c>
      <c r="ET259">
        <v>0.979994769230769</v>
      </c>
      <c r="EU259">
        <v>0.0200053076923077</v>
      </c>
      <c r="EV259">
        <v>0</v>
      </c>
      <c r="EW259">
        <v>1099.01538461538</v>
      </c>
      <c r="EX259">
        <v>5.00016</v>
      </c>
      <c r="EY259">
        <v>22549.3076923077</v>
      </c>
      <c r="EZ259">
        <v>18234.3769230769</v>
      </c>
      <c r="FA259">
        <v>48.5286153846154</v>
      </c>
      <c r="FB259">
        <v>49</v>
      </c>
      <c r="FC259">
        <v>48.8893076923077</v>
      </c>
      <c r="FD259">
        <v>48.6393076923077</v>
      </c>
      <c r="FE259">
        <v>50.375</v>
      </c>
      <c r="FF259">
        <v>1955.11461538462</v>
      </c>
      <c r="FG259">
        <v>39.91</v>
      </c>
      <c r="FH259">
        <v>0</v>
      </c>
      <c r="FI259">
        <v>1758993406.5</v>
      </c>
      <c r="FJ259">
        <v>0</v>
      </c>
      <c r="FK259">
        <v>1099.9556</v>
      </c>
      <c r="FL259">
        <v>44.6399999275516</v>
      </c>
      <c r="FM259">
        <v>917.038460258723</v>
      </c>
      <c r="FN259">
        <v>22567.772</v>
      </c>
      <c r="FO259">
        <v>15</v>
      </c>
      <c r="FP259">
        <v>0</v>
      </c>
      <c r="FQ259" t="s">
        <v>439</v>
      </c>
      <c r="FR259">
        <v>1747249705.1</v>
      </c>
      <c r="FS259">
        <v>1747249711.1</v>
      </c>
      <c r="FT259">
        <v>0</v>
      </c>
      <c r="FU259">
        <v>0.871</v>
      </c>
      <c r="FV259">
        <v>0.066</v>
      </c>
      <c r="FW259">
        <v>5.486</v>
      </c>
      <c r="FX259">
        <v>0.145</v>
      </c>
      <c r="FY259">
        <v>420</v>
      </c>
      <c r="FZ259">
        <v>16</v>
      </c>
      <c r="GA259">
        <v>0.27</v>
      </c>
      <c r="GB259">
        <v>0.16</v>
      </c>
      <c r="GC259">
        <v>-55.3513714285714</v>
      </c>
      <c r="GD259">
        <v>-4.45327012987019</v>
      </c>
      <c r="GE259">
        <v>0.638243348233749</v>
      </c>
      <c r="GF259">
        <v>0</v>
      </c>
      <c r="GG259">
        <v>1096.03794117647</v>
      </c>
      <c r="GH259">
        <v>46.3084797750739</v>
      </c>
      <c r="GI259">
        <v>4.55350335676488</v>
      </c>
      <c r="GJ259">
        <v>-1</v>
      </c>
      <c r="GK259">
        <v>4.39583380952381</v>
      </c>
      <c r="GL259">
        <v>-0.395999220779215</v>
      </c>
      <c r="GM259">
        <v>0.0419580226140127</v>
      </c>
      <c r="GN259">
        <v>0</v>
      </c>
      <c r="GO259">
        <v>0</v>
      </c>
      <c r="GP259">
        <v>2</v>
      </c>
      <c r="GQ259" t="s">
        <v>457</v>
      </c>
      <c r="GR259">
        <v>3.12488</v>
      </c>
      <c r="GS259">
        <v>2.65557</v>
      </c>
      <c r="GT259">
        <v>0.139308</v>
      </c>
      <c r="GU259">
        <v>0.146445</v>
      </c>
      <c r="GV259">
        <v>0.100453</v>
      </c>
      <c r="GW259">
        <v>0.0875083</v>
      </c>
      <c r="GX259">
        <v>22185</v>
      </c>
      <c r="GY259">
        <v>20856.5</v>
      </c>
      <c r="GZ259">
        <v>23047.8</v>
      </c>
      <c r="HA259">
        <v>23789</v>
      </c>
      <c r="HB259">
        <v>35326.9</v>
      </c>
      <c r="HC259">
        <v>35932</v>
      </c>
      <c r="HD259">
        <v>41540</v>
      </c>
      <c r="HE259">
        <v>42417.3</v>
      </c>
      <c r="HF259">
        <v>1.91435</v>
      </c>
      <c r="HG259">
        <v>1.82275</v>
      </c>
      <c r="HH259">
        <v>0.192396</v>
      </c>
      <c r="HI259">
        <v>0</v>
      </c>
      <c r="HJ259">
        <v>26.9059</v>
      </c>
      <c r="HK259">
        <v>999.9</v>
      </c>
      <c r="HL259">
        <v>51.666</v>
      </c>
      <c r="HM259">
        <v>29.376</v>
      </c>
      <c r="HN259">
        <v>23.4901</v>
      </c>
      <c r="HO259">
        <v>53.5128</v>
      </c>
      <c r="HP259">
        <v>42.1715</v>
      </c>
      <c r="HQ259">
        <v>1</v>
      </c>
      <c r="HR259">
        <v>-0.00385671</v>
      </c>
      <c r="HS259">
        <v>0.393546</v>
      </c>
      <c r="HT259">
        <v>20.2177</v>
      </c>
      <c r="HU259">
        <v>5.23316</v>
      </c>
      <c r="HV259">
        <v>11.992</v>
      </c>
      <c r="HW259">
        <v>4.9558</v>
      </c>
      <c r="HX259">
        <v>3.30398</v>
      </c>
      <c r="HY259">
        <v>22.2</v>
      </c>
      <c r="HZ259">
        <v>9999</v>
      </c>
      <c r="IA259">
        <v>9999</v>
      </c>
      <c r="IB259">
        <v>9999</v>
      </c>
      <c r="IC259">
        <v>1.86849</v>
      </c>
      <c r="ID259">
        <v>1.86418</v>
      </c>
      <c r="IE259">
        <v>1.8718</v>
      </c>
      <c r="IF259">
        <v>1.86266</v>
      </c>
      <c r="IG259">
        <v>1.8621</v>
      </c>
      <c r="IH259">
        <v>1.86856</v>
      </c>
      <c r="II259">
        <v>1.85867</v>
      </c>
      <c r="IJ259">
        <v>1.86508</v>
      </c>
      <c r="IK259">
        <v>5</v>
      </c>
      <c r="IL259">
        <v>0</v>
      </c>
      <c r="IM259">
        <v>0</v>
      </c>
      <c r="IN259">
        <v>0</v>
      </c>
      <c r="IO259" t="s">
        <v>441</v>
      </c>
      <c r="IP259" t="s">
        <v>442</v>
      </c>
      <c r="IQ259" t="s">
        <v>443</v>
      </c>
      <c r="IR259" t="s">
        <v>443</v>
      </c>
      <c r="IS259" t="s">
        <v>443</v>
      </c>
      <c r="IT259" t="s">
        <v>443</v>
      </c>
      <c r="IU259">
        <v>0</v>
      </c>
      <c r="IV259">
        <v>100</v>
      </c>
      <c r="IW259">
        <v>100</v>
      </c>
      <c r="IX259">
        <v>6.762</v>
      </c>
      <c r="IY259">
        <v>0.3867</v>
      </c>
      <c r="IZ259">
        <v>4.29428474587108</v>
      </c>
      <c r="JA259">
        <v>0.0044018681294096</v>
      </c>
      <c r="JB259">
        <v>-1.90699597991277e-06</v>
      </c>
      <c r="JC259">
        <v>4.44501569190667e-10</v>
      </c>
      <c r="JD259">
        <v>0.0663976639725661</v>
      </c>
      <c r="JE259">
        <v>0.00774552653971819</v>
      </c>
      <c r="JF259">
        <v>0.000136201457998369</v>
      </c>
      <c r="JG259">
        <v>5.32982615085375e-06</v>
      </c>
      <c r="JH259">
        <v>-0</v>
      </c>
      <c r="JI259">
        <v>1991</v>
      </c>
      <c r="JJ259">
        <v>1</v>
      </c>
      <c r="JK259">
        <v>28</v>
      </c>
      <c r="JL259">
        <v>195728.3</v>
      </c>
      <c r="JM259">
        <v>195728.2</v>
      </c>
      <c r="JN259">
        <v>1.78711</v>
      </c>
      <c r="JO259">
        <v>2.35962</v>
      </c>
      <c r="JP259">
        <v>1.4978</v>
      </c>
      <c r="JQ259">
        <v>2.3291</v>
      </c>
      <c r="JR259">
        <v>1.54419</v>
      </c>
      <c r="JS259">
        <v>2.33887</v>
      </c>
      <c r="JT259">
        <v>35.1978</v>
      </c>
      <c r="JU259">
        <v>24.0787</v>
      </c>
      <c r="JV259">
        <v>18</v>
      </c>
      <c r="JW259">
        <v>547.099</v>
      </c>
      <c r="JX259">
        <v>431.59</v>
      </c>
      <c r="JY259">
        <v>26.6537</v>
      </c>
      <c r="JZ259">
        <v>27.474</v>
      </c>
      <c r="KA259">
        <v>30.0003</v>
      </c>
      <c r="KB259">
        <v>27.3455</v>
      </c>
      <c r="KC259">
        <v>27.3663</v>
      </c>
      <c r="KD259">
        <v>35.93</v>
      </c>
      <c r="KE259">
        <v>29.7178</v>
      </c>
      <c r="KF259">
        <v>67.7537</v>
      </c>
      <c r="KG259">
        <v>26.6089</v>
      </c>
      <c r="KH259">
        <v>860.215</v>
      </c>
      <c r="KI259">
        <v>19.4251</v>
      </c>
      <c r="KJ259">
        <v>93.111</v>
      </c>
      <c r="KK259">
        <v>98.8608</v>
      </c>
    </row>
    <row r="260" spans="1:297">
      <c r="A260">
        <v>244</v>
      </c>
      <c r="B260">
        <v>1758993406</v>
      </c>
      <c r="C260">
        <v>6059</v>
      </c>
      <c r="D260" t="s">
        <v>932</v>
      </c>
      <c r="E260" t="s">
        <v>933</v>
      </c>
      <c r="F260">
        <v>5</v>
      </c>
      <c r="G260" t="s">
        <v>831</v>
      </c>
      <c r="H260" t="s">
        <v>436</v>
      </c>
      <c r="I260">
        <v>1758993397.84615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(EA260+(U260+2*0.95*5.67E-8*(((EA260+$B$7)+273)^4-(EA260+273)^4)-44100*J260)/(1.84*29.3*R260+8*0.95*5.67E-8*(EA260+273)^3))</f>
        <v>0</v>
      </c>
      <c r="W260">
        <f>($C$7*EB260+$D$7*EC260+$E$7*V260)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2*0.95*5.67E-8*(((EA260+$B$7)+273)^4-(W260+273)^4)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856.665575335714</v>
      </c>
      <c r="AK260">
        <v>811.1184</v>
      </c>
      <c r="AL260">
        <v>3.26705071428558</v>
      </c>
      <c r="AM260">
        <v>63.08</v>
      </c>
      <c r="AN260">
        <f>(AP260 - AO260 + DY260*1E3/(8.314*(EA260+273.15)) * AR260/DX260 * AQ260) * DX260/(100*DL260) * 1000/(1000 - AP260)</f>
        <v>0</v>
      </c>
      <c r="AO260">
        <v>19.327900389881</v>
      </c>
      <c r="AP260">
        <v>23.6139666666667</v>
      </c>
      <c r="AQ260">
        <v>-0.000114325515280879</v>
      </c>
      <c r="AR260">
        <v>99.94</v>
      </c>
      <c r="AS260">
        <v>0</v>
      </c>
      <c r="AT260">
        <v>0</v>
      </c>
      <c r="AU260">
        <f>IF(AS260*$H$13&gt;=AW260,1.0,(AW260/(AW260-AS260*$H$13)))</f>
        <v>0</v>
      </c>
      <c r="AV260">
        <f>(AU260-1)*100</f>
        <v>0</v>
      </c>
      <c r="AW260">
        <f>MAX(0,($B$13+$C$13*EF260)/(1+$D$13*EF260)*DY260/(EA260+273)*$E$13)</f>
        <v>0</v>
      </c>
      <c r="AX260" t="s">
        <v>437</v>
      </c>
      <c r="AY260" t="s">
        <v>437</v>
      </c>
      <c r="AZ260">
        <v>0</v>
      </c>
      <c r="BA260">
        <v>0</v>
      </c>
      <c r="BB260">
        <f>1-AZ260/BA260</f>
        <v>0</v>
      </c>
      <c r="BC260">
        <v>0</v>
      </c>
      <c r="BD260" t="s">
        <v>437</v>
      </c>
      <c r="BE260" t="s">
        <v>437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437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$B$11*EG260+$C$11*EH260+$F$11*ES260*(1-EV260)</f>
        <v>0</v>
      </c>
      <c r="DI260">
        <f>DH260*DJ260</f>
        <v>0</v>
      </c>
      <c r="DJ260">
        <f>($B$11*$D$9+$C$11*$D$9+$F$11*((FF260+EX260)/MAX(FF260+EX260+FG260, 0.1)*$I$9+FG260/MAX(FF260+EX260+FG260, 0.1)*$J$9))/($B$11+$C$11+$F$11)</f>
        <v>0</v>
      </c>
      <c r="DK260">
        <f>($B$11*$K$9+$C$11*$K$9+$F$11*((FF260+EX260)/MAX(FF260+EX260+FG260, 0.1)*$P$9+FG260/MAX(FF260+EX260+FG260, 0.1)*$Q$9))/($B$11+$C$11+$F$11)</f>
        <v>0</v>
      </c>
      <c r="DL260">
        <v>6</v>
      </c>
      <c r="DM260">
        <v>0.5</v>
      </c>
      <c r="DN260" t="s">
        <v>438</v>
      </c>
      <c r="DO260">
        <v>2</v>
      </c>
      <c r="DP260" t="b">
        <v>1</v>
      </c>
      <c r="DQ260">
        <v>1758993397.84615</v>
      </c>
      <c r="DR260">
        <v>768.851076923077</v>
      </c>
      <c r="DS260">
        <v>824.686923076923</v>
      </c>
      <c r="DT260">
        <v>23.6252923076923</v>
      </c>
      <c r="DU260">
        <v>19.2925692307692</v>
      </c>
      <c r="DV260">
        <v>762.113076923077</v>
      </c>
      <c r="DW260">
        <v>23.2384461538462</v>
      </c>
      <c r="DX260">
        <v>499.987846153846</v>
      </c>
      <c r="DY260">
        <v>90.4076</v>
      </c>
      <c r="DZ260">
        <v>0.0297986</v>
      </c>
      <c r="EA260">
        <v>30.2067384615385</v>
      </c>
      <c r="EB260">
        <v>30.0417538461538</v>
      </c>
      <c r="EC260">
        <v>999.9</v>
      </c>
      <c r="ED260">
        <v>0</v>
      </c>
      <c r="EE260">
        <v>0</v>
      </c>
      <c r="EF260">
        <v>9991.72307692308</v>
      </c>
      <c r="EG260">
        <v>0</v>
      </c>
      <c r="EH260">
        <v>9.68168</v>
      </c>
      <c r="EI260">
        <v>-55.8357692307692</v>
      </c>
      <c r="EJ260">
        <v>787.454769230769</v>
      </c>
      <c r="EK260">
        <v>840.910615384615</v>
      </c>
      <c r="EL260">
        <v>4.33269230769231</v>
      </c>
      <c r="EM260">
        <v>824.686923076923</v>
      </c>
      <c r="EN260">
        <v>19.2925692307692</v>
      </c>
      <c r="EO260">
        <v>2.13590384615385</v>
      </c>
      <c r="EP260">
        <v>1.74419692307692</v>
      </c>
      <c r="EQ260">
        <v>18.4894923076923</v>
      </c>
      <c r="ER260">
        <v>15.2954461538462</v>
      </c>
      <c r="ES260">
        <v>1999.98615384615</v>
      </c>
      <c r="ET260">
        <v>0.979994461538461</v>
      </c>
      <c r="EU260">
        <v>0.0200057384615385</v>
      </c>
      <c r="EV260">
        <v>0</v>
      </c>
      <c r="EW260">
        <v>1102.62076923077</v>
      </c>
      <c r="EX260">
        <v>5.00016</v>
      </c>
      <c r="EY260">
        <v>22623.7538461538</v>
      </c>
      <c r="EZ260">
        <v>18234.0230769231</v>
      </c>
      <c r="FA260">
        <v>48.5286153846154</v>
      </c>
      <c r="FB260">
        <v>49</v>
      </c>
      <c r="FC260">
        <v>48.8940769230769</v>
      </c>
      <c r="FD260">
        <v>48.6536153846154</v>
      </c>
      <c r="FE260">
        <v>50.375</v>
      </c>
      <c r="FF260">
        <v>1955.07615384615</v>
      </c>
      <c r="FG260">
        <v>39.91</v>
      </c>
      <c r="FH260">
        <v>0</v>
      </c>
      <c r="FI260">
        <v>1758993411.3</v>
      </c>
      <c r="FJ260">
        <v>0</v>
      </c>
      <c r="FK260">
        <v>1103.3952</v>
      </c>
      <c r="FL260">
        <v>42.8500000765073</v>
      </c>
      <c r="FM260">
        <v>864.815386107666</v>
      </c>
      <c r="FN260">
        <v>22639.172</v>
      </c>
      <c r="FO260">
        <v>15</v>
      </c>
      <c r="FP260">
        <v>0</v>
      </c>
      <c r="FQ260" t="s">
        <v>439</v>
      </c>
      <c r="FR260">
        <v>1747249705.1</v>
      </c>
      <c r="FS260">
        <v>1747249711.1</v>
      </c>
      <c r="FT260">
        <v>0</v>
      </c>
      <c r="FU260">
        <v>0.871</v>
      </c>
      <c r="FV260">
        <v>0.066</v>
      </c>
      <c r="FW260">
        <v>5.486</v>
      </c>
      <c r="FX260">
        <v>0.145</v>
      </c>
      <c r="FY260">
        <v>420</v>
      </c>
      <c r="FZ260">
        <v>16</v>
      </c>
      <c r="GA260">
        <v>0.27</v>
      </c>
      <c r="GB260">
        <v>0.16</v>
      </c>
      <c r="GC260">
        <v>-55.7222380952381</v>
      </c>
      <c r="GD260">
        <v>-2.95604415584413</v>
      </c>
      <c r="GE260">
        <v>0.455677362339575</v>
      </c>
      <c r="GF260">
        <v>0</v>
      </c>
      <c r="GG260">
        <v>1100.55323529412</v>
      </c>
      <c r="GH260">
        <v>43.9582887905237</v>
      </c>
      <c r="GI260">
        <v>4.32235483244701</v>
      </c>
      <c r="GJ260">
        <v>-1</v>
      </c>
      <c r="GK260">
        <v>4.35520809523809</v>
      </c>
      <c r="GL260">
        <v>-0.496318441558428</v>
      </c>
      <c r="GM260">
        <v>0.0507980781056628</v>
      </c>
      <c r="GN260">
        <v>0</v>
      </c>
      <c r="GO260">
        <v>0</v>
      </c>
      <c r="GP260">
        <v>2</v>
      </c>
      <c r="GQ260" t="s">
        <v>457</v>
      </c>
      <c r="GR260">
        <v>3.12487</v>
      </c>
      <c r="GS260">
        <v>2.65584</v>
      </c>
      <c r="GT260">
        <v>0.141254</v>
      </c>
      <c r="GU260">
        <v>0.148484</v>
      </c>
      <c r="GV260">
        <v>0.100423</v>
      </c>
      <c r="GW260">
        <v>0.0875873</v>
      </c>
      <c r="GX260">
        <v>22134.8</v>
      </c>
      <c r="GY260">
        <v>20806.8</v>
      </c>
      <c r="GZ260">
        <v>23047.7</v>
      </c>
      <c r="HA260">
        <v>23789.2</v>
      </c>
      <c r="HB260">
        <v>35328</v>
      </c>
      <c r="HC260">
        <v>35929.3</v>
      </c>
      <c r="HD260">
        <v>41539.7</v>
      </c>
      <c r="HE260">
        <v>42417.7</v>
      </c>
      <c r="HF260">
        <v>1.91427</v>
      </c>
      <c r="HG260">
        <v>1.82255</v>
      </c>
      <c r="HH260">
        <v>0.192188</v>
      </c>
      <c r="HI260">
        <v>0</v>
      </c>
      <c r="HJ260">
        <v>26.909</v>
      </c>
      <c r="HK260">
        <v>999.9</v>
      </c>
      <c r="HL260">
        <v>51.666</v>
      </c>
      <c r="HM260">
        <v>29.356</v>
      </c>
      <c r="HN260">
        <v>23.4611</v>
      </c>
      <c r="HO260">
        <v>53.2528</v>
      </c>
      <c r="HP260">
        <v>42.3958</v>
      </c>
      <c r="HQ260">
        <v>1</v>
      </c>
      <c r="HR260">
        <v>-0.00364837</v>
      </c>
      <c r="HS260">
        <v>0.417971</v>
      </c>
      <c r="HT260">
        <v>20.2176</v>
      </c>
      <c r="HU260">
        <v>5.23301</v>
      </c>
      <c r="HV260">
        <v>11.992</v>
      </c>
      <c r="HW260">
        <v>4.95585</v>
      </c>
      <c r="HX260">
        <v>3.30395</v>
      </c>
      <c r="HY260">
        <v>22.2</v>
      </c>
      <c r="HZ260">
        <v>9999</v>
      </c>
      <c r="IA260">
        <v>9999</v>
      </c>
      <c r="IB260">
        <v>9999</v>
      </c>
      <c r="IC260">
        <v>1.86849</v>
      </c>
      <c r="ID260">
        <v>1.86419</v>
      </c>
      <c r="IE260">
        <v>1.8718</v>
      </c>
      <c r="IF260">
        <v>1.86266</v>
      </c>
      <c r="IG260">
        <v>1.8621</v>
      </c>
      <c r="IH260">
        <v>1.86855</v>
      </c>
      <c r="II260">
        <v>1.85867</v>
      </c>
      <c r="IJ260">
        <v>1.86508</v>
      </c>
      <c r="IK260">
        <v>5</v>
      </c>
      <c r="IL260">
        <v>0</v>
      </c>
      <c r="IM260">
        <v>0</v>
      </c>
      <c r="IN260">
        <v>0</v>
      </c>
      <c r="IO260" t="s">
        <v>441</v>
      </c>
      <c r="IP260" t="s">
        <v>442</v>
      </c>
      <c r="IQ260" t="s">
        <v>443</v>
      </c>
      <c r="IR260" t="s">
        <v>443</v>
      </c>
      <c r="IS260" t="s">
        <v>443</v>
      </c>
      <c r="IT260" t="s">
        <v>443</v>
      </c>
      <c r="IU260">
        <v>0</v>
      </c>
      <c r="IV260">
        <v>100</v>
      </c>
      <c r="IW260">
        <v>100</v>
      </c>
      <c r="IX260">
        <v>6.798</v>
      </c>
      <c r="IY260">
        <v>0.3865</v>
      </c>
      <c r="IZ260">
        <v>4.29428474587108</v>
      </c>
      <c r="JA260">
        <v>0.0044018681294096</v>
      </c>
      <c r="JB260">
        <v>-1.90699597991277e-06</v>
      </c>
      <c r="JC260">
        <v>4.44501569190667e-10</v>
      </c>
      <c r="JD260">
        <v>0.0663976639725661</v>
      </c>
      <c r="JE260">
        <v>0.00774552653971819</v>
      </c>
      <c r="JF260">
        <v>0.000136201457998369</v>
      </c>
      <c r="JG260">
        <v>5.32982615085375e-06</v>
      </c>
      <c r="JH260">
        <v>-0</v>
      </c>
      <c r="JI260">
        <v>1991</v>
      </c>
      <c r="JJ260">
        <v>1</v>
      </c>
      <c r="JK260">
        <v>28</v>
      </c>
      <c r="JL260">
        <v>195728.3</v>
      </c>
      <c r="JM260">
        <v>195728.2</v>
      </c>
      <c r="JN260">
        <v>1.82007</v>
      </c>
      <c r="JO260">
        <v>2.32666</v>
      </c>
      <c r="JP260">
        <v>1.4978</v>
      </c>
      <c r="JQ260">
        <v>2.3291</v>
      </c>
      <c r="JR260">
        <v>1.54419</v>
      </c>
      <c r="JS260">
        <v>2.32666</v>
      </c>
      <c r="JT260">
        <v>35.2209</v>
      </c>
      <c r="JU260">
        <v>24.07</v>
      </c>
      <c r="JV260">
        <v>18</v>
      </c>
      <c r="JW260">
        <v>547.061</v>
      </c>
      <c r="JX260">
        <v>431.478</v>
      </c>
      <c r="JY260">
        <v>26.6112</v>
      </c>
      <c r="JZ260">
        <v>27.477</v>
      </c>
      <c r="KA260">
        <v>30.0003</v>
      </c>
      <c r="KB260">
        <v>27.3467</v>
      </c>
      <c r="KC260">
        <v>27.367</v>
      </c>
      <c r="KD260">
        <v>36.5062</v>
      </c>
      <c r="KE260">
        <v>29.4406</v>
      </c>
      <c r="KF260">
        <v>67.7537</v>
      </c>
      <c r="KG260">
        <v>26.5658</v>
      </c>
      <c r="KH260">
        <v>873.814</v>
      </c>
      <c r="KI260">
        <v>19.4577</v>
      </c>
      <c r="KJ260">
        <v>93.1105</v>
      </c>
      <c r="KK260">
        <v>98.8617</v>
      </c>
    </row>
    <row r="261" spans="1:297">
      <c r="A261">
        <v>245</v>
      </c>
      <c r="B261">
        <v>1758993411</v>
      </c>
      <c r="C261">
        <v>6064</v>
      </c>
      <c r="D261" t="s">
        <v>934</v>
      </c>
      <c r="E261" t="s">
        <v>935</v>
      </c>
      <c r="F261">
        <v>5</v>
      </c>
      <c r="G261" t="s">
        <v>831</v>
      </c>
      <c r="H261" t="s">
        <v>436</v>
      </c>
      <c r="I261">
        <v>1758993402.84615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(EA261+(U261+2*0.95*5.67E-8*(((EA261+$B$7)+273)^4-(EA261+273)^4)-44100*J261)/(1.84*29.3*R261+8*0.95*5.67E-8*(EA261+273)^3))</f>
        <v>0</v>
      </c>
      <c r="W261">
        <f>($C$7*EB261+$D$7*EC261+$E$7*V261)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2*0.95*5.67E-8*(((EA261+$B$7)+273)^4-(W261+273)^4)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874.55672272619</v>
      </c>
      <c r="AK261">
        <v>828.135375757575</v>
      </c>
      <c r="AL261">
        <v>3.40537941558433</v>
      </c>
      <c r="AM261">
        <v>63.08</v>
      </c>
      <c r="AN261">
        <f>(AP261 - AO261 + DY261*1E3/(8.314*(EA261+273.15)) * AR261/DX261 * AQ261) * DX261/(100*DL261) * 1000/(1000 - AP261)</f>
        <v>0</v>
      </c>
      <c r="AO261">
        <v>19.3626657857143</v>
      </c>
      <c r="AP261">
        <v>23.6052636363636</v>
      </c>
      <c r="AQ261">
        <v>-9.8415584415719e-05</v>
      </c>
      <c r="AR261">
        <v>99.94</v>
      </c>
      <c r="AS261">
        <v>0</v>
      </c>
      <c r="AT261">
        <v>0</v>
      </c>
      <c r="AU261">
        <f>IF(AS261*$H$13&gt;=AW261,1.0,(AW261/(AW261-AS261*$H$13)))</f>
        <v>0</v>
      </c>
      <c r="AV261">
        <f>(AU261-1)*100</f>
        <v>0</v>
      </c>
      <c r="AW261">
        <f>MAX(0,($B$13+$C$13*EF261)/(1+$D$13*EF261)*DY261/(EA261+273)*$E$13)</f>
        <v>0</v>
      </c>
      <c r="AX261" t="s">
        <v>437</v>
      </c>
      <c r="AY261" t="s">
        <v>437</v>
      </c>
      <c r="AZ261">
        <v>0</v>
      </c>
      <c r="BA261">
        <v>0</v>
      </c>
      <c r="BB261">
        <f>1-AZ261/BA261</f>
        <v>0</v>
      </c>
      <c r="BC261">
        <v>0</v>
      </c>
      <c r="BD261" t="s">
        <v>437</v>
      </c>
      <c r="BE261" t="s">
        <v>437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437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$B$11*EG261+$C$11*EH261+$F$11*ES261*(1-EV261)</f>
        <v>0</v>
      </c>
      <c r="DI261">
        <f>DH261*DJ261</f>
        <v>0</v>
      </c>
      <c r="DJ261">
        <f>($B$11*$D$9+$C$11*$D$9+$F$11*((FF261+EX261)/MAX(FF261+EX261+FG261, 0.1)*$I$9+FG261/MAX(FF261+EX261+FG261, 0.1)*$J$9))/($B$11+$C$11+$F$11)</f>
        <v>0</v>
      </c>
      <c r="DK261">
        <f>($B$11*$K$9+$C$11*$K$9+$F$11*((FF261+EX261)/MAX(FF261+EX261+FG261, 0.1)*$P$9+FG261/MAX(FF261+EX261+FG261, 0.1)*$Q$9))/($B$11+$C$11+$F$11)</f>
        <v>0</v>
      </c>
      <c r="DL261">
        <v>6</v>
      </c>
      <c r="DM261">
        <v>0.5</v>
      </c>
      <c r="DN261" t="s">
        <v>438</v>
      </c>
      <c r="DO261">
        <v>2</v>
      </c>
      <c r="DP261" t="b">
        <v>1</v>
      </c>
      <c r="DQ261">
        <v>1758993402.84615</v>
      </c>
      <c r="DR261">
        <v>785.138538461538</v>
      </c>
      <c r="DS261">
        <v>841.514076923077</v>
      </c>
      <c r="DT261">
        <v>23.6168692307692</v>
      </c>
      <c r="DU261">
        <v>19.3293153846154</v>
      </c>
      <c r="DV261">
        <v>778.363923076923</v>
      </c>
      <c r="DW261">
        <v>23.2302230769231</v>
      </c>
      <c r="DX261">
        <v>500.024076923077</v>
      </c>
      <c r="DY261">
        <v>90.4075846153846</v>
      </c>
      <c r="DZ261">
        <v>0.0299802615384615</v>
      </c>
      <c r="EA261">
        <v>30.2022846153846</v>
      </c>
      <c r="EB261">
        <v>30.0420230769231</v>
      </c>
      <c r="EC261">
        <v>999.9</v>
      </c>
      <c r="ED261">
        <v>0</v>
      </c>
      <c r="EE261">
        <v>0</v>
      </c>
      <c r="EF261">
        <v>9983.16461538462</v>
      </c>
      <c r="EG261">
        <v>0</v>
      </c>
      <c r="EH261">
        <v>9.68168</v>
      </c>
      <c r="EI261">
        <v>-56.3754461538462</v>
      </c>
      <c r="EJ261">
        <v>804.129538461538</v>
      </c>
      <c r="EK261">
        <v>858.101</v>
      </c>
      <c r="EL261">
        <v>4.28753230769231</v>
      </c>
      <c r="EM261">
        <v>841.514076923077</v>
      </c>
      <c r="EN261">
        <v>19.3293153846154</v>
      </c>
      <c r="EO261">
        <v>2.13514230769231</v>
      </c>
      <c r="EP261">
        <v>1.74751769230769</v>
      </c>
      <c r="EQ261">
        <v>18.4838076923077</v>
      </c>
      <c r="ER261">
        <v>15.3250769230769</v>
      </c>
      <c r="ES261">
        <v>2000.00923076923</v>
      </c>
      <c r="ET261">
        <v>0.979994615384615</v>
      </c>
      <c r="EU261">
        <v>0.0200055230769231</v>
      </c>
      <c r="EV261">
        <v>0</v>
      </c>
      <c r="EW261">
        <v>1106.15692307692</v>
      </c>
      <c r="EX261">
        <v>5.00016</v>
      </c>
      <c r="EY261">
        <v>22695.3846153846</v>
      </c>
      <c r="EZ261">
        <v>18234.2307692308</v>
      </c>
      <c r="FA261">
        <v>48.5381538461538</v>
      </c>
      <c r="FB261">
        <v>49</v>
      </c>
      <c r="FC261">
        <v>48.9083846153846</v>
      </c>
      <c r="FD261">
        <v>48.6679230769231</v>
      </c>
      <c r="FE261">
        <v>50.375</v>
      </c>
      <c r="FF261">
        <v>1955.09923076923</v>
      </c>
      <c r="FG261">
        <v>39.91</v>
      </c>
      <c r="FH261">
        <v>0</v>
      </c>
      <c r="FI261">
        <v>1758993416.1</v>
      </c>
      <c r="FJ261">
        <v>0</v>
      </c>
      <c r="FK261">
        <v>1106.778</v>
      </c>
      <c r="FL261">
        <v>40.2853846910225</v>
      </c>
      <c r="FM261">
        <v>814.66923213881</v>
      </c>
      <c r="FN261">
        <v>22706.212</v>
      </c>
      <c r="FO261">
        <v>15</v>
      </c>
      <c r="FP261">
        <v>0</v>
      </c>
      <c r="FQ261" t="s">
        <v>439</v>
      </c>
      <c r="FR261">
        <v>1747249705.1</v>
      </c>
      <c r="FS261">
        <v>1747249711.1</v>
      </c>
      <c r="FT261">
        <v>0</v>
      </c>
      <c r="FU261">
        <v>0.871</v>
      </c>
      <c r="FV261">
        <v>0.066</v>
      </c>
      <c r="FW261">
        <v>5.486</v>
      </c>
      <c r="FX261">
        <v>0.145</v>
      </c>
      <c r="FY261">
        <v>420</v>
      </c>
      <c r="FZ261">
        <v>16</v>
      </c>
      <c r="GA261">
        <v>0.27</v>
      </c>
      <c r="GB261">
        <v>0.16</v>
      </c>
      <c r="GC261">
        <v>-56.149425</v>
      </c>
      <c r="GD261">
        <v>-5.7580195488722</v>
      </c>
      <c r="GE261">
        <v>0.670682391952405</v>
      </c>
      <c r="GF261">
        <v>0</v>
      </c>
      <c r="GG261">
        <v>1104.00911764706</v>
      </c>
      <c r="GH261">
        <v>42.3433154726609</v>
      </c>
      <c r="GI261">
        <v>4.1611843390802</v>
      </c>
      <c r="GJ261">
        <v>-1</v>
      </c>
      <c r="GK261">
        <v>4.309506</v>
      </c>
      <c r="GL261">
        <v>-0.515602105263151</v>
      </c>
      <c r="GM261">
        <v>0.0502386988685017</v>
      </c>
      <c r="GN261">
        <v>0</v>
      </c>
      <c r="GO261">
        <v>0</v>
      </c>
      <c r="GP261">
        <v>2</v>
      </c>
      <c r="GQ261" t="s">
        <v>457</v>
      </c>
      <c r="GR261">
        <v>3.12506</v>
      </c>
      <c r="GS261">
        <v>2.65542</v>
      </c>
      <c r="GT261">
        <v>0.143238</v>
      </c>
      <c r="GU261">
        <v>0.15042</v>
      </c>
      <c r="GV261">
        <v>0.100404</v>
      </c>
      <c r="GW261">
        <v>0.0877568</v>
      </c>
      <c r="GX261">
        <v>22083.8</v>
      </c>
      <c r="GY261">
        <v>20759.1</v>
      </c>
      <c r="GZ261">
        <v>23047.8</v>
      </c>
      <c r="HA261">
        <v>23788.7</v>
      </c>
      <c r="HB261">
        <v>35328.9</v>
      </c>
      <c r="HC261">
        <v>35922.1</v>
      </c>
      <c r="HD261">
        <v>41539.7</v>
      </c>
      <c r="HE261">
        <v>42416.8</v>
      </c>
      <c r="HF261">
        <v>1.91427</v>
      </c>
      <c r="HG261">
        <v>1.82257</v>
      </c>
      <c r="HH261">
        <v>0.191797</v>
      </c>
      <c r="HI261">
        <v>0</v>
      </c>
      <c r="HJ261">
        <v>26.9113</v>
      </c>
      <c r="HK261">
        <v>999.9</v>
      </c>
      <c r="HL261">
        <v>51.666</v>
      </c>
      <c r="HM261">
        <v>29.356</v>
      </c>
      <c r="HN261">
        <v>23.4593</v>
      </c>
      <c r="HO261">
        <v>53.8928</v>
      </c>
      <c r="HP261">
        <v>42.1474</v>
      </c>
      <c r="HQ261">
        <v>1</v>
      </c>
      <c r="HR261">
        <v>-0.0033435</v>
      </c>
      <c r="HS261">
        <v>0.445545</v>
      </c>
      <c r="HT261">
        <v>20.2176</v>
      </c>
      <c r="HU261">
        <v>5.23301</v>
      </c>
      <c r="HV261">
        <v>11.992</v>
      </c>
      <c r="HW261">
        <v>4.9557</v>
      </c>
      <c r="HX261">
        <v>3.30398</v>
      </c>
      <c r="HY261">
        <v>22.2</v>
      </c>
      <c r="HZ261">
        <v>9999</v>
      </c>
      <c r="IA261">
        <v>9999</v>
      </c>
      <c r="IB261">
        <v>9999</v>
      </c>
      <c r="IC261">
        <v>1.86852</v>
      </c>
      <c r="ID261">
        <v>1.86418</v>
      </c>
      <c r="IE261">
        <v>1.8718</v>
      </c>
      <c r="IF261">
        <v>1.86265</v>
      </c>
      <c r="IG261">
        <v>1.86209</v>
      </c>
      <c r="IH261">
        <v>1.86857</v>
      </c>
      <c r="II261">
        <v>1.85867</v>
      </c>
      <c r="IJ261">
        <v>1.86508</v>
      </c>
      <c r="IK261">
        <v>5</v>
      </c>
      <c r="IL261">
        <v>0</v>
      </c>
      <c r="IM261">
        <v>0</v>
      </c>
      <c r="IN261">
        <v>0</v>
      </c>
      <c r="IO261" t="s">
        <v>441</v>
      </c>
      <c r="IP261" t="s">
        <v>442</v>
      </c>
      <c r="IQ261" t="s">
        <v>443</v>
      </c>
      <c r="IR261" t="s">
        <v>443</v>
      </c>
      <c r="IS261" t="s">
        <v>443</v>
      </c>
      <c r="IT261" t="s">
        <v>443</v>
      </c>
      <c r="IU261">
        <v>0</v>
      </c>
      <c r="IV261">
        <v>100</v>
      </c>
      <c r="IW261">
        <v>100</v>
      </c>
      <c r="IX261">
        <v>6.834</v>
      </c>
      <c r="IY261">
        <v>0.3864</v>
      </c>
      <c r="IZ261">
        <v>4.29428474587108</v>
      </c>
      <c r="JA261">
        <v>0.0044018681294096</v>
      </c>
      <c r="JB261">
        <v>-1.90699597991277e-06</v>
      </c>
      <c r="JC261">
        <v>4.44501569190667e-10</v>
      </c>
      <c r="JD261">
        <v>0.0663976639725661</v>
      </c>
      <c r="JE261">
        <v>0.00774552653971819</v>
      </c>
      <c r="JF261">
        <v>0.000136201457998369</v>
      </c>
      <c r="JG261">
        <v>5.32982615085375e-06</v>
      </c>
      <c r="JH261">
        <v>-0</v>
      </c>
      <c r="JI261">
        <v>1991</v>
      </c>
      <c r="JJ261">
        <v>1</v>
      </c>
      <c r="JK261">
        <v>28</v>
      </c>
      <c r="JL261">
        <v>195728.4</v>
      </c>
      <c r="JM261">
        <v>195728.3</v>
      </c>
      <c r="JN261">
        <v>1.84814</v>
      </c>
      <c r="JO261">
        <v>2.33398</v>
      </c>
      <c r="JP261">
        <v>1.49902</v>
      </c>
      <c r="JQ261">
        <v>2.3291</v>
      </c>
      <c r="JR261">
        <v>1.54419</v>
      </c>
      <c r="JS261">
        <v>2.3291</v>
      </c>
      <c r="JT261">
        <v>35.2209</v>
      </c>
      <c r="JU261">
        <v>24.0787</v>
      </c>
      <c r="JV261">
        <v>18</v>
      </c>
      <c r="JW261">
        <v>547.081</v>
      </c>
      <c r="JX261">
        <v>431.51</v>
      </c>
      <c r="JY261">
        <v>26.5672</v>
      </c>
      <c r="JZ261">
        <v>27.4799</v>
      </c>
      <c r="KA261">
        <v>30.0003</v>
      </c>
      <c r="KB261">
        <v>27.349</v>
      </c>
      <c r="KC261">
        <v>27.3693</v>
      </c>
      <c r="KD261">
        <v>37.037</v>
      </c>
      <c r="KE261">
        <v>29.1681</v>
      </c>
      <c r="KF261">
        <v>67.7537</v>
      </c>
      <c r="KG261">
        <v>26.5244</v>
      </c>
      <c r="KH261">
        <v>887.314</v>
      </c>
      <c r="KI261">
        <v>19.4982</v>
      </c>
      <c r="KJ261">
        <v>93.1106</v>
      </c>
      <c r="KK261">
        <v>98.8597</v>
      </c>
    </row>
    <row r="262" spans="1:297">
      <c r="A262">
        <v>246</v>
      </c>
      <c r="B262">
        <v>1758993416</v>
      </c>
      <c r="C262">
        <v>6069</v>
      </c>
      <c r="D262" t="s">
        <v>936</v>
      </c>
      <c r="E262" t="s">
        <v>937</v>
      </c>
      <c r="F262">
        <v>5</v>
      </c>
      <c r="G262" t="s">
        <v>831</v>
      </c>
      <c r="H262" t="s">
        <v>436</v>
      </c>
      <c r="I262">
        <v>1758993407.84615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(EA262+(U262+2*0.95*5.67E-8*(((EA262+$B$7)+273)^4-(EA262+273)^4)-44100*J262)/(1.84*29.3*R262+8*0.95*5.67E-8*(EA262+273)^3))</f>
        <v>0</v>
      </c>
      <c r="W262">
        <f>($C$7*EB262+$D$7*EC262+$E$7*V262)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2*0.95*5.67E-8*(((EA262+$B$7)+273)^4-(W262+273)^4)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891.695966177381</v>
      </c>
      <c r="AK262">
        <v>844.971763636363</v>
      </c>
      <c r="AL262">
        <v>3.37249305194794</v>
      </c>
      <c r="AM262">
        <v>63.08</v>
      </c>
      <c r="AN262">
        <f>(AP262 - AO262 + DY262*1E3/(8.314*(EA262+273.15)) * AR262/DX262 * AQ262) * DX262/(100*DL262) * 1000/(1000 - AP262)</f>
        <v>0</v>
      </c>
      <c r="AO262">
        <v>19.4031722232143</v>
      </c>
      <c r="AP262">
        <v>23.6027072727273</v>
      </c>
      <c r="AQ262">
        <v>-3.35292067240459e-05</v>
      </c>
      <c r="AR262">
        <v>99.94</v>
      </c>
      <c r="AS262">
        <v>0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MAX(0,($B$13+$C$13*EF262)/(1+$D$13*EF262)*DY262/(EA262+273)*$E$13)</f>
        <v>0</v>
      </c>
      <c r="AX262" t="s">
        <v>437</v>
      </c>
      <c r="AY262" t="s">
        <v>437</v>
      </c>
      <c r="AZ262">
        <v>0</v>
      </c>
      <c r="BA262">
        <v>0</v>
      </c>
      <c r="BB262">
        <f>1-AZ262/BA262</f>
        <v>0</v>
      </c>
      <c r="BC262">
        <v>0</v>
      </c>
      <c r="BD262" t="s">
        <v>437</v>
      </c>
      <c r="BE262" t="s">
        <v>437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437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$B$11*EG262+$C$11*EH262+$F$11*ES262*(1-EV262)</f>
        <v>0</v>
      </c>
      <c r="DI262">
        <f>DH262*DJ262</f>
        <v>0</v>
      </c>
      <c r="DJ262">
        <f>($B$11*$D$9+$C$11*$D$9+$F$11*((FF262+EX262)/MAX(FF262+EX262+FG262, 0.1)*$I$9+FG262/MAX(FF262+EX262+FG262, 0.1)*$J$9))/($B$11+$C$11+$F$11)</f>
        <v>0</v>
      </c>
      <c r="DK262">
        <f>($B$11*$K$9+$C$11*$K$9+$F$11*((FF262+EX262)/MAX(FF262+EX262+FG262, 0.1)*$P$9+FG262/MAX(FF262+EX262+FG262, 0.1)*$Q$9))/($B$11+$C$11+$F$11)</f>
        <v>0</v>
      </c>
      <c r="DL262">
        <v>6</v>
      </c>
      <c r="DM262">
        <v>0.5</v>
      </c>
      <c r="DN262" t="s">
        <v>438</v>
      </c>
      <c r="DO262">
        <v>2</v>
      </c>
      <c r="DP262" t="b">
        <v>1</v>
      </c>
      <c r="DQ262">
        <v>1758993407.84615</v>
      </c>
      <c r="DR262">
        <v>801.495461538462</v>
      </c>
      <c r="DS262">
        <v>858.262153846154</v>
      </c>
      <c r="DT262">
        <v>23.6107615384615</v>
      </c>
      <c r="DU262">
        <v>19.3626846153846</v>
      </c>
      <c r="DV262">
        <v>794.684461538462</v>
      </c>
      <c r="DW262">
        <v>23.2242461538462</v>
      </c>
      <c r="DX262">
        <v>499.997307692308</v>
      </c>
      <c r="DY262">
        <v>90.4081769230769</v>
      </c>
      <c r="DZ262">
        <v>0.0300848692307692</v>
      </c>
      <c r="EA262">
        <v>30.1992076923077</v>
      </c>
      <c r="EB262">
        <v>30.0451153846154</v>
      </c>
      <c r="EC262">
        <v>999.9</v>
      </c>
      <c r="ED262">
        <v>0</v>
      </c>
      <c r="EE262">
        <v>0</v>
      </c>
      <c r="EF262">
        <v>9980.52384615385</v>
      </c>
      <c r="EG262">
        <v>0</v>
      </c>
      <c r="EH262">
        <v>9.68168</v>
      </c>
      <c r="EI262">
        <v>-56.7666692307692</v>
      </c>
      <c r="EJ262">
        <v>820.876923076923</v>
      </c>
      <c r="EK262">
        <v>875.209076923077</v>
      </c>
      <c r="EL262">
        <v>4.24806692307692</v>
      </c>
      <c r="EM262">
        <v>858.262153846154</v>
      </c>
      <c r="EN262">
        <v>19.3626846153846</v>
      </c>
      <c r="EO262">
        <v>2.13460461538462</v>
      </c>
      <c r="EP262">
        <v>1.75054461538461</v>
      </c>
      <c r="EQ262">
        <v>18.4797846153846</v>
      </c>
      <c r="ER262">
        <v>15.3520307692308</v>
      </c>
      <c r="ES262">
        <v>1999.99384615385</v>
      </c>
      <c r="ET262">
        <v>0.979994461538461</v>
      </c>
      <c r="EU262">
        <v>0.0200057384615385</v>
      </c>
      <c r="EV262">
        <v>0</v>
      </c>
      <c r="EW262">
        <v>1109.41384615385</v>
      </c>
      <c r="EX262">
        <v>5.00016</v>
      </c>
      <c r="EY262">
        <v>22761.0461538462</v>
      </c>
      <c r="EZ262">
        <v>18234.0846153846</v>
      </c>
      <c r="FA262">
        <v>48.5429230769231</v>
      </c>
      <c r="FB262">
        <v>49</v>
      </c>
      <c r="FC262">
        <v>48.9083846153846</v>
      </c>
      <c r="FD262">
        <v>48.6774615384615</v>
      </c>
      <c r="FE262">
        <v>50.375</v>
      </c>
      <c r="FF262">
        <v>1955.08384615385</v>
      </c>
      <c r="FG262">
        <v>39.91</v>
      </c>
      <c r="FH262">
        <v>0</v>
      </c>
      <c r="FI262">
        <v>1758993420.9</v>
      </c>
      <c r="FJ262">
        <v>0</v>
      </c>
      <c r="FK262">
        <v>1109.884</v>
      </c>
      <c r="FL262">
        <v>37.8899999527148</v>
      </c>
      <c r="FM262">
        <v>771.938460505574</v>
      </c>
      <c r="FN262">
        <v>22769.616</v>
      </c>
      <c r="FO262">
        <v>15</v>
      </c>
      <c r="FP262">
        <v>0</v>
      </c>
      <c r="FQ262" t="s">
        <v>439</v>
      </c>
      <c r="FR262">
        <v>1747249705.1</v>
      </c>
      <c r="FS262">
        <v>1747249711.1</v>
      </c>
      <c r="FT262">
        <v>0</v>
      </c>
      <c r="FU262">
        <v>0.871</v>
      </c>
      <c r="FV262">
        <v>0.066</v>
      </c>
      <c r="FW262">
        <v>5.486</v>
      </c>
      <c r="FX262">
        <v>0.145</v>
      </c>
      <c r="FY262">
        <v>420</v>
      </c>
      <c r="FZ262">
        <v>16</v>
      </c>
      <c r="GA262">
        <v>0.27</v>
      </c>
      <c r="GB262">
        <v>0.16</v>
      </c>
      <c r="GC262">
        <v>-56.6022285714286</v>
      </c>
      <c r="GD262">
        <v>-5.31426233766242</v>
      </c>
      <c r="GE262">
        <v>0.647483123621109</v>
      </c>
      <c r="GF262">
        <v>0</v>
      </c>
      <c r="GG262">
        <v>1107.69058823529</v>
      </c>
      <c r="GH262">
        <v>39.4731856472908</v>
      </c>
      <c r="GI262">
        <v>3.88182639031778</v>
      </c>
      <c r="GJ262">
        <v>-1</v>
      </c>
      <c r="GK262">
        <v>4.26974047619048</v>
      </c>
      <c r="GL262">
        <v>-0.47962441558441</v>
      </c>
      <c r="GM262">
        <v>0.0487775684663301</v>
      </c>
      <c r="GN262">
        <v>0</v>
      </c>
      <c r="GO262">
        <v>0</v>
      </c>
      <c r="GP262">
        <v>2</v>
      </c>
      <c r="GQ262" t="s">
        <v>457</v>
      </c>
      <c r="GR262">
        <v>3.12495</v>
      </c>
      <c r="GS262">
        <v>2.65556</v>
      </c>
      <c r="GT262">
        <v>0.145184</v>
      </c>
      <c r="GU262">
        <v>0.152343</v>
      </c>
      <c r="GV262">
        <v>0.100391</v>
      </c>
      <c r="GW262">
        <v>0.0878482</v>
      </c>
      <c r="GX262">
        <v>22033.2</v>
      </c>
      <c r="GY262">
        <v>20712</v>
      </c>
      <c r="GZ262">
        <v>23047.3</v>
      </c>
      <c r="HA262">
        <v>23788.6</v>
      </c>
      <c r="HB262">
        <v>35329</v>
      </c>
      <c r="HC262">
        <v>35918.1</v>
      </c>
      <c r="HD262">
        <v>41539</v>
      </c>
      <c r="HE262">
        <v>42416.2</v>
      </c>
      <c r="HF262">
        <v>1.9146</v>
      </c>
      <c r="HG262">
        <v>1.82288</v>
      </c>
      <c r="HH262">
        <v>0.19215</v>
      </c>
      <c r="HI262">
        <v>0</v>
      </c>
      <c r="HJ262">
        <v>26.9148</v>
      </c>
      <c r="HK262">
        <v>999.9</v>
      </c>
      <c r="HL262">
        <v>51.666</v>
      </c>
      <c r="HM262">
        <v>29.356</v>
      </c>
      <c r="HN262">
        <v>23.4617</v>
      </c>
      <c r="HO262">
        <v>54.0528</v>
      </c>
      <c r="HP262">
        <v>42.3878</v>
      </c>
      <c r="HQ262">
        <v>1</v>
      </c>
      <c r="HR262">
        <v>-0.00313262</v>
      </c>
      <c r="HS262">
        <v>0.465452</v>
      </c>
      <c r="HT262">
        <v>20.2174</v>
      </c>
      <c r="HU262">
        <v>5.23316</v>
      </c>
      <c r="HV262">
        <v>11.992</v>
      </c>
      <c r="HW262">
        <v>4.95585</v>
      </c>
      <c r="HX262">
        <v>3.3039</v>
      </c>
      <c r="HY262">
        <v>22.2</v>
      </c>
      <c r="HZ262">
        <v>9999</v>
      </c>
      <c r="IA262">
        <v>9999</v>
      </c>
      <c r="IB262">
        <v>9999</v>
      </c>
      <c r="IC262">
        <v>1.86852</v>
      </c>
      <c r="ID262">
        <v>1.86417</v>
      </c>
      <c r="IE262">
        <v>1.8718</v>
      </c>
      <c r="IF262">
        <v>1.86264</v>
      </c>
      <c r="IG262">
        <v>1.86208</v>
      </c>
      <c r="IH262">
        <v>1.86858</v>
      </c>
      <c r="II262">
        <v>1.85866</v>
      </c>
      <c r="IJ262">
        <v>1.86508</v>
      </c>
      <c r="IK262">
        <v>5</v>
      </c>
      <c r="IL262">
        <v>0</v>
      </c>
      <c r="IM262">
        <v>0</v>
      </c>
      <c r="IN262">
        <v>0</v>
      </c>
      <c r="IO262" t="s">
        <v>441</v>
      </c>
      <c r="IP262" t="s">
        <v>442</v>
      </c>
      <c r="IQ262" t="s">
        <v>443</v>
      </c>
      <c r="IR262" t="s">
        <v>443</v>
      </c>
      <c r="IS262" t="s">
        <v>443</v>
      </c>
      <c r="IT262" t="s">
        <v>443</v>
      </c>
      <c r="IU262">
        <v>0</v>
      </c>
      <c r="IV262">
        <v>100</v>
      </c>
      <c r="IW262">
        <v>100</v>
      </c>
      <c r="IX262">
        <v>6.87</v>
      </c>
      <c r="IY262">
        <v>0.3863</v>
      </c>
      <c r="IZ262">
        <v>4.29428474587108</v>
      </c>
      <c r="JA262">
        <v>0.0044018681294096</v>
      </c>
      <c r="JB262">
        <v>-1.90699597991277e-06</v>
      </c>
      <c r="JC262">
        <v>4.44501569190667e-10</v>
      </c>
      <c r="JD262">
        <v>0.0663976639725661</v>
      </c>
      <c r="JE262">
        <v>0.00774552653971819</v>
      </c>
      <c r="JF262">
        <v>0.000136201457998369</v>
      </c>
      <c r="JG262">
        <v>5.32982615085375e-06</v>
      </c>
      <c r="JH262">
        <v>-0</v>
      </c>
      <c r="JI262">
        <v>1991</v>
      </c>
      <c r="JJ262">
        <v>1</v>
      </c>
      <c r="JK262">
        <v>28</v>
      </c>
      <c r="JL262">
        <v>195728.5</v>
      </c>
      <c r="JM262">
        <v>195728.4</v>
      </c>
      <c r="JN262">
        <v>1.87134</v>
      </c>
      <c r="JO262">
        <v>2.36816</v>
      </c>
      <c r="JP262">
        <v>1.4978</v>
      </c>
      <c r="JQ262">
        <v>2.3291</v>
      </c>
      <c r="JR262">
        <v>1.54419</v>
      </c>
      <c r="JS262">
        <v>2.28394</v>
      </c>
      <c r="JT262">
        <v>35.1978</v>
      </c>
      <c r="JU262">
        <v>24.0612</v>
      </c>
      <c r="JV262">
        <v>18</v>
      </c>
      <c r="JW262">
        <v>547.311</v>
      </c>
      <c r="JX262">
        <v>431.703</v>
      </c>
      <c r="JY262">
        <v>26.5244</v>
      </c>
      <c r="JZ262">
        <v>27.4828</v>
      </c>
      <c r="KA262">
        <v>30.0003</v>
      </c>
      <c r="KB262">
        <v>27.3512</v>
      </c>
      <c r="KC262">
        <v>27.3716</v>
      </c>
      <c r="KD262">
        <v>37.6397</v>
      </c>
      <c r="KE262">
        <v>28.8854</v>
      </c>
      <c r="KF262">
        <v>67.7537</v>
      </c>
      <c r="KG262">
        <v>26.4734</v>
      </c>
      <c r="KH262">
        <v>907.525</v>
      </c>
      <c r="KI262">
        <v>19.5388</v>
      </c>
      <c r="KJ262">
        <v>93.1089</v>
      </c>
      <c r="KK262">
        <v>98.8586</v>
      </c>
    </row>
    <row r="263" spans="1:297">
      <c r="A263">
        <v>247</v>
      </c>
      <c r="B263">
        <v>1758993421</v>
      </c>
      <c r="C263">
        <v>6074</v>
      </c>
      <c r="D263" t="s">
        <v>938</v>
      </c>
      <c r="E263" t="s">
        <v>939</v>
      </c>
      <c r="F263">
        <v>5</v>
      </c>
      <c r="G263" t="s">
        <v>831</v>
      </c>
      <c r="H263" t="s">
        <v>436</v>
      </c>
      <c r="I263">
        <v>1758993412.84615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(EA263+(U263+2*0.95*5.67E-8*(((EA263+$B$7)+273)^4-(EA263+273)^4)-44100*J263)/(1.84*29.3*R263+8*0.95*5.67E-8*(EA263+273)^3))</f>
        <v>0</v>
      </c>
      <c r="W263">
        <f>($C$7*EB263+$D$7*EC263+$E$7*V263)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2*0.95*5.67E-8*(((EA263+$B$7)+273)^4-(W263+273)^4)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908.712436488095</v>
      </c>
      <c r="AK263">
        <v>861.885515151515</v>
      </c>
      <c r="AL263">
        <v>3.37852640692643</v>
      </c>
      <c r="AM263">
        <v>63.08</v>
      </c>
      <c r="AN263">
        <f>(AP263 - AO263 + DY263*1E3/(8.314*(EA263+273.15)) * AR263/DX263 * AQ263) * DX263/(100*DL263) * 1000/(1000 - AP263)</f>
        <v>0</v>
      </c>
      <c r="AO263">
        <v>19.4303940654762</v>
      </c>
      <c r="AP263">
        <v>23.5956121212121</v>
      </c>
      <c r="AQ263">
        <v>-7.11025234928822e-05</v>
      </c>
      <c r="AR263">
        <v>99.94</v>
      </c>
      <c r="AS263">
        <v>0</v>
      </c>
      <c r="AT263">
        <v>0</v>
      </c>
      <c r="AU263">
        <f>IF(AS263*$H$13&gt;=AW263,1.0,(AW263/(AW263-AS263*$H$13)))</f>
        <v>0</v>
      </c>
      <c r="AV263">
        <f>(AU263-1)*100</f>
        <v>0</v>
      </c>
      <c r="AW263">
        <f>MAX(0,($B$13+$C$13*EF263)/(1+$D$13*EF263)*DY263/(EA263+273)*$E$13)</f>
        <v>0</v>
      </c>
      <c r="AX263" t="s">
        <v>437</v>
      </c>
      <c r="AY263" t="s">
        <v>437</v>
      </c>
      <c r="AZ263">
        <v>0</v>
      </c>
      <c r="BA263">
        <v>0</v>
      </c>
      <c r="BB263">
        <f>1-AZ263/BA263</f>
        <v>0</v>
      </c>
      <c r="BC263">
        <v>0</v>
      </c>
      <c r="BD263" t="s">
        <v>437</v>
      </c>
      <c r="BE263" t="s">
        <v>437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437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$B$11*EG263+$C$11*EH263+$F$11*ES263*(1-EV263)</f>
        <v>0</v>
      </c>
      <c r="DI263">
        <f>DH263*DJ263</f>
        <v>0</v>
      </c>
      <c r="DJ263">
        <f>($B$11*$D$9+$C$11*$D$9+$F$11*((FF263+EX263)/MAX(FF263+EX263+FG263, 0.1)*$I$9+FG263/MAX(FF263+EX263+FG263, 0.1)*$J$9))/($B$11+$C$11+$F$11)</f>
        <v>0</v>
      </c>
      <c r="DK263">
        <f>($B$11*$K$9+$C$11*$K$9+$F$11*((FF263+EX263)/MAX(FF263+EX263+FG263, 0.1)*$P$9+FG263/MAX(FF263+EX263+FG263, 0.1)*$Q$9))/($B$11+$C$11+$F$11)</f>
        <v>0</v>
      </c>
      <c r="DL263">
        <v>6</v>
      </c>
      <c r="DM263">
        <v>0.5</v>
      </c>
      <c r="DN263" t="s">
        <v>438</v>
      </c>
      <c r="DO263">
        <v>2</v>
      </c>
      <c r="DP263" t="b">
        <v>1</v>
      </c>
      <c r="DQ263">
        <v>1758993412.84615</v>
      </c>
      <c r="DR263">
        <v>817.937461538462</v>
      </c>
      <c r="DS263">
        <v>875.128538461538</v>
      </c>
      <c r="DT263">
        <v>23.6040846153846</v>
      </c>
      <c r="DU263">
        <v>19.3959076923077</v>
      </c>
      <c r="DV263">
        <v>811.090384615385</v>
      </c>
      <c r="DW263">
        <v>23.2177153846154</v>
      </c>
      <c r="DX263">
        <v>500.008</v>
      </c>
      <c r="DY263">
        <v>90.4081615384615</v>
      </c>
      <c r="DZ263">
        <v>0.0301150615384615</v>
      </c>
      <c r="EA263">
        <v>30.1959923076923</v>
      </c>
      <c r="EB263">
        <v>30.0475076923077</v>
      </c>
      <c r="EC263">
        <v>999.9</v>
      </c>
      <c r="ED263">
        <v>0</v>
      </c>
      <c r="EE263">
        <v>0</v>
      </c>
      <c r="EF263">
        <v>9981.39</v>
      </c>
      <c r="EG263">
        <v>0</v>
      </c>
      <c r="EH263">
        <v>9.68168</v>
      </c>
      <c r="EI263">
        <v>-57.1912230769231</v>
      </c>
      <c r="EJ263">
        <v>837.710769230769</v>
      </c>
      <c r="EK263">
        <v>892.438923076923</v>
      </c>
      <c r="EL263">
        <v>4.20816769230769</v>
      </c>
      <c r="EM263">
        <v>875.128538461538</v>
      </c>
      <c r="EN263">
        <v>19.3959076923077</v>
      </c>
      <c r="EO263">
        <v>2.13400230769231</v>
      </c>
      <c r="EP263">
        <v>1.75354769230769</v>
      </c>
      <c r="EQ263">
        <v>18.4752769230769</v>
      </c>
      <c r="ER263">
        <v>15.3787384615385</v>
      </c>
      <c r="ES263">
        <v>2000.01615384615</v>
      </c>
      <c r="ET263">
        <v>0.979994615384615</v>
      </c>
      <c r="EU263">
        <v>0.0200055307692308</v>
      </c>
      <c r="EV263">
        <v>0</v>
      </c>
      <c r="EW263">
        <v>1112.48461538462</v>
      </c>
      <c r="EX263">
        <v>5.00016</v>
      </c>
      <c r="EY263">
        <v>22823.5461538462</v>
      </c>
      <c r="EZ263">
        <v>18234.3</v>
      </c>
      <c r="FA263">
        <v>48.5429230769231</v>
      </c>
      <c r="FB263">
        <v>49</v>
      </c>
      <c r="FC263">
        <v>48.9131538461538</v>
      </c>
      <c r="FD263">
        <v>48.687</v>
      </c>
      <c r="FE263">
        <v>50.375</v>
      </c>
      <c r="FF263">
        <v>1955.10615384615</v>
      </c>
      <c r="FG263">
        <v>39.91</v>
      </c>
      <c r="FH263">
        <v>0</v>
      </c>
      <c r="FI263">
        <v>1758993426.3</v>
      </c>
      <c r="FJ263">
        <v>0</v>
      </c>
      <c r="FK263">
        <v>1113.00038461538</v>
      </c>
      <c r="FL263">
        <v>35.0581196869439</v>
      </c>
      <c r="FM263">
        <v>728.170940811273</v>
      </c>
      <c r="FN263">
        <v>22833.3076923077</v>
      </c>
      <c r="FO263">
        <v>15</v>
      </c>
      <c r="FP263">
        <v>0</v>
      </c>
      <c r="FQ263" t="s">
        <v>439</v>
      </c>
      <c r="FR263">
        <v>1747249705.1</v>
      </c>
      <c r="FS263">
        <v>1747249711.1</v>
      </c>
      <c r="FT263">
        <v>0</v>
      </c>
      <c r="FU263">
        <v>0.871</v>
      </c>
      <c r="FV263">
        <v>0.066</v>
      </c>
      <c r="FW263">
        <v>5.486</v>
      </c>
      <c r="FX263">
        <v>0.145</v>
      </c>
      <c r="FY263">
        <v>420</v>
      </c>
      <c r="FZ263">
        <v>16</v>
      </c>
      <c r="GA263">
        <v>0.27</v>
      </c>
      <c r="GB263">
        <v>0.16</v>
      </c>
      <c r="GC263">
        <v>-56.941795</v>
      </c>
      <c r="GD263">
        <v>-5.05158947368426</v>
      </c>
      <c r="GE263">
        <v>0.621344706644388</v>
      </c>
      <c r="GF263">
        <v>0</v>
      </c>
      <c r="GG263">
        <v>1110.75088235294</v>
      </c>
      <c r="GH263">
        <v>37.079449980523</v>
      </c>
      <c r="GI263">
        <v>3.64635222044866</v>
      </c>
      <c r="GJ263">
        <v>-1</v>
      </c>
      <c r="GK263">
        <v>4.227473</v>
      </c>
      <c r="GL263">
        <v>-0.489742556390979</v>
      </c>
      <c r="GM263">
        <v>0.0473611280587783</v>
      </c>
      <c r="GN263">
        <v>0</v>
      </c>
      <c r="GO263">
        <v>0</v>
      </c>
      <c r="GP263">
        <v>2</v>
      </c>
      <c r="GQ263" t="s">
        <v>457</v>
      </c>
      <c r="GR263">
        <v>3.12509</v>
      </c>
      <c r="GS263">
        <v>2.65562</v>
      </c>
      <c r="GT263">
        <v>0.147112</v>
      </c>
      <c r="GU263">
        <v>0.154131</v>
      </c>
      <c r="GV263">
        <v>0.100366</v>
      </c>
      <c r="GW263">
        <v>0.0879619</v>
      </c>
      <c r="GX263">
        <v>21983.6</v>
      </c>
      <c r="GY263">
        <v>20668.2</v>
      </c>
      <c r="GZ263">
        <v>23047.5</v>
      </c>
      <c r="HA263">
        <v>23788.5</v>
      </c>
      <c r="HB263">
        <v>35330.2</v>
      </c>
      <c r="HC263">
        <v>35913.8</v>
      </c>
      <c r="HD263">
        <v>41539.1</v>
      </c>
      <c r="HE263">
        <v>42416.2</v>
      </c>
      <c r="HF263">
        <v>1.91427</v>
      </c>
      <c r="HG263">
        <v>1.82267</v>
      </c>
      <c r="HH263">
        <v>0.192486</v>
      </c>
      <c r="HI263">
        <v>0</v>
      </c>
      <c r="HJ263">
        <v>26.9181</v>
      </c>
      <c r="HK263">
        <v>999.9</v>
      </c>
      <c r="HL263">
        <v>51.666</v>
      </c>
      <c r="HM263">
        <v>29.346</v>
      </c>
      <c r="HN263">
        <v>23.448</v>
      </c>
      <c r="HO263">
        <v>54.0628</v>
      </c>
      <c r="HP263">
        <v>42.1595</v>
      </c>
      <c r="HQ263">
        <v>1</v>
      </c>
      <c r="HR263">
        <v>-0.00281504</v>
      </c>
      <c r="HS263">
        <v>0.525844</v>
      </c>
      <c r="HT263">
        <v>20.2173</v>
      </c>
      <c r="HU263">
        <v>5.23316</v>
      </c>
      <c r="HV263">
        <v>11.992</v>
      </c>
      <c r="HW263">
        <v>4.95585</v>
      </c>
      <c r="HX263">
        <v>3.30398</v>
      </c>
      <c r="HY263">
        <v>22.2</v>
      </c>
      <c r="HZ263">
        <v>9999</v>
      </c>
      <c r="IA263">
        <v>9999</v>
      </c>
      <c r="IB263">
        <v>9999</v>
      </c>
      <c r="IC263">
        <v>1.8685</v>
      </c>
      <c r="ID263">
        <v>1.86418</v>
      </c>
      <c r="IE263">
        <v>1.8718</v>
      </c>
      <c r="IF263">
        <v>1.86264</v>
      </c>
      <c r="IG263">
        <v>1.86211</v>
      </c>
      <c r="IH263">
        <v>1.86859</v>
      </c>
      <c r="II263">
        <v>1.85867</v>
      </c>
      <c r="IJ263">
        <v>1.86508</v>
      </c>
      <c r="IK263">
        <v>5</v>
      </c>
      <c r="IL263">
        <v>0</v>
      </c>
      <c r="IM263">
        <v>0</v>
      </c>
      <c r="IN263">
        <v>0</v>
      </c>
      <c r="IO263" t="s">
        <v>441</v>
      </c>
      <c r="IP263" t="s">
        <v>442</v>
      </c>
      <c r="IQ263" t="s">
        <v>443</v>
      </c>
      <c r="IR263" t="s">
        <v>443</v>
      </c>
      <c r="IS263" t="s">
        <v>443</v>
      </c>
      <c r="IT263" t="s">
        <v>443</v>
      </c>
      <c r="IU263">
        <v>0</v>
      </c>
      <c r="IV263">
        <v>100</v>
      </c>
      <c r="IW263">
        <v>100</v>
      </c>
      <c r="IX263">
        <v>6.905</v>
      </c>
      <c r="IY263">
        <v>0.3861</v>
      </c>
      <c r="IZ263">
        <v>4.29428474587108</v>
      </c>
      <c r="JA263">
        <v>0.0044018681294096</v>
      </c>
      <c r="JB263">
        <v>-1.90699597991277e-06</v>
      </c>
      <c r="JC263">
        <v>4.44501569190667e-10</v>
      </c>
      <c r="JD263">
        <v>0.0663976639725661</v>
      </c>
      <c r="JE263">
        <v>0.00774552653971819</v>
      </c>
      <c r="JF263">
        <v>0.000136201457998369</v>
      </c>
      <c r="JG263">
        <v>5.32982615085375e-06</v>
      </c>
      <c r="JH263">
        <v>-0</v>
      </c>
      <c r="JI263">
        <v>1991</v>
      </c>
      <c r="JJ263">
        <v>1</v>
      </c>
      <c r="JK263">
        <v>28</v>
      </c>
      <c r="JL263">
        <v>195728.6</v>
      </c>
      <c r="JM263">
        <v>195728.5</v>
      </c>
      <c r="JN263">
        <v>1.9043</v>
      </c>
      <c r="JO263">
        <v>2.33765</v>
      </c>
      <c r="JP263">
        <v>1.4978</v>
      </c>
      <c r="JQ263">
        <v>2.32788</v>
      </c>
      <c r="JR263">
        <v>1.54419</v>
      </c>
      <c r="JS263">
        <v>2.32788</v>
      </c>
      <c r="JT263">
        <v>35.1978</v>
      </c>
      <c r="JU263">
        <v>24.0787</v>
      </c>
      <c r="JV263">
        <v>18</v>
      </c>
      <c r="JW263">
        <v>547.116</v>
      </c>
      <c r="JX263">
        <v>431.594</v>
      </c>
      <c r="JY263">
        <v>26.4772</v>
      </c>
      <c r="JZ263">
        <v>27.4858</v>
      </c>
      <c r="KA263">
        <v>30.0002</v>
      </c>
      <c r="KB263">
        <v>27.353</v>
      </c>
      <c r="KC263">
        <v>27.3727</v>
      </c>
      <c r="KD263">
        <v>38.1759</v>
      </c>
      <c r="KE263">
        <v>28.6079</v>
      </c>
      <c r="KF263">
        <v>67.7537</v>
      </c>
      <c r="KG263">
        <v>26.4216</v>
      </c>
      <c r="KH263">
        <v>921.078</v>
      </c>
      <c r="KI263">
        <v>19.5832</v>
      </c>
      <c r="KJ263">
        <v>93.1094</v>
      </c>
      <c r="KK263">
        <v>98.8583</v>
      </c>
    </row>
    <row r="264" spans="1:297">
      <c r="A264">
        <v>248</v>
      </c>
      <c r="B264">
        <v>1758993426</v>
      </c>
      <c r="C264">
        <v>6079</v>
      </c>
      <c r="D264" t="s">
        <v>940</v>
      </c>
      <c r="E264" t="s">
        <v>941</v>
      </c>
      <c r="F264">
        <v>5</v>
      </c>
      <c r="G264" t="s">
        <v>831</v>
      </c>
      <c r="H264" t="s">
        <v>436</v>
      </c>
      <c r="I264">
        <v>1758993417.84615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(EA264+(U264+2*0.95*5.67E-8*(((EA264+$B$7)+273)^4-(EA264+273)^4)-44100*J264)/(1.84*29.3*R264+8*0.95*5.67E-8*(EA264+273)^3))</f>
        <v>0</v>
      </c>
      <c r="W264">
        <f>($C$7*EB264+$D$7*EC264+$E$7*V264)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2*0.95*5.67E-8*(((EA264+$B$7)+273)^4-(W264+273)^4)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925.126801526191</v>
      </c>
      <c r="AK264">
        <v>878.224096969697</v>
      </c>
      <c r="AL264">
        <v>3.26800519480505</v>
      </c>
      <c r="AM264">
        <v>63.08</v>
      </c>
      <c r="AN264">
        <f>(AP264 - AO264 + DY264*1E3/(8.314*(EA264+273.15)) * AR264/DX264 * AQ264) * DX264/(100*DL264) * 1000/(1000 - AP264)</f>
        <v>0</v>
      </c>
      <c r="AO264">
        <v>19.4739678422619</v>
      </c>
      <c r="AP264">
        <v>23.5904175757576</v>
      </c>
      <c r="AQ264">
        <v>-3.77477235408986e-05</v>
      </c>
      <c r="AR264">
        <v>99.94</v>
      </c>
      <c r="AS264">
        <v>0</v>
      </c>
      <c r="AT264">
        <v>0</v>
      </c>
      <c r="AU264">
        <f>IF(AS264*$H$13&gt;=AW264,1.0,(AW264/(AW264-AS264*$H$13)))</f>
        <v>0</v>
      </c>
      <c r="AV264">
        <f>(AU264-1)*100</f>
        <v>0</v>
      </c>
      <c r="AW264">
        <f>MAX(0,($B$13+$C$13*EF264)/(1+$D$13*EF264)*DY264/(EA264+273)*$E$13)</f>
        <v>0</v>
      </c>
      <c r="AX264" t="s">
        <v>437</v>
      </c>
      <c r="AY264" t="s">
        <v>437</v>
      </c>
      <c r="AZ264">
        <v>0</v>
      </c>
      <c r="BA264">
        <v>0</v>
      </c>
      <c r="BB264">
        <f>1-AZ264/BA264</f>
        <v>0</v>
      </c>
      <c r="BC264">
        <v>0</v>
      </c>
      <c r="BD264" t="s">
        <v>437</v>
      </c>
      <c r="BE264" t="s">
        <v>437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437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$B$11*EG264+$C$11*EH264+$F$11*ES264*(1-EV264)</f>
        <v>0</v>
      </c>
      <c r="DI264">
        <f>DH264*DJ264</f>
        <v>0</v>
      </c>
      <c r="DJ264">
        <f>($B$11*$D$9+$C$11*$D$9+$F$11*((FF264+EX264)/MAX(FF264+EX264+FG264, 0.1)*$I$9+FG264/MAX(FF264+EX264+FG264, 0.1)*$J$9))/($B$11+$C$11+$F$11)</f>
        <v>0</v>
      </c>
      <c r="DK264">
        <f>($B$11*$K$9+$C$11*$K$9+$F$11*((FF264+EX264)/MAX(FF264+EX264+FG264, 0.1)*$P$9+FG264/MAX(FF264+EX264+FG264, 0.1)*$Q$9))/($B$11+$C$11+$F$11)</f>
        <v>0</v>
      </c>
      <c r="DL264">
        <v>6</v>
      </c>
      <c r="DM264">
        <v>0.5</v>
      </c>
      <c r="DN264" t="s">
        <v>438</v>
      </c>
      <c r="DO264">
        <v>2</v>
      </c>
      <c r="DP264" t="b">
        <v>1</v>
      </c>
      <c r="DQ264">
        <v>1758993417.84615</v>
      </c>
      <c r="DR264">
        <v>834.330230769231</v>
      </c>
      <c r="DS264">
        <v>891.651692307692</v>
      </c>
      <c r="DT264">
        <v>23.5981538461538</v>
      </c>
      <c r="DU264">
        <v>19.4338076923077</v>
      </c>
      <c r="DV264">
        <v>827.447692307692</v>
      </c>
      <c r="DW264">
        <v>23.2119076923077</v>
      </c>
      <c r="DX264">
        <v>500.013538461538</v>
      </c>
      <c r="DY264">
        <v>90.4081461538461</v>
      </c>
      <c r="DZ264">
        <v>0.0301248692307692</v>
      </c>
      <c r="EA264">
        <v>30.1921769230769</v>
      </c>
      <c r="EB264">
        <v>30.0528230769231</v>
      </c>
      <c r="EC264">
        <v>999.9</v>
      </c>
      <c r="ED264">
        <v>0</v>
      </c>
      <c r="EE264">
        <v>0</v>
      </c>
      <c r="EF264">
        <v>9978.55384615385</v>
      </c>
      <c r="EG264">
        <v>0</v>
      </c>
      <c r="EH264">
        <v>9.68168</v>
      </c>
      <c r="EI264">
        <v>-57.3215076923077</v>
      </c>
      <c r="EJ264">
        <v>854.494615384615</v>
      </c>
      <c r="EK264">
        <v>909.323923076923</v>
      </c>
      <c r="EL264">
        <v>4.16433461538462</v>
      </c>
      <c r="EM264">
        <v>891.651692307692</v>
      </c>
      <c r="EN264">
        <v>19.4338076923077</v>
      </c>
      <c r="EO264">
        <v>2.13346615384615</v>
      </c>
      <c r="EP264">
        <v>1.75697461538462</v>
      </c>
      <c r="EQ264">
        <v>18.4712615384615</v>
      </c>
      <c r="ER264">
        <v>15.4091538461538</v>
      </c>
      <c r="ES264">
        <v>1999.99615384615</v>
      </c>
      <c r="ET264">
        <v>0.979994461538461</v>
      </c>
      <c r="EU264">
        <v>0.0200057538461538</v>
      </c>
      <c r="EV264">
        <v>0</v>
      </c>
      <c r="EW264">
        <v>1115.28153846154</v>
      </c>
      <c r="EX264">
        <v>5.00016</v>
      </c>
      <c r="EY264">
        <v>22882</v>
      </c>
      <c r="EZ264">
        <v>18234.1153846154</v>
      </c>
      <c r="FA264">
        <v>48.5476923076923</v>
      </c>
      <c r="FB264">
        <v>49</v>
      </c>
      <c r="FC264">
        <v>48.9036153846154</v>
      </c>
      <c r="FD264">
        <v>48.687</v>
      </c>
      <c r="FE264">
        <v>50.375</v>
      </c>
      <c r="FF264">
        <v>1955.08615384615</v>
      </c>
      <c r="FG264">
        <v>39.91</v>
      </c>
      <c r="FH264">
        <v>0</v>
      </c>
      <c r="FI264">
        <v>1758993431.1</v>
      </c>
      <c r="FJ264">
        <v>0</v>
      </c>
      <c r="FK264">
        <v>1115.68346153846</v>
      </c>
      <c r="FL264">
        <v>33.2365811979744</v>
      </c>
      <c r="FM264">
        <v>688.929914659412</v>
      </c>
      <c r="FN264">
        <v>22889.7692307692</v>
      </c>
      <c r="FO264">
        <v>15</v>
      </c>
      <c r="FP264">
        <v>0</v>
      </c>
      <c r="FQ264" t="s">
        <v>439</v>
      </c>
      <c r="FR264">
        <v>1747249705.1</v>
      </c>
      <c r="FS264">
        <v>1747249711.1</v>
      </c>
      <c r="FT264">
        <v>0</v>
      </c>
      <c r="FU264">
        <v>0.871</v>
      </c>
      <c r="FV264">
        <v>0.066</v>
      </c>
      <c r="FW264">
        <v>5.486</v>
      </c>
      <c r="FX264">
        <v>0.145</v>
      </c>
      <c r="FY264">
        <v>420</v>
      </c>
      <c r="FZ264">
        <v>16</v>
      </c>
      <c r="GA264">
        <v>0.27</v>
      </c>
      <c r="GB264">
        <v>0.16</v>
      </c>
      <c r="GC264">
        <v>-57.2594523809524</v>
      </c>
      <c r="GD264">
        <v>-1.1698051948053</v>
      </c>
      <c r="GE264">
        <v>0.241439521400973</v>
      </c>
      <c r="GF264">
        <v>0</v>
      </c>
      <c r="GG264">
        <v>1113.61205882353</v>
      </c>
      <c r="GH264">
        <v>34.3735675830901</v>
      </c>
      <c r="GI264">
        <v>3.38193016539351</v>
      </c>
      <c r="GJ264">
        <v>-1</v>
      </c>
      <c r="GK264">
        <v>4.18863857142857</v>
      </c>
      <c r="GL264">
        <v>-0.510684935064936</v>
      </c>
      <c r="GM264">
        <v>0.051871736802536</v>
      </c>
      <c r="GN264">
        <v>0</v>
      </c>
      <c r="GO264">
        <v>0</v>
      </c>
      <c r="GP264">
        <v>2</v>
      </c>
      <c r="GQ264" t="s">
        <v>457</v>
      </c>
      <c r="GR264">
        <v>3.12501</v>
      </c>
      <c r="GS264">
        <v>2.65552</v>
      </c>
      <c r="GT264">
        <v>0.148957</v>
      </c>
      <c r="GU264">
        <v>0.155875</v>
      </c>
      <c r="GV264">
        <v>0.100359</v>
      </c>
      <c r="GW264">
        <v>0.08809</v>
      </c>
      <c r="GX264">
        <v>21935.7</v>
      </c>
      <c r="GY264">
        <v>20625.5</v>
      </c>
      <c r="GZ264">
        <v>23047.1</v>
      </c>
      <c r="HA264">
        <v>23788.3</v>
      </c>
      <c r="HB264">
        <v>35330.5</v>
      </c>
      <c r="HC264">
        <v>35908.6</v>
      </c>
      <c r="HD264">
        <v>41538.9</v>
      </c>
      <c r="HE264">
        <v>42415.9</v>
      </c>
      <c r="HF264">
        <v>1.9142</v>
      </c>
      <c r="HG264">
        <v>1.82277</v>
      </c>
      <c r="HH264">
        <v>0.192486</v>
      </c>
      <c r="HI264">
        <v>0</v>
      </c>
      <c r="HJ264">
        <v>26.9209</v>
      </c>
      <c r="HK264">
        <v>999.9</v>
      </c>
      <c r="HL264">
        <v>51.666</v>
      </c>
      <c r="HM264">
        <v>29.346</v>
      </c>
      <c r="HN264">
        <v>23.4479</v>
      </c>
      <c r="HO264">
        <v>54.0128</v>
      </c>
      <c r="HP264">
        <v>42.3518</v>
      </c>
      <c r="HQ264">
        <v>1</v>
      </c>
      <c r="HR264">
        <v>-0.00280996</v>
      </c>
      <c r="HS264">
        <v>0.564382</v>
      </c>
      <c r="HT264">
        <v>20.217</v>
      </c>
      <c r="HU264">
        <v>5.23271</v>
      </c>
      <c r="HV264">
        <v>11.992</v>
      </c>
      <c r="HW264">
        <v>4.95585</v>
      </c>
      <c r="HX264">
        <v>3.30398</v>
      </c>
      <c r="HY264">
        <v>22.2</v>
      </c>
      <c r="HZ264">
        <v>9999</v>
      </c>
      <c r="IA264">
        <v>9999</v>
      </c>
      <c r="IB264">
        <v>9999</v>
      </c>
      <c r="IC264">
        <v>1.86853</v>
      </c>
      <c r="ID264">
        <v>1.86417</v>
      </c>
      <c r="IE264">
        <v>1.8718</v>
      </c>
      <c r="IF264">
        <v>1.86266</v>
      </c>
      <c r="IG264">
        <v>1.86206</v>
      </c>
      <c r="IH264">
        <v>1.86857</v>
      </c>
      <c r="II264">
        <v>1.85867</v>
      </c>
      <c r="IJ264">
        <v>1.86508</v>
      </c>
      <c r="IK264">
        <v>5</v>
      </c>
      <c r="IL264">
        <v>0</v>
      </c>
      <c r="IM264">
        <v>0</v>
      </c>
      <c r="IN264">
        <v>0</v>
      </c>
      <c r="IO264" t="s">
        <v>441</v>
      </c>
      <c r="IP264" t="s">
        <v>442</v>
      </c>
      <c r="IQ264" t="s">
        <v>443</v>
      </c>
      <c r="IR264" t="s">
        <v>443</v>
      </c>
      <c r="IS264" t="s">
        <v>443</v>
      </c>
      <c r="IT264" t="s">
        <v>443</v>
      </c>
      <c r="IU264">
        <v>0</v>
      </c>
      <c r="IV264">
        <v>100</v>
      </c>
      <c r="IW264">
        <v>100</v>
      </c>
      <c r="IX264">
        <v>6.939</v>
      </c>
      <c r="IY264">
        <v>0.3861</v>
      </c>
      <c r="IZ264">
        <v>4.29428474587108</v>
      </c>
      <c r="JA264">
        <v>0.0044018681294096</v>
      </c>
      <c r="JB264">
        <v>-1.90699597991277e-06</v>
      </c>
      <c r="JC264">
        <v>4.44501569190667e-10</v>
      </c>
      <c r="JD264">
        <v>0.0663976639725661</v>
      </c>
      <c r="JE264">
        <v>0.00774552653971819</v>
      </c>
      <c r="JF264">
        <v>0.000136201457998369</v>
      </c>
      <c r="JG264">
        <v>5.32982615085375e-06</v>
      </c>
      <c r="JH264">
        <v>-0</v>
      </c>
      <c r="JI264">
        <v>1991</v>
      </c>
      <c r="JJ264">
        <v>1</v>
      </c>
      <c r="JK264">
        <v>28</v>
      </c>
      <c r="JL264">
        <v>195728.7</v>
      </c>
      <c r="JM264">
        <v>195728.6</v>
      </c>
      <c r="JN264">
        <v>1.92749</v>
      </c>
      <c r="JO264">
        <v>2.36816</v>
      </c>
      <c r="JP264">
        <v>1.49902</v>
      </c>
      <c r="JQ264">
        <v>2.3291</v>
      </c>
      <c r="JR264">
        <v>1.54419</v>
      </c>
      <c r="JS264">
        <v>2.23877</v>
      </c>
      <c r="JT264">
        <v>35.1978</v>
      </c>
      <c r="JU264">
        <v>24.0612</v>
      </c>
      <c r="JV264">
        <v>18</v>
      </c>
      <c r="JW264">
        <v>547.082</v>
      </c>
      <c r="JX264">
        <v>431.663</v>
      </c>
      <c r="JY264">
        <v>26.424</v>
      </c>
      <c r="JZ264">
        <v>27.4881</v>
      </c>
      <c r="KA264">
        <v>30.0002</v>
      </c>
      <c r="KB264">
        <v>27.3548</v>
      </c>
      <c r="KC264">
        <v>27.3739</v>
      </c>
      <c r="KD264">
        <v>38.7988</v>
      </c>
      <c r="KE264">
        <v>28.3064</v>
      </c>
      <c r="KF264">
        <v>67.7537</v>
      </c>
      <c r="KG264">
        <v>26.3611</v>
      </c>
      <c r="KH264">
        <v>941.302</v>
      </c>
      <c r="KI264">
        <v>19.6224</v>
      </c>
      <c r="KJ264">
        <v>93.1086</v>
      </c>
      <c r="KK264">
        <v>98.8577</v>
      </c>
    </row>
    <row r="265" spans="1:297">
      <c r="A265">
        <v>249</v>
      </c>
      <c r="B265">
        <v>1758993431</v>
      </c>
      <c r="C265">
        <v>6084</v>
      </c>
      <c r="D265" t="s">
        <v>942</v>
      </c>
      <c r="E265" t="s">
        <v>943</v>
      </c>
      <c r="F265">
        <v>5</v>
      </c>
      <c r="G265" t="s">
        <v>831</v>
      </c>
      <c r="H265" t="s">
        <v>436</v>
      </c>
      <c r="I265">
        <v>1758993422.84615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(EA265+(U265+2*0.95*5.67E-8*(((EA265+$B$7)+273)^4-(EA265+273)^4)-44100*J265)/(1.84*29.3*R265+8*0.95*5.67E-8*(EA265+273)^3))</f>
        <v>0</v>
      </c>
      <c r="W265">
        <f>($C$7*EB265+$D$7*EC265+$E$7*V265)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2*0.95*5.67E-8*(((EA265+$B$7)+273)^4-(W265+273)^4)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941.086062421429</v>
      </c>
      <c r="AK265">
        <v>894.233381818182</v>
      </c>
      <c r="AL265">
        <v>3.19745735930733</v>
      </c>
      <c r="AM265">
        <v>63.08</v>
      </c>
      <c r="AN265">
        <f>(AP265 - AO265 + DY265*1E3/(8.314*(EA265+273.15)) * AR265/DX265 * AQ265) * DX265/(100*DL265) * 1000/(1000 - AP265)</f>
        <v>0</v>
      </c>
      <c r="AO265">
        <v>19.5080633928571</v>
      </c>
      <c r="AP265">
        <v>23.5834345454545</v>
      </c>
      <c r="AQ265">
        <v>-6.98102766799299e-05</v>
      </c>
      <c r="AR265">
        <v>99.94</v>
      </c>
      <c r="AS265">
        <v>0</v>
      </c>
      <c r="AT265">
        <v>0</v>
      </c>
      <c r="AU265">
        <f>IF(AS265*$H$13&gt;=AW265,1.0,(AW265/(AW265-AS265*$H$13)))</f>
        <v>0</v>
      </c>
      <c r="AV265">
        <f>(AU265-1)*100</f>
        <v>0</v>
      </c>
      <c r="AW265">
        <f>MAX(0,($B$13+$C$13*EF265)/(1+$D$13*EF265)*DY265/(EA265+273)*$E$13)</f>
        <v>0</v>
      </c>
      <c r="AX265" t="s">
        <v>437</v>
      </c>
      <c r="AY265" t="s">
        <v>437</v>
      </c>
      <c r="AZ265">
        <v>0</v>
      </c>
      <c r="BA265">
        <v>0</v>
      </c>
      <c r="BB265">
        <f>1-AZ265/BA265</f>
        <v>0</v>
      </c>
      <c r="BC265">
        <v>0</v>
      </c>
      <c r="BD265" t="s">
        <v>437</v>
      </c>
      <c r="BE265" t="s">
        <v>437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437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$B$11*EG265+$C$11*EH265+$F$11*ES265*(1-EV265)</f>
        <v>0</v>
      </c>
      <c r="DI265">
        <f>DH265*DJ265</f>
        <v>0</v>
      </c>
      <c r="DJ265">
        <f>($B$11*$D$9+$C$11*$D$9+$F$11*((FF265+EX265)/MAX(FF265+EX265+FG265, 0.1)*$I$9+FG265/MAX(FF265+EX265+FG265, 0.1)*$J$9))/($B$11+$C$11+$F$11)</f>
        <v>0</v>
      </c>
      <c r="DK265">
        <f>($B$11*$K$9+$C$11*$K$9+$F$11*((FF265+EX265)/MAX(FF265+EX265+FG265, 0.1)*$P$9+FG265/MAX(FF265+EX265+FG265, 0.1)*$Q$9))/($B$11+$C$11+$F$11)</f>
        <v>0</v>
      </c>
      <c r="DL265">
        <v>6</v>
      </c>
      <c r="DM265">
        <v>0.5</v>
      </c>
      <c r="DN265" t="s">
        <v>438</v>
      </c>
      <c r="DO265">
        <v>2</v>
      </c>
      <c r="DP265" t="b">
        <v>1</v>
      </c>
      <c r="DQ265">
        <v>1758993422.84615</v>
      </c>
      <c r="DR265">
        <v>850.479230769231</v>
      </c>
      <c r="DS265">
        <v>907.819</v>
      </c>
      <c r="DT265">
        <v>23.5926923076923</v>
      </c>
      <c r="DU265">
        <v>19.4688692307692</v>
      </c>
      <c r="DV265">
        <v>843.562</v>
      </c>
      <c r="DW265">
        <v>23.2065846153846</v>
      </c>
      <c r="DX265">
        <v>499.999307692308</v>
      </c>
      <c r="DY265">
        <v>90.4075076923077</v>
      </c>
      <c r="DZ265">
        <v>0.0300670615384615</v>
      </c>
      <c r="EA265">
        <v>30.1875692307692</v>
      </c>
      <c r="EB265">
        <v>30.0578076923077</v>
      </c>
      <c r="EC265">
        <v>999.9</v>
      </c>
      <c r="ED265">
        <v>0</v>
      </c>
      <c r="EE265">
        <v>0</v>
      </c>
      <c r="EF265">
        <v>9992.02153846154</v>
      </c>
      <c r="EG265">
        <v>0</v>
      </c>
      <c r="EH265">
        <v>9.68168</v>
      </c>
      <c r="EI265">
        <v>-57.3398461538462</v>
      </c>
      <c r="EJ265">
        <v>871.028923076923</v>
      </c>
      <c r="EK265">
        <v>925.844692307692</v>
      </c>
      <c r="EL265">
        <v>4.12381692307692</v>
      </c>
      <c r="EM265">
        <v>907.819</v>
      </c>
      <c r="EN265">
        <v>19.4688692307692</v>
      </c>
      <c r="EO265">
        <v>2.13295692307692</v>
      </c>
      <c r="EP265">
        <v>1.76013230769231</v>
      </c>
      <c r="EQ265">
        <v>18.4674615384615</v>
      </c>
      <c r="ER265">
        <v>15.4371384615385</v>
      </c>
      <c r="ES265">
        <v>1999.95384615385</v>
      </c>
      <c r="ET265">
        <v>0.979994153846154</v>
      </c>
      <c r="EU265">
        <v>0.0200061846153846</v>
      </c>
      <c r="EV265">
        <v>0</v>
      </c>
      <c r="EW265">
        <v>1118.05307692308</v>
      </c>
      <c r="EX265">
        <v>5.00016</v>
      </c>
      <c r="EY265">
        <v>22937.6538461538</v>
      </c>
      <c r="EZ265">
        <v>18233.7384615385</v>
      </c>
      <c r="FA265">
        <v>48.5476923076923</v>
      </c>
      <c r="FB265">
        <v>49</v>
      </c>
      <c r="FC265">
        <v>48.9036153846154</v>
      </c>
      <c r="FD265">
        <v>48.6822307692308</v>
      </c>
      <c r="FE265">
        <v>50.375</v>
      </c>
      <c r="FF265">
        <v>1955.04384615385</v>
      </c>
      <c r="FG265">
        <v>39.91</v>
      </c>
      <c r="FH265">
        <v>0</v>
      </c>
      <c r="FI265">
        <v>1758993435.9</v>
      </c>
      <c r="FJ265">
        <v>0</v>
      </c>
      <c r="FK265">
        <v>1118.28538461538</v>
      </c>
      <c r="FL265">
        <v>31.1692307590124</v>
      </c>
      <c r="FM265">
        <v>633.818803445332</v>
      </c>
      <c r="FN265">
        <v>22942.7615384615</v>
      </c>
      <c r="FO265">
        <v>15</v>
      </c>
      <c r="FP265">
        <v>0</v>
      </c>
      <c r="FQ265" t="s">
        <v>439</v>
      </c>
      <c r="FR265">
        <v>1747249705.1</v>
      </c>
      <c r="FS265">
        <v>1747249711.1</v>
      </c>
      <c r="FT265">
        <v>0</v>
      </c>
      <c r="FU265">
        <v>0.871</v>
      </c>
      <c r="FV265">
        <v>0.066</v>
      </c>
      <c r="FW265">
        <v>5.486</v>
      </c>
      <c r="FX265">
        <v>0.145</v>
      </c>
      <c r="FY265">
        <v>420</v>
      </c>
      <c r="FZ265">
        <v>16</v>
      </c>
      <c r="GA265">
        <v>0.27</v>
      </c>
      <c r="GB265">
        <v>0.16</v>
      </c>
      <c r="GC265">
        <v>-57.31859</v>
      </c>
      <c r="GD265">
        <v>0.208736842105259</v>
      </c>
      <c r="GE265">
        <v>0.329628173704858</v>
      </c>
      <c r="GF265">
        <v>1</v>
      </c>
      <c r="GG265">
        <v>1116.64911764706</v>
      </c>
      <c r="GH265">
        <v>32.5471352182758</v>
      </c>
      <c r="GI265">
        <v>3.2032523615915</v>
      </c>
      <c r="GJ265">
        <v>-1</v>
      </c>
      <c r="GK265">
        <v>4.142759</v>
      </c>
      <c r="GL265">
        <v>-0.50159909774436</v>
      </c>
      <c r="GM265">
        <v>0.0484560129292538</v>
      </c>
      <c r="GN265">
        <v>0</v>
      </c>
      <c r="GO265">
        <v>1</v>
      </c>
      <c r="GP265">
        <v>2</v>
      </c>
      <c r="GQ265" t="s">
        <v>446</v>
      </c>
      <c r="GR265">
        <v>3.12512</v>
      </c>
      <c r="GS265">
        <v>2.65549</v>
      </c>
      <c r="GT265">
        <v>0.150777</v>
      </c>
      <c r="GU265">
        <v>0.157817</v>
      </c>
      <c r="GV265">
        <v>0.100336</v>
      </c>
      <c r="GW265">
        <v>0.0882423</v>
      </c>
      <c r="GX265">
        <v>21888.8</v>
      </c>
      <c r="GY265">
        <v>20577.6</v>
      </c>
      <c r="GZ265">
        <v>23047.1</v>
      </c>
      <c r="HA265">
        <v>23787.9</v>
      </c>
      <c r="HB265">
        <v>35331.4</v>
      </c>
      <c r="HC265">
        <v>35902.3</v>
      </c>
      <c r="HD265">
        <v>41538.7</v>
      </c>
      <c r="HE265">
        <v>42415.3</v>
      </c>
      <c r="HF265">
        <v>1.914</v>
      </c>
      <c r="HG265">
        <v>1.82265</v>
      </c>
      <c r="HH265">
        <v>0.192672</v>
      </c>
      <c r="HI265">
        <v>0</v>
      </c>
      <c r="HJ265">
        <v>26.9238</v>
      </c>
      <c r="HK265">
        <v>999.9</v>
      </c>
      <c r="HL265">
        <v>51.666</v>
      </c>
      <c r="HM265">
        <v>29.346</v>
      </c>
      <c r="HN265">
        <v>23.4466</v>
      </c>
      <c r="HO265">
        <v>54.2628</v>
      </c>
      <c r="HP265">
        <v>42.1474</v>
      </c>
      <c r="HQ265">
        <v>1</v>
      </c>
      <c r="HR265">
        <v>-0.00240091</v>
      </c>
      <c r="HS265">
        <v>0.633124</v>
      </c>
      <c r="HT265">
        <v>20.2168</v>
      </c>
      <c r="HU265">
        <v>5.23077</v>
      </c>
      <c r="HV265">
        <v>11.992</v>
      </c>
      <c r="HW265">
        <v>4.95575</v>
      </c>
      <c r="HX265">
        <v>3.30395</v>
      </c>
      <c r="HY265">
        <v>22.2</v>
      </c>
      <c r="HZ265">
        <v>9999</v>
      </c>
      <c r="IA265">
        <v>9999</v>
      </c>
      <c r="IB265">
        <v>9999</v>
      </c>
      <c r="IC265">
        <v>1.86853</v>
      </c>
      <c r="ID265">
        <v>1.86418</v>
      </c>
      <c r="IE265">
        <v>1.8718</v>
      </c>
      <c r="IF265">
        <v>1.86266</v>
      </c>
      <c r="IG265">
        <v>1.86208</v>
      </c>
      <c r="IH265">
        <v>1.86858</v>
      </c>
      <c r="II265">
        <v>1.85867</v>
      </c>
      <c r="IJ265">
        <v>1.86509</v>
      </c>
      <c r="IK265">
        <v>5</v>
      </c>
      <c r="IL265">
        <v>0</v>
      </c>
      <c r="IM265">
        <v>0</v>
      </c>
      <c r="IN265">
        <v>0</v>
      </c>
      <c r="IO265" t="s">
        <v>441</v>
      </c>
      <c r="IP265" t="s">
        <v>442</v>
      </c>
      <c r="IQ265" t="s">
        <v>443</v>
      </c>
      <c r="IR265" t="s">
        <v>443</v>
      </c>
      <c r="IS265" t="s">
        <v>443</v>
      </c>
      <c r="IT265" t="s">
        <v>443</v>
      </c>
      <c r="IU265">
        <v>0</v>
      </c>
      <c r="IV265">
        <v>100</v>
      </c>
      <c r="IW265">
        <v>100</v>
      </c>
      <c r="IX265">
        <v>6.972</v>
      </c>
      <c r="IY265">
        <v>0.3859</v>
      </c>
      <c r="IZ265">
        <v>4.29428474587108</v>
      </c>
      <c r="JA265">
        <v>0.0044018681294096</v>
      </c>
      <c r="JB265">
        <v>-1.90699597991277e-06</v>
      </c>
      <c r="JC265">
        <v>4.44501569190667e-10</v>
      </c>
      <c r="JD265">
        <v>0.0663976639725661</v>
      </c>
      <c r="JE265">
        <v>0.00774552653971819</v>
      </c>
      <c r="JF265">
        <v>0.000136201457998369</v>
      </c>
      <c r="JG265">
        <v>5.32982615085375e-06</v>
      </c>
      <c r="JH265">
        <v>-0</v>
      </c>
      <c r="JI265">
        <v>1991</v>
      </c>
      <c r="JJ265">
        <v>1</v>
      </c>
      <c r="JK265">
        <v>28</v>
      </c>
      <c r="JL265">
        <v>195728.8</v>
      </c>
      <c r="JM265">
        <v>195728.7</v>
      </c>
      <c r="JN265">
        <v>1.96045</v>
      </c>
      <c r="JO265">
        <v>2.34985</v>
      </c>
      <c r="JP265">
        <v>1.4978</v>
      </c>
      <c r="JQ265">
        <v>2.32788</v>
      </c>
      <c r="JR265">
        <v>1.54419</v>
      </c>
      <c r="JS265">
        <v>2.35718</v>
      </c>
      <c r="JT265">
        <v>35.1978</v>
      </c>
      <c r="JU265">
        <v>24.0875</v>
      </c>
      <c r="JV265">
        <v>18</v>
      </c>
      <c r="JW265">
        <v>546.967</v>
      </c>
      <c r="JX265">
        <v>431.607</v>
      </c>
      <c r="JY265">
        <v>26.3665</v>
      </c>
      <c r="JZ265">
        <v>27.491</v>
      </c>
      <c r="KA265">
        <v>30.0004</v>
      </c>
      <c r="KB265">
        <v>27.3565</v>
      </c>
      <c r="KC265">
        <v>27.3763</v>
      </c>
      <c r="KD265">
        <v>39.3513</v>
      </c>
      <c r="KE265">
        <v>28.028</v>
      </c>
      <c r="KF265">
        <v>67.7537</v>
      </c>
      <c r="KG265">
        <v>26.2965</v>
      </c>
      <c r="KH265">
        <v>954.828</v>
      </c>
      <c r="KI265">
        <v>19.6693</v>
      </c>
      <c r="KJ265">
        <v>93.1082</v>
      </c>
      <c r="KK265">
        <v>98.8562</v>
      </c>
    </row>
    <row r="266" spans="1:297">
      <c r="A266">
        <v>250</v>
      </c>
      <c r="B266">
        <v>1758993436</v>
      </c>
      <c r="C266">
        <v>6089</v>
      </c>
      <c r="D266" t="s">
        <v>944</v>
      </c>
      <c r="E266" t="s">
        <v>945</v>
      </c>
      <c r="F266">
        <v>5</v>
      </c>
      <c r="G266" t="s">
        <v>831</v>
      </c>
      <c r="H266" t="s">
        <v>436</v>
      </c>
      <c r="I266">
        <v>1758993427.84615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(EA266+(U266+2*0.95*5.67E-8*(((EA266+$B$7)+273)^4-(EA266+273)^4)-44100*J266)/(1.84*29.3*R266+8*0.95*5.67E-8*(EA266+273)^3))</f>
        <v>0</v>
      </c>
      <c r="W266">
        <f>($C$7*EB266+$D$7*EC266+$E$7*V266)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2*0.95*5.67E-8*(((EA266+$B$7)+273)^4-(W266+273)^4)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959.419899979762</v>
      </c>
      <c r="AK266">
        <v>911.422545454546</v>
      </c>
      <c r="AL266">
        <v>3.46054826839819</v>
      </c>
      <c r="AM266">
        <v>63.08</v>
      </c>
      <c r="AN266">
        <f>(AP266 - AO266 + DY266*1E3/(8.314*(EA266+273.15)) * AR266/DX266 * AQ266) * DX266/(100*DL266) * 1000/(1000 - AP266)</f>
        <v>0</v>
      </c>
      <c r="AO266">
        <v>19.5644118065476</v>
      </c>
      <c r="AP266">
        <v>23.5873890909091</v>
      </c>
      <c r="AQ266">
        <v>3.3023608693656e-05</v>
      </c>
      <c r="AR266">
        <v>99.94</v>
      </c>
      <c r="AS266">
        <v>0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MAX(0,($B$13+$C$13*EF266)/(1+$D$13*EF266)*DY266/(EA266+273)*$E$13)</f>
        <v>0</v>
      </c>
      <c r="AX266" t="s">
        <v>437</v>
      </c>
      <c r="AY266" t="s">
        <v>437</v>
      </c>
      <c r="AZ266">
        <v>0</v>
      </c>
      <c r="BA266">
        <v>0</v>
      </c>
      <c r="BB266">
        <f>1-AZ266/BA266</f>
        <v>0</v>
      </c>
      <c r="BC266">
        <v>0</v>
      </c>
      <c r="BD266" t="s">
        <v>437</v>
      </c>
      <c r="BE266" t="s">
        <v>437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437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$B$11*EG266+$C$11*EH266+$F$11*ES266*(1-EV266)</f>
        <v>0</v>
      </c>
      <c r="DI266">
        <f>DH266*DJ266</f>
        <v>0</v>
      </c>
      <c r="DJ266">
        <f>($B$11*$D$9+$C$11*$D$9+$F$11*((FF266+EX266)/MAX(FF266+EX266+FG266, 0.1)*$I$9+FG266/MAX(FF266+EX266+FG266, 0.1)*$J$9))/($B$11+$C$11+$F$11)</f>
        <v>0</v>
      </c>
      <c r="DK266">
        <f>($B$11*$K$9+$C$11*$K$9+$F$11*((FF266+EX266)/MAX(FF266+EX266+FG266, 0.1)*$P$9+FG266/MAX(FF266+EX266+FG266, 0.1)*$Q$9))/($B$11+$C$11+$F$11)</f>
        <v>0</v>
      </c>
      <c r="DL266">
        <v>6</v>
      </c>
      <c r="DM266">
        <v>0.5</v>
      </c>
      <c r="DN266" t="s">
        <v>438</v>
      </c>
      <c r="DO266">
        <v>2</v>
      </c>
      <c r="DP266" t="b">
        <v>1</v>
      </c>
      <c r="DQ266">
        <v>1758993427.84615</v>
      </c>
      <c r="DR266">
        <v>866.579538461539</v>
      </c>
      <c r="DS266">
        <v>924.411769230769</v>
      </c>
      <c r="DT266">
        <v>23.5879846153846</v>
      </c>
      <c r="DU266">
        <v>19.5136230769231</v>
      </c>
      <c r="DV266">
        <v>859.628153846154</v>
      </c>
      <c r="DW266">
        <v>23.2019769230769</v>
      </c>
      <c r="DX266">
        <v>500.007538461539</v>
      </c>
      <c r="DY266">
        <v>90.4082230769231</v>
      </c>
      <c r="DZ266">
        <v>0.0300148307692308</v>
      </c>
      <c r="EA266">
        <v>30.1842076923077</v>
      </c>
      <c r="EB266">
        <v>30.0621923076923</v>
      </c>
      <c r="EC266">
        <v>999.9</v>
      </c>
      <c r="ED266">
        <v>0</v>
      </c>
      <c r="EE266">
        <v>0</v>
      </c>
      <c r="EF266">
        <v>9998.94076923077</v>
      </c>
      <c r="EG266">
        <v>0</v>
      </c>
      <c r="EH266">
        <v>9.68168</v>
      </c>
      <c r="EI266">
        <v>-57.8322384615385</v>
      </c>
      <c r="EJ266">
        <v>887.514</v>
      </c>
      <c r="EK266">
        <v>942.809846153846</v>
      </c>
      <c r="EL266">
        <v>4.07435923076923</v>
      </c>
      <c r="EM266">
        <v>924.411769230769</v>
      </c>
      <c r="EN266">
        <v>19.5136230769231</v>
      </c>
      <c r="EO266">
        <v>2.13254769230769</v>
      </c>
      <c r="EP266">
        <v>1.76419076923077</v>
      </c>
      <c r="EQ266">
        <v>18.4644</v>
      </c>
      <c r="ER266">
        <v>15.4730461538462</v>
      </c>
      <c r="ES266">
        <v>1999.93307692308</v>
      </c>
      <c r="ET266">
        <v>0.979994</v>
      </c>
      <c r="EU266">
        <v>0.0200063923076923</v>
      </c>
      <c r="EV266">
        <v>0</v>
      </c>
      <c r="EW266">
        <v>1120.49461538462</v>
      </c>
      <c r="EX266">
        <v>5.00016</v>
      </c>
      <c r="EY266">
        <v>22988.6461538462</v>
      </c>
      <c r="EZ266">
        <v>18233.5461538462</v>
      </c>
      <c r="FA266">
        <v>48.5572307692308</v>
      </c>
      <c r="FB266">
        <v>49</v>
      </c>
      <c r="FC266">
        <v>48.9179230769231</v>
      </c>
      <c r="FD266">
        <v>48.6822307692308</v>
      </c>
      <c r="FE266">
        <v>50.375</v>
      </c>
      <c r="FF266">
        <v>1955.02307692308</v>
      </c>
      <c r="FG266">
        <v>39.91</v>
      </c>
      <c r="FH266">
        <v>0</v>
      </c>
      <c r="FI266">
        <v>1758993441.3</v>
      </c>
      <c r="FJ266">
        <v>0</v>
      </c>
      <c r="FK266">
        <v>1121.0896</v>
      </c>
      <c r="FL266">
        <v>28.5607692672653</v>
      </c>
      <c r="FM266">
        <v>574.200000902437</v>
      </c>
      <c r="FN266">
        <v>23000.276</v>
      </c>
      <c r="FO266">
        <v>15</v>
      </c>
      <c r="FP266">
        <v>0</v>
      </c>
      <c r="FQ266" t="s">
        <v>439</v>
      </c>
      <c r="FR266">
        <v>1747249705.1</v>
      </c>
      <c r="FS266">
        <v>1747249711.1</v>
      </c>
      <c r="FT266">
        <v>0</v>
      </c>
      <c r="FU266">
        <v>0.871</v>
      </c>
      <c r="FV266">
        <v>0.066</v>
      </c>
      <c r="FW266">
        <v>5.486</v>
      </c>
      <c r="FX266">
        <v>0.145</v>
      </c>
      <c r="FY266">
        <v>420</v>
      </c>
      <c r="FZ266">
        <v>16</v>
      </c>
      <c r="GA266">
        <v>0.27</v>
      </c>
      <c r="GB266">
        <v>0.16</v>
      </c>
      <c r="GC266">
        <v>-57.7103904761905</v>
      </c>
      <c r="GD266">
        <v>-4.59898441558443</v>
      </c>
      <c r="GE266">
        <v>0.753940538204037</v>
      </c>
      <c r="GF266">
        <v>0</v>
      </c>
      <c r="GG266">
        <v>1119.13205882353</v>
      </c>
      <c r="GH266">
        <v>29.9735676183153</v>
      </c>
      <c r="GI266">
        <v>2.95397218057291</v>
      </c>
      <c r="GJ266">
        <v>-1</v>
      </c>
      <c r="GK266">
        <v>4.10143714285714</v>
      </c>
      <c r="GL266">
        <v>-0.569453766233767</v>
      </c>
      <c r="GM266">
        <v>0.0577871556121384</v>
      </c>
      <c r="GN266">
        <v>0</v>
      </c>
      <c r="GO266">
        <v>0</v>
      </c>
      <c r="GP266">
        <v>2</v>
      </c>
      <c r="GQ266" t="s">
        <v>457</v>
      </c>
      <c r="GR266">
        <v>3.12497</v>
      </c>
      <c r="GS266">
        <v>2.65549</v>
      </c>
      <c r="GT266">
        <v>0.152687</v>
      </c>
      <c r="GU266">
        <v>0.159599</v>
      </c>
      <c r="GV266">
        <v>0.100349</v>
      </c>
      <c r="GW266">
        <v>0.088407</v>
      </c>
      <c r="GX266">
        <v>21839.5</v>
      </c>
      <c r="GY266">
        <v>20534.2</v>
      </c>
      <c r="GZ266">
        <v>23047.1</v>
      </c>
      <c r="HA266">
        <v>23787.9</v>
      </c>
      <c r="HB266">
        <v>35331</v>
      </c>
      <c r="HC266">
        <v>35895.9</v>
      </c>
      <c r="HD266">
        <v>41538.7</v>
      </c>
      <c r="HE266">
        <v>42415.4</v>
      </c>
      <c r="HF266">
        <v>1.91413</v>
      </c>
      <c r="HG266">
        <v>1.82283</v>
      </c>
      <c r="HH266">
        <v>0.192169</v>
      </c>
      <c r="HI266">
        <v>0</v>
      </c>
      <c r="HJ266">
        <v>26.9272</v>
      </c>
      <c r="HK266">
        <v>999.9</v>
      </c>
      <c r="HL266">
        <v>51.666</v>
      </c>
      <c r="HM266">
        <v>29.376</v>
      </c>
      <c r="HN266">
        <v>23.4888</v>
      </c>
      <c r="HO266">
        <v>53.8828</v>
      </c>
      <c r="HP266">
        <v>42.3998</v>
      </c>
      <c r="HQ266">
        <v>1</v>
      </c>
      <c r="HR266">
        <v>-0.00169207</v>
      </c>
      <c r="HS266">
        <v>0.701811</v>
      </c>
      <c r="HT266">
        <v>20.2163</v>
      </c>
      <c r="HU266">
        <v>5.23017</v>
      </c>
      <c r="HV266">
        <v>11.992</v>
      </c>
      <c r="HW266">
        <v>4.95575</v>
      </c>
      <c r="HX266">
        <v>3.304</v>
      </c>
      <c r="HY266">
        <v>22.2</v>
      </c>
      <c r="HZ266">
        <v>9999</v>
      </c>
      <c r="IA266">
        <v>9999</v>
      </c>
      <c r="IB266">
        <v>9999</v>
      </c>
      <c r="IC266">
        <v>1.86856</v>
      </c>
      <c r="ID266">
        <v>1.86418</v>
      </c>
      <c r="IE266">
        <v>1.8718</v>
      </c>
      <c r="IF266">
        <v>1.86266</v>
      </c>
      <c r="IG266">
        <v>1.86211</v>
      </c>
      <c r="IH266">
        <v>1.86859</v>
      </c>
      <c r="II266">
        <v>1.85867</v>
      </c>
      <c r="IJ266">
        <v>1.86508</v>
      </c>
      <c r="IK266">
        <v>5</v>
      </c>
      <c r="IL266">
        <v>0</v>
      </c>
      <c r="IM266">
        <v>0</v>
      </c>
      <c r="IN266">
        <v>0</v>
      </c>
      <c r="IO266" t="s">
        <v>441</v>
      </c>
      <c r="IP266" t="s">
        <v>442</v>
      </c>
      <c r="IQ266" t="s">
        <v>443</v>
      </c>
      <c r="IR266" t="s">
        <v>443</v>
      </c>
      <c r="IS266" t="s">
        <v>443</v>
      </c>
      <c r="IT266" t="s">
        <v>443</v>
      </c>
      <c r="IU266">
        <v>0</v>
      </c>
      <c r="IV266">
        <v>100</v>
      </c>
      <c r="IW266">
        <v>100</v>
      </c>
      <c r="IX266">
        <v>7.007</v>
      </c>
      <c r="IY266">
        <v>0.386</v>
      </c>
      <c r="IZ266">
        <v>4.29428474587108</v>
      </c>
      <c r="JA266">
        <v>0.0044018681294096</v>
      </c>
      <c r="JB266">
        <v>-1.90699597991277e-06</v>
      </c>
      <c r="JC266">
        <v>4.44501569190667e-10</v>
      </c>
      <c r="JD266">
        <v>0.0663976639725661</v>
      </c>
      <c r="JE266">
        <v>0.00774552653971819</v>
      </c>
      <c r="JF266">
        <v>0.000136201457998369</v>
      </c>
      <c r="JG266">
        <v>5.32982615085375e-06</v>
      </c>
      <c r="JH266">
        <v>-0</v>
      </c>
      <c r="JI266">
        <v>1991</v>
      </c>
      <c r="JJ266">
        <v>1</v>
      </c>
      <c r="JK266">
        <v>28</v>
      </c>
      <c r="JL266">
        <v>195728.8</v>
      </c>
      <c r="JM266">
        <v>195728.7</v>
      </c>
      <c r="JN266">
        <v>1.9873</v>
      </c>
      <c r="JO266">
        <v>2.37061</v>
      </c>
      <c r="JP266">
        <v>1.49902</v>
      </c>
      <c r="JQ266">
        <v>2.32788</v>
      </c>
      <c r="JR266">
        <v>1.54419</v>
      </c>
      <c r="JS266">
        <v>2.23145</v>
      </c>
      <c r="JT266">
        <v>35.1978</v>
      </c>
      <c r="JU266">
        <v>24.0612</v>
      </c>
      <c r="JV266">
        <v>18</v>
      </c>
      <c r="JW266">
        <v>547.063</v>
      </c>
      <c r="JX266">
        <v>431.726</v>
      </c>
      <c r="JY266">
        <v>26.3028</v>
      </c>
      <c r="JZ266">
        <v>27.4945</v>
      </c>
      <c r="KA266">
        <v>30.0007</v>
      </c>
      <c r="KB266">
        <v>27.3581</v>
      </c>
      <c r="KC266">
        <v>27.3785</v>
      </c>
      <c r="KD266">
        <v>39.9785</v>
      </c>
      <c r="KE266">
        <v>28.028</v>
      </c>
      <c r="KF266">
        <v>67.7537</v>
      </c>
      <c r="KG266">
        <v>26.2329</v>
      </c>
      <c r="KH266">
        <v>975.167</v>
      </c>
      <c r="KI266">
        <v>19.7049</v>
      </c>
      <c r="KJ266">
        <v>93.1082</v>
      </c>
      <c r="KK266">
        <v>98.8564</v>
      </c>
    </row>
    <row r="267" spans="1:297">
      <c r="A267">
        <v>251</v>
      </c>
      <c r="B267">
        <v>1758993441</v>
      </c>
      <c r="C267">
        <v>6094</v>
      </c>
      <c r="D267" t="s">
        <v>946</v>
      </c>
      <c r="E267" t="s">
        <v>947</v>
      </c>
      <c r="F267">
        <v>5</v>
      </c>
      <c r="G267" t="s">
        <v>831</v>
      </c>
      <c r="H267" t="s">
        <v>436</v>
      </c>
      <c r="I267">
        <v>1758993432.84615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(EA267+(U267+2*0.95*5.67E-8*(((EA267+$B$7)+273)^4-(EA267+273)^4)-44100*J267)/(1.84*29.3*R267+8*0.95*5.67E-8*(EA267+273)^3))</f>
        <v>0</v>
      </c>
      <c r="W267">
        <f>($C$7*EB267+$D$7*EC267+$E$7*V267)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2*0.95*5.67E-8*(((EA267+$B$7)+273)^4-(W267+273)^4)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975.73075100119</v>
      </c>
      <c r="AK267">
        <v>927.849854545454</v>
      </c>
      <c r="AL267">
        <v>3.2687012554111</v>
      </c>
      <c r="AM267">
        <v>63.08</v>
      </c>
      <c r="AN267">
        <f>(AP267 - AO267 + DY267*1E3/(8.314*(EA267+273.15)) * AR267/DX267 * AQ267) * DX267/(100*DL267) * 1000/(1000 - AP267)</f>
        <v>0</v>
      </c>
      <c r="AO267">
        <v>19.6071997559524</v>
      </c>
      <c r="AP267">
        <v>23.5853036363636</v>
      </c>
      <c r="AQ267">
        <v>-1.6883456412883e-05</v>
      </c>
      <c r="AR267">
        <v>99.94</v>
      </c>
      <c r="AS267">
        <v>0</v>
      </c>
      <c r="AT267">
        <v>0</v>
      </c>
      <c r="AU267">
        <f>IF(AS267*$H$13&gt;=AW267,1.0,(AW267/(AW267-AS267*$H$13)))</f>
        <v>0</v>
      </c>
      <c r="AV267">
        <f>(AU267-1)*100</f>
        <v>0</v>
      </c>
      <c r="AW267">
        <f>MAX(0,($B$13+$C$13*EF267)/(1+$D$13*EF267)*DY267/(EA267+273)*$E$13)</f>
        <v>0</v>
      </c>
      <c r="AX267" t="s">
        <v>437</v>
      </c>
      <c r="AY267" t="s">
        <v>437</v>
      </c>
      <c r="AZ267">
        <v>0</v>
      </c>
      <c r="BA267">
        <v>0</v>
      </c>
      <c r="BB267">
        <f>1-AZ267/BA267</f>
        <v>0</v>
      </c>
      <c r="BC267">
        <v>0</v>
      </c>
      <c r="BD267" t="s">
        <v>437</v>
      </c>
      <c r="BE267" t="s">
        <v>437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437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$B$11*EG267+$C$11*EH267+$F$11*ES267*(1-EV267)</f>
        <v>0</v>
      </c>
      <c r="DI267">
        <f>DH267*DJ267</f>
        <v>0</v>
      </c>
      <c r="DJ267">
        <f>($B$11*$D$9+$C$11*$D$9+$F$11*((FF267+EX267)/MAX(FF267+EX267+FG267, 0.1)*$I$9+FG267/MAX(FF267+EX267+FG267, 0.1)*$J$9))/($B$11+$C$11+$F$11)</f>
        <v>0</v>
      </c>
      <c r="DK267">
        <f>($B$11*$K$9+$C$11*$K$9+$F$11*((FF267+EX267)/MAX(FF267+EX267+FG267, 0.1)*$P$9+FG267/MAX(FF267+EX267+FG267, 0.1)*$Q$9))/($B$11+$C$11+$F$11)</f>
        <v>0</v>
      </c>
      <c r="DL267">
        <v>6</v>
      </c>
      <c r="DM267">
        <v>0.5</v>
      </c>
      <c r="DN267" t="s">
        <v>438</v>
      </c>
      <c r="DO267">
        <v>2</v>
      </c>
      <c r="DP267" t="b">
        <v>1</v>
      </c>
      <c r="DQ267">
        <v>1758993432.84615</v>
      </c>
      <c r="DR267">
        <v>882.727538461538</v>
      </c>
      <c r="DS267">
        <v>940.880923076923</v>
      </c>
      <c r="DT267">
        <v>23.5865615384615</v>
      </c>
      <c r="DU267">
        <v>19.5574307692308</v>
      </c>
      <c r="DV267">
        <v>875.742384615385</v>
      </c>
      <c r="DW267">
        <v>23.2005923076923</v>
      </c>
      <c r="DX267">
        <v>499.981384615385</v>
      </c>
      <c r="DY267">
        <v>90.4086307692308</v>
      </c>
      <c r="DZ267">
        <v>0.0300301076923077</v>
      </c>
      <c r="EA267">
        <v>30.1790846153846</v>
      </c>
      <c r="EB267">
        <v>30.0624923076923</v>
      </c>
      <c r="EC267">
        <v>999.9</v>
      </c>
      <c r="ED267">
        <v>0</v>
      </c>
      <c r="EE267">
        <v>0</v>
      </c>
      <c r="EF267">
        <v>9995.91384615385</v>
      </c>
      <c r="EG267">
        <v>0</v>
      </c>
      <c r="EH267">
        <v>9.68168</v>
      </c>
      <c r="EI267">
        <v>-58.1533538461538</v>
      </c>
      <c r="EJ267">
        <v>904.050923076923</v>
      </c>
      <c r="EK267">
        <v>959.649769230769</v>
      </c>
      <c r="EL267">
        <v>4.02914846153846</v>
      </c>
      <c r="EM267">
        <v>940.880923076923</v>
      </c>
      <c r="EN267">
        <v>19.5574307692308</v>
      </c>
      <c r="EO267">
        <v>2.13242923076923</v>
      </c>
      <c r="EP267">
        <v>1.76815769230769</v>
      </c>
      <c r="EQ267">
        <v>18.4635076923077</v>
      </c>
      <c r="ER267">
        <v>15.5080692307692</v>
      </c>
      <c r="ES267">
        <v>1999.95461538462</v>
      </c>
      <c r="ET267">
        <v>0.979994153846154</v>
      </c>
      <c r="EU267">
        <v>0.0200061769230769</v>
      </c>
      <c r="EV267">
        <v>0</v>
      </c>
      <c r="EW267">
        <v>1122.81384615385</v>
      </c>
      <c r="EX267">
        <v>5.00016</v>
      </c>
      <c r="EY267">
        <v>23036.1384615385</v>
      </c>
      <c r="EZ267">
        <v>18233.7384615385</v>
      </c>
      <c r="FA267">
        <v>48.562</v>
      </c>
      <c r="FB267">
        <v>49</v>
      </c>
      <c r="FC267">
        <v>48.9131538461538</v>
      </c>
      <c r="FD267">
        <v>48.6822307692308</v>
      </c>
      <c r="FE267">
        <v>50.375</v>
      </c>
      <c r="FF267">
        <v>1955.04461538462</v>
      </c>
      <c r="FG267">
        <v>39.91</v>
      </c>
      <c r="FH267">
        <v>0</v>
      </c>
      <c r="FI267">
        <v>1758993446.1</v>
      </c>
      <c r="FJ267">
        <v>0</v>
      </c>
      <c r="FK267">
        <v>1123.2952</v>
      </c>
      <c r="FL267">
        <v>25.8607692598706</v>
      </c>
      <c r="FM267">
        <v>536.938462414954</v>
      </c>
      <c r="FN267">
        <v>23044.816</v>
      </c>
      <c r="FO267">
        <v>15</v>
      </c>
      <c r="FP267">
        <v>0</v>
      </c>
      <c r="FQ267" t="s">
        <v>439</v>
      </c>
      <c r="FR267">
        <v>1747249705.1</v>
      </c>
      <c r="FS267">
        <v>1747249711.1</v>
      </c>
      <c r="FT267">
        <v>0</v>
      </c>
      <c r="FU267">
        <v>0.871</v>
      </c>
      <c r="FV267">
        <v>0.066</v>
      </c>
      <c r="FW267">
        <v>5.486</v>
      </c>
      <c r="FX267">
        <v>0.145</v>
      </c>
      <c r="FY267">
        <v>420</v>
      </c>
      <c r="FZ267">
        <v>16</v>
      </c>
      <c r="GA267">
        <v>0.27</v>
      </c>
      <c r="GB267">
        <v>0.16</v>
      </c>
      <c r="GC267">
        <v>-57.965985</v>
      </c>
      <c r="GD267">
        <v>-5.91743909774442</v>
      </c>
      <c r="GE267">
        <v>0.822565339213245</v>
      </c>
      <c r="GF267">
        <v>0</v>
      </c>
      <c r="GG267">
        <v>1121.45588235294</v>
      </c>
      <c r="GH267">
        <v>27.8658517660612</v>
      </c>
      <c r="GI267">
        <v>2.74814816541983</v>
      </c>
      <c r="GJ267">
        <v>-1</v>
      </c>
      <c r="GK267">
        <v>4.0500195</v>
      </c>
      <c r="GL267">
        <v>-0.559945714285719</v>
      </c>
      <c r="GM267">
        <v>0.0541327433698866</v>
      </c>
      <c r="GN267">
        <v>0</v>
      </c>
      <c r="GO267">
        <v>0</v>
      </c>
      <c r="GP267">
        <v>2</v>
      </c>
      <c r="GQ267" t="s">
        <v>457</v>
      </c>
      <c r="GR267">
        <v>3.12503</v>
      </c>
      <c r="GS267">
        <v>2.65589</v>
      </c>
      <c r="GT267">
        <v>0.154508</v>
      </c>
      <c r="GU267">
        <v>0.161556</v>
      </c>
      <c r="GV267">
        <v>0.100336</v>
      </c>
      <c r="GW267">
        <v>0.0885276</v>
      </c>
      <c r="GX267">
        <v>21792.4</v>
      </c>
      <c r="GY267">
        <v>20486.3</v>
      </c>
      <c r="GZ267">
        <v>23046.9</v>
      </c>
      <c r="HA267">
        <v>23787.8</v>
      </c>
      <c r="HB267">
        <v>35331.2</v>
      </c>
      <c r="HC267">
        <v>35891.1</v>
      </c>
      <c r="HD267">
        <v>41538.1</v>
      </c>
      <c r="HE267">
        <v>42415.1</v>
      </c>
      <c r="HF267">
        <v>1.91415</v>
      </c>
      <c r="HG267">
        <v>1.82315</v>
      </c>
      <c r="HH267">
        <v>0.191573</v>
      </c>
      <c r="HI267">
        <v>0</v>
      </c>
      <c r="HJ267">
        <v>26.9308</v>
      </c>
      <c r="HK267">
        <v>999.9</v>
      </c>
      <c r="HL267">
        <v>51.666</v>
      </c>
      <c r="HM267">
        <v>29.336</v>
      </c>
      <c r="HN267">
        <v>23.4332</v>
      </c>
      <c r="HO267">
        <v>53.9228</v>
      </c>
      <c r="HP267">
        <v>42.1915</v>
      </c>
      <c r="HQ267">
        <v>1</v>
      </c>
      <c r="HR267">
        <v>-0.00142022</v>
      </c>
      <c r="HS267">
        <v>0.743636</v>
      </c>
      <c r="HT267">
        <v>20.2162</v>
      </c>
      <c r="HU267">
        <v>5.23032</v>
      </c>
      <c r="HV267">
        <v>11.992</v>
      </c>
      <c r="HW267">
        <v>4.9557</v>
      </c>
      <c r="HX267">
        <v>3.304</v>
      </c>
      <c r="HY267">
        <v>22.2</v>
      </c>
      <c r="HZ267">
        <v>9999</v>
      </c>
      <c r="IA267">
        <v>9999</v>
      </c>
      <c r="IB267">
        <v>9999</v>
      </c>
      <c r="IC267">
        <v>1.86852</v>
      </c>
      <c r="ID267">
        <v>1.86417</v>
      </c>
      <c r="IE267">
        <v>1.8718</v>
      </c>
      <c r="IF267">
        <v>1.86265</v>
      </c>
      <c r="IG267">
        <v>1.8621</v>
      </c>
      <c r="IH267">
        <v>1.86858</v>
      </c>
      <c r="II267">
        <v>1.85867</v>
      </c>
      <c r="IJ267">
        <v>1.86508</v>
      </c>
      <c r="IK267">
        <v>5</v>
      </c>
      <c r="IL267">
        <v>0</v>
      </c>
      <c r="IM267">
        <v>0</v>
      </c>
      <c r="IN267">
        <v>0</v>
      </c>
      <c r="IO267" t="s">
        <v>441</v>
      </c>
      <c r="IP267" t="s">
        <v>442</v>
      </c>
      <c r="IQ267" t="s">
        <v>443</v>
      </c>
      <c r="IR267" t="s">
        <v>443</v>
      </c>
      <c r="IS267" t="s">
        <v>443</v>
      </c>
      <c r="IT267" t="s">
        <v>443</v>
      </c>
      <c r="IU267">
        <v>0</v>
      </c>
      <c r="IV267">
        <v>100</v>
      </c>
      <c r="IW267">
        <v>100</v>
      </c>
      <c r="IX267">
        <v>7.04</v>
      </c>
      <c r="IY267">
        <v>0.3859</v>
      </c>
      <c r="IZ267">
        <v>4.29428474587108</v>
      </c>
      <c r="JA267">
        <v>0.0044018681294096</v>
      </c>
      <c r="JB267">
        <v>-1.90699597991277e-06</v>
      </c>
      <c r="JC267">
        <v>4.44501569190667e-10</v>
      </c>
      <c r="JD267">
        <v>0.0663976639725661</v>
      </c>
      <c r="JE267">
        <v>0.00774552653971819</v>
      </c>
      <c r="JF267">
        <v>0.000136201457998369</v>
      </c>
      <c r="JG267">
        <v>5.32982615085375e-06</v>
      </c>
      <c r="JH267">
        <v>-0</v>
      </c>
      <c r="JI267">
        <v>1991</v>
      </c>
      <c r="JJ267">
        <v>1</v>
      </c>
      <c r="JK267">
        <v>28</v>
      </c>
      <c r="JL267">
        <v>195728.9</v>
      </c>
      <c r="JM267">
        <v>195728.8</v>
      </c>
      <c r="JN267">
        <v>2.01782</v>
      </c>
      <c r="JO267">
        <v>2.34619</v>
      </c>
      <c r="JP267">
        <v>1.4978</v>
      </c>
      <c r="JQ267">
        <v>2.3291</v>
      </c>
      <c r="JR267">
        <v>1.54419</v>
      </c>
      <c r="JS267">
        <v>2.35474</v>
      </c>
      <c r="JT267">
        <v>35.1978</v>
      </c>
      <c r="JU267">
        <v>24.0787</v>
      </c>
      <c r="JV267">
        <v>18</v>
      </c>
      <c r="JW267">
        <v>547.099</v>
      </c>
      <c r="JX267">
        <v>431.923</v>
      </c>
      <c r="JY267">
        <v>26.2359</v>
      </c>
      <c r="JZ267">
        <v>27.4974</v>
      </c>
      <c r="KA267">
        <v>30.0005</v>
      </c>
      <c r="KB267">
        <v>27.3604</v>
      </c>
      <c r="KC267">
        <v>27.3791</v>
      </c>
      <c r="KD267">
        <v>40.5088</v>
      </c>
      <c r="KE267">
        <v>27.7452</v>
      </c>
      <c r="KF267">
        <v>67.7537</v>
      </c>
      <c r="KG267">
        <v>26.1735</v>
      </c>
      <c r="KH267">
        <v>988.692</v>
      </c>
      <c r="KI267">
        <v>19.7542</v>
      </c>
      <c r="KJ267">
        <v>93.1071</v>
      </c>
      <c r="KK267">
        <v>98.8558</v>
      </c>
    </row>
    <row r="268" spans="1:297">
      <c r="A268">
        <v>252</v>
      </c>
      <c r="B268">
        <v>1758993446</v>
      </c>
      <c r="C268">
        <v>6099</v>
      </c>
      <c r="D268" t="s">
        <v>948</v>
      </c>
      <c r="E268" t="s">
        <v>949</v>
      </c>
      <c r="F268">
        <v>5</v>
      </c>
      <c r="G268" t="s">
        <v>831</v>
      </c>
      <c r="H268" t="s">
        <v>436</v>
      </c>
      <c r="I268">
        <v>1758993437.84615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(EA268+(U268+2*0.95*5.67E-8*(((EA268+$B$7)+273)^4-(EA268+273)^4)-44100*J268)/(1.84*29.3*R268+8*0.95*5.67E-8*(EA268+273)^3))</f>
        <v>0</v>
      </c>
      <c r="W268">
        <f>($C$7*EB268+$D$7*EC268+$E$7*V268)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2*0.95*5.67E-8*(((EA268+$B$7)+273)^4-(W268+273)^4)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994.342718263095</v>
      </c>
      <c r="AK268">
        <v>945.404163636363</v>
      </c>
      <c r="AL268">
        <v>3.52650733766229</v>
      </c>
      <c r="AM268">
        <v>63.08</v>
      </c>
      <c r="AN268">
        <f>(AP268 - AO268 + DY268*1E3/(8.314*(EA268+273.15)) * AR268/DX268 * AQ268) * DX268/(100*DL268) * 1000/(1000 - AP268)</f>
        <v>0</v>
      </c>
      <c r="AO268">
        <v>19.6541719553571</v>
      </c>
      <c r="AP268">
        <v>23.5882606060606</v>
      </c>
      <c r="AQ268">
        <v>3.15154751789815e-05</v>
      </c>
      <c r="AR268">
        <v>99.94</v>
      </c>
      <c r="AS268">
        <v>0</v>
      </c>
      <c r="AT268">
        <v>0</v>
      </c>
      <c r="AU268">
        <f>IF(AS268*$H$13&gt;=AW268,1.0,(AW268/(AW268-AS268*$H$13)))</f>
        <v>0</v>
      </c>
      <c r="AV268">
        <f>(AU268-1)*100</f>
        <v>0</v>
      </c>
      <c r="AW268">
        <f>MAX(0,($B$13+$C$13*EF268)/(1+$D$13*EF268)*DY268/(EA268+273)*$E$13)</f>
        <v>0</v>
      </c>
      <c r="AX268" t="s">
        <v>437</v>
      </c>
      <c r="AY268" t="s">
        <v>437</v>
      </c>
      <c r="AZ268">
        <v>0</v>
      </c>
      <c r="BA268">
        <v>0</v>
      </c>
      <c r="BB268">
        <f>1-AZ268/BA268</f>
        <v>0</v>
      </c>
      <c r="BC268">
        <v>0</v>
      </c>
      <c r="BD268" t="s">
        <v>437</v>
      </c>
      <c r="BE268" t="s">
        <v>437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437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$B$11*EG268+$C$11*EH268+$F$11*ES268*(1-EV268)</f>
        <v>0</v>
      </c>
      <c r="DI268">
        <f>DH268*DJ268</f>
        <v>0</v>
      </c>
      <c r="DJ268">
        <f>($B$11*$D$9+$C$11*$D$9+$F$11*((FF268+EX268)/MAX(FF268+EX268+FG268, 0.1)*$I$9+FG268/MAX(FF268+EX268+FG268, 0.1)*$J$9))/($B$11+$C$11+$F$11)</f>
        <v>0</v>
      </c>
      <c r="DK268">
        <f>($B$11*$K$9+$C$11*$K$9+$F$11*((FF268+EX268)/MAX(FF268+EX268+FG268, 0.1)*$P$9+FG268/MAX(FF268+EX268+FG268, 0.1)*$Q$9))/($B$11+$C$11+$F$11)</f>
        <v>0</v>
      </c>
      <c r="DL268">
        <v>6</v>
      </c>
      <c r="DM268">
        <v>0.5</v>
      </c>
      <c r="DN268" t="s">
        <v>438</v>
      </c>
      <c r="DO268">
        <v>2</v>
      </c>
      <c r="DP268" t="b">
        <v>1</v>
      </c>
      <c r="DQ268">
        <v>1758993437.84615</v>
      </c>
      <c r="DR268">
        <v>899.148846153846</v>
      </c>
      <c r="DS268">
        <v>958.192230769231</v>
      </c>
      <c r="DT268">
        <v>23.5855923076923</v>
      </c>
      <c r="DU268">
        <v>19.6063923076923</v>
      </c>
      <c r="DV268">
        <v>892.129692307692</v>
      </c>
      <c r="DW268">
        <v>23.1996307692308</v>
      </c>
      <c r="DX268">
        <v>499.996</v>
      </c>
      <c r="DY268">
        <v>90.4084307692308</v>
      </c>
      <c r="DZ268">
        <v>0.0301185461538462</v>
      </c>
      <c r="EA268">
        <v>30.1727461538461</v>
      </c>
      <c r="EB268">
        <v>30.0617</v>
      </c>
      <c r="EC268">
        <v>999.9</v>
      </c>
      <c r="ED268">
        <v>0</v>
      </c>
      <c r="EE268">
        <v>0</v>
      </c>
      <c r="EF268">
        <v>10003.3561538462</v>
      </c>
      <c r="EG268">
        <v>0</v>
      </c>
      <c r="EH268">
        <v>9.68168</v>
      </c>
      <c r="EI268">
        <v>-59.0434</v>
      </c>
      <c r="EJ268">
        <v>920.868</v>
      </c>
      <c r="EK268">
        <v>977.355461538462</v>
      </c>
      <c r="EL268">
        <v>3.97919846153846</v>
      </c>
      <c r="EM268">
        <v>958.192230769231</v>
      </c>
      <c r="EN268">
        <v>19.6063923076923</v>
      </c>
      <c r="EO268">
        <v>2.13233615384615</v>
      </c>
      <c r="EP268">
        <v>1.77258076923077</v>
      </c>
      <c r="EQ268">
        <v>18.4628076923077</v>
      </c>
      <c r="ER268">
        <v>15.5470461538462</v>
      </c>
      <c r="ES268">
        <v>1999.99538461538</v>
      </c>
      <c r="ET268">
        <v>0.979994461538461</v>
      </c>
      <c r="EU268">
        <v>0.0200057461538462</v>
      </c>
      <c r="EV268">
        <v>0</v>
      </c>
      <c r="EW268">
        <v>1125.00692307692</v>
      </c>
      <c r="EX268">
        <v>5.00016</v>
      </c>
      <c r="EY268">
        <v>23081.1384615385</v>
      </c>
      <c r="EZ268">
        <v>18234.1230769231</v>
      </c>
      <c r="FA268">
        <v>48.562</v>
      </c>
      <c r="FB268">
        <v>49</v>
      </c>
      <c r="FC268">
        <v>48.9179230769231</v>
      </c>
      <c r="FD268">
        <v>48.687</v>
      </c>
      <c r="FE268">
        <v>50.375</v>
      </c>
      <c r="FF268">
        <v>1955.08538461538</v>
      </c>
      <c r="FG268">
        <v>39.91</v>
      </c>
      <c r="FH268">
        <v>0</v>
      </c>
      <c r="FI268">
        <v>1758993450.9</v>
      </c>
      <c r="FJ268">
        <v>0</v>
      </c>
      <c r="FK268">
        <v>1125.3532</v>
      </c>
      <c r="FL268">
        <v>25.6246153374093</v>
      </c>
      <c r="FM268">
        <v>518.546153057757</v>
      </c>
      <c r="FN268">
        <v>23087</v>
      </c>
      <c r="FO268">
        <v>15</v>
      </c>
      <c r="FP268">
        <v>0</v>
      </c>
      <c r="FQ268" t="s">
        <v>439</v>
      </c>
      <c r="FR268">
        <v>1747249705.1</v>
      </c>
      <c r="FS268">
        <v>1747249711.1</v>
      </c>
      <c r="FT268">
        <v>0</v>
      </c>
      <c r="FU268">
        <v>0.871</v>
      </c>
      <c r="FV268">
        <v>0.066</v>
      </c>
      <c r="FW268">
        <v>5.486</v>
      </c>
      <c r="FX268">
        <v>0.145</v>
      </c>
      <c r="FY268">
        <v>420</v>
      </c>
      <c r="FZ268">
        <v>16</v>
      </c>
      <c r="GA268">
        <v>0.27</v>
      </c>
      <c r="GB268">
        <v>0.16</v>
      </c>
      <c r="GC268">
        <v>-58.5451904761905</v>
      </c>
      <c r="GD268">
        <v>-8.99801298701301</v>
      </c>
      <c r="GE268">
        <v>1.09924258118499</v>
      </c>
      <c r="GF268">
        <v>0</v>
      </c>
      <c r="GG268">
        <v>1123.93088235294</v>
      </c>
      <c r="GH268">
        <v>25.8825057250744</v>
      </c>
      <c r="GI268">
        <v>2.552655327586</v>
      </c>
      <c r="GJ268">
        <v>-1</v>
      </c>
      <c r="GK268">
        <v>4.00823428571428</v>
      </c>
      <c r="GL268">
        <v>-0.580093246753236</v>
      </c>
      <c r="GM268">
        <v>0.0587878977318282</v>
      </c>
      <c r="GN268">
        <v>0</v>
      </c>
      <c r="GO268">
        <v>0</v>
      </c>
      <c r="GP268">
        <v>2</v>
      </c>
      <c r="GQ268" t="s">
        <v>457</v>
      </c>
      <c r="GR268">
        <v>3.12496</v>
      </c>
      <c r="GS268">
        <v>2.65617</v>
      </c>
      <c r="GT268">
        <v>0.156415</v>
      </c>
      <c r="GU268">
        <v>0.163275</v>
      </c>
      <c r="GV268">
        <v>0.100356</v>
      </c>
      <c r="GW268">
        <v>0.0886854</v>
      </c>
      <c r="GX268">
        <v>21742.8</v>
      </c>
      <c r="GY268">
        <v>20444.1</v>
      </c>
      <c r="GZ268">
        <v>23046.4</v>
      </c>
      <c r="HA268">
        <v>23787.6</v>
      </c>
      <c r="HB268">
        <v>35330.3</v>
      </c>
      <c r="HC268">
        <v>35884.6</v>
      </c>
      <c r="HD268">
        <v>41537.8</v>
      </c>
      <c r="HE268">
        <v>42414.6</v>
      </c>
      <c r="HF268">
        <v>1.9138</v>
      </c>
      <c r="HG268">
        <v>1.82332</v>
      </c>
      <c r="HH268">
        <v>0.191797</v>
      </c>
      <c r="HI268">
        <v>0</v>
      </c>
      <c r="HJ268">
        <v>26.9354</v>
      </c>
      <c r="HK268">
        <v>999.9</v>
      </c>
      <c r="HL268">
        <v>51.618</v>
      </c>
      <c r="HM268">
        <v>29.346</v>
      </c>
      <c r="HN268">
        <v>23.4258</v>
      </c>
      <c r="HO268">
        <v>53.9028</v>
      </c>
      <c r="HP268">
        <v>42.4319</v>
      </c>
      <c r="HQ268">
        <v>1</v>
      </c>
      <c r="HR268">
        <v>-0.00129573</v>
      </c>
      <c r="HS268">
        <v>0.766748</v>
      </c>
      <c r="HT268">
        <v>20.216</v>
      </c>
      <c r="HU268">
        <v>5.22987</v>
      </c>
      <c r="HV268">
        <v>11.992</v>
      </c>
      <c r="HW268">
        <v>4.9557</v>
      </c>
      <c r="HX268">
        <v>3.30385</v>
      </c>
      <c r="HY268">
        <v>22.2</v>
      </c>
      <c r="HZ268">
        <v>9999</v>
      </c>
      <c r="IA268">
        <v>9999</v>
      </c>
      <c r="IB268">
        <v>9999</v>
      </c>
      <c r="IC268">
        <v>1.86853</v>
      </c>
      <c r="ID268">
        <v>1.86417</v>
      </c>
      <c r="IE268">
        <v>1.8718</v>
      </c>
      <c r="IF268">
        <v>1.86266</v>
      </c>
      <c r="IG268">
        <v>1.86209</v>
      </c>
      <c r="IH268">
        <v>1.86859</v>
      </c>
      <c r="II268">
        <v>1.85867</v>
      </c>
      <c r="IJ268">
        <v>1.86508</v>
      </c>
      <c r="IK268">
        <v>5</v>
      </c>
      <c r="IL268">
        <v>0</v>
      </c>
      <c r="IM268">
        <v>0</v>
      </c>
      <c r="IN268">
        <v>0</v>
      </c>
      <c r="IO268" t="s">
        <v>441</v>
      </c>
      <c r="IP268" t="s">
        <v>442</v>
      </c>
      <c r="IQ268" t="s">
        <v>443</v>
      </c>
      <c r="IR268" t="s">
        <v>443</v>
      </c>
      <c r="IS268" t="s">
        <v>443</v>
      </c>
      <c r="IT268" t="s">
        <v>443</v>
      </c>
      <c r="IU268">
        <v>0</v>
      </c>
      <c r="IV268">
        <v>100</v>
      </c>
      <c r="IW268">
        <v>100</v>
      </c>
      <c r="IX268">
        <v>7.075</v>
      </c>
      <c r="IY268">
        <v>0.386</v>
      </c>
      <c r="IZ268">
        <v>4.29428474587108</v>
      </c>
      <c r="JA268">
        <v>0.0044018681294096</v>
      </c>
      <c r="JB268">
        <v>-1.90699597991277e-06</v>
      </c>
      <c r="JC268">
        <v>4.44501569190667e-10</v>
      </c>
      <c r="JD268">
        <v>0.0663976639725661</v>
      </c>
      <c r="JE268">
        <v>0.00774552653971819</v>
      </c>
      <c r="JF268">
        <v>0.000136201457998369</v>
      </c>
      <c r="JG268">
        <v>5.32982615085375e-06</v>
      </c>
      <c r="JH268">
        <v>-0</v>
      </c>
      <c r="JI268">
        <v>1991</v>
      </c>
      <c r="JJ268">
        <v>1</v>
      </c>
      <c r="JK268">
        <v>28</v>
      </c>
      <c r="JL268">
        <v>195729</v>
      </c>
      <c r="JM268">
        <v>195728.9</v>
      </c>
      <c r="JN268">
        <v>2.04468</v>
      </c>
      <c r="JO268">
        <v>2.36694</v>
      </c>
      <c r="JP268">
        <v>1.49902</v>
      </c>
      <c r="JQ268">
        <v>2.32788</v>
      </c>
      <c r="JR268">
        <v>1.54419</v>
      </c>
      <c r="JS268">
        <v>2.2644</v>
      </c>
      <c r="JT268">
        <v>35.1978</v>
      </c>
      <c r="JU268">
        <v>24.0612</v>
      </c>
      <c r="JV268">
        <v>18</v>
      </c>
      <c r="JW268">
        <v>546.887</v>
      </c>
      <c r="JX268">
        <v>432.04</v>
      </c>
      <c r="JY268">
        <v>26.1734</v>
      </c>
      <c r="JZ268">
        <v>27.5004</v>
      </c>
      <c r="KA268">
        <v>30.0003</v>
      </c>
      <c r="KB268">
        <v>27.3622</v>
      </c>
      <c r="KC268">
        <v>27.3808</v>
      </c>
      <c r="KD268">
        <v>41.1057</v>
      </c>
      <c r="KE268">
        <v>27.4576</v>
      </c>
      <c r="KF268">
        <v>67.7537</v>
      </c>
      <c r="KG268">
        <v>26.1129</v>
      </c>
      <c r="KH268">
        <v>1008.97</v>
      </c>
      <c r="KI268">
        <v>19.7908</v>
      </c>
      <c r="KJ268">
        <v>93.1059</v>
      </c>
      <c r="KK268">
        <v>98.8548</v>
      </c>
    </row>
    <row r="269" spans="1:297">
      <c r="A269">
        <v>253</v>
      </c>
      <c r="B269">
        <v>1758993451</v>
      </c>
      <c r="C269">
        <v>6104</v>
      </c>
      <c r="D269" t="s">
        <v>950</v>
      </c>
      <c r="E269" t="s">
        <v>951</v>
      </c>
      <c r="F269">
        <v>5</v>
      </c>
      <c r="G269" t="s">
        <v>831</v>
      </c>
      <c r="H269" t="s">
        <v>436</v>
      </c>
      <c r="I269">
        <v>1758993442.84615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(EA269+(U269+2*0.95*5.67E-8*(((EA269+$B$7)+273)^4-(EA269+273)^4)-44100*J269)/(1.84*29.3*R269+8*0.95*5.67E-8*(EA269+273)^3))</f>
        <v>0</v>
      </c>
      <c r="W269">
        <f>($C$7*EB269+$D$7*EC269+$E$7*V269)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2*0.95*5.67E-8*(((EA269+$B$7)+273)^4-(W269+273)^4)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1010.38971869524</v>
      </c>
      <c r="AK269">
        <v>961.996048484848</v>
      </c>
      <c r="AL269">
        <v>3.29502902597402</v>
      </c>
      <c r="AM269">
        <v>63.08</v>
      </c>
      <c r="AN269">
        <f>(AP269 - AO269 + DY269*1E3/(8.314*(EA269+273.15)) * AR269/DX269 * AQ269) * DX269/(100*DL269) * 1000/(1000 - AP269)</f>
        <v>0</v>
      </c>
      <c r="AO269">
        <v>19.6902209464286</v>
      </c>
      <c r="AP269">
        <v>23.58614</v>
      </c>
      <c r="AQ269">
        <v>-2.11836734694226e-05</v>
      </c>
      <c r="AR269">
        <v>99.94</v>
      </c>
      <c r="AS269">
        <v>0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MAX(0,($B$13+$C$13*EF269)/(1+$D$13*EF269)*DY269/(EA269+273)*$E$13)</f>
        <v>0</v>
      </c>
      <c r="AX269" t="s">
        <v>437</v>
      </c>
      <c r="AY269" t="s">
        <v>437</v>
      </c>
      <c r="AZ269">
        <v>0</v>
      </c>
      <c r="BA269">
        <v>0</v>
      </c>
      <c r="BB269">
        <f>1-AZ269/BA269</f>
        <v>0</v>
      </c>
      <c r="BC269">
        <v>0</v>
      </c>
      <c r="BD269" t="s">
        <v>437</v>
      </c>
      <c r="BE269" t="s">
        <v>437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437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$B$11*EG269+$C$11*EH269+$F$11*ES269*(1-EV269)</f>
        <v>0</v>
      </c>
      <c r="DI269">
        <f>DH269*DJ269</f>
        <v>0</v>
      </c>
      <c r="DJ269">
        <f>($B$11*$D$9+$C$11*$D$9+$F$11*((FF269+EX269)/MAX(FF269+EX269+FG269, 0.1)*$I$9+FG269/MAX(FF269+EX269+FG269, 0.1)*$J$9))/($B$11+$C$11+$F$11)</f>
        <v>0</v>
      </c>
      <c r="DK269">
        <f>($B$11*$K$9+$C$11*$K$9+$F$11*((FF269+EX269)/MAX(FF269+EX269+FG269, 0.1)*$P$9+FG269/MAX(FF269+EX269+FG269, 0.1)*$Q$9))/($B$11+$C$11+$F$11)</f>
        <v>0</v>
      </c>
      <c r="DL269">
        <v>6</v>
      </c>
      <c r="DM269">
        <v>0.5</v>
      </c>
      <c r="DN269" t="s">
        <v>438</v>
      </c>
      <c r="DO269">
        <v>2</v>
      </c>
      <c r="DP269" t="b">
        <v>1</v>
      </c>
      <c r="DQ269">
        <v>1758993442.84615</v>
      </c>
      <c r="DR269">
        <v>915.727</v>
      </c>
      <c r="DS269">
        <v>974.807846153846</v>
      </c>
      <c r="DT269">
        <v>23.5869153846154</v>
      </c>
      <c r="DU269">
        <v>19.6478769230769</v>
      </c>
      <c r="DV269">
        <v>908.674076923077</v>
      </c>
      <c r="DW269">
        <v>23.2009307692308</v>
      </c>
      <c r="DX269">
        <v>500.004846153846</v>
      </c>
      <c r="DY269">
        <v>90.4084846153846</v>
      </c>
      <c r="DZ269">
        <v>0.0302407384615385</v>
      </c>
      <c r="EA269">
        <v>30.1651461538462</v>
      </c>
      <c r="EB269">
        <v>30.0612846153846</v>
      </c>
      <c r="EC269">
        <v>999.9</v>
      </c>
      <c r="ED269">
        <v>0</v>
      </c>
      <c r="EE269">
        <v>0</v>
      </c>
      <c r="EF269">
        <v>10002.6446153846</v>
      </c>
      <c r="EG269">
        <v>0</v>
      </c>
      <c r="EH269">
        <v>9.68168</v>
      </c>
      <c r="EI269">
        <v>-59.0807769230769</v>
      </c>
      <c r="EJ269">
        <v>937.848</v>
      </c>
      <c r="EK269">
        <v>994.345615384615</v>
      </c>
      <c r="EL269">
        <v>3.93905153846154</v>
      </c>
      <c r="EM269">
        <v>974.807846153846</v>
      </c>
      <c r="EN269">
        <v>19.6478769230769</v>
      </c>
      <c r="EO269">
        <v>2.13245769230769</v>
      </c>
      <c r="EP269">
        <v>1.77633230769231</v>
      </c>
      <c r="EQ269">
        <v>18.4637153846154</v>
      </c>
      <c r="ER269">
        <v>15.5800384615385</v>
      </c>
      <c r="ES269">
        <v>1999.99461538462</v>
      </c>
      <c r="ET269">
        <v>0.979994461538461</v>
      </c>
      <c r="EU269">
        <v>0.0200057461538462</v>
      </c>
      <c r="EV269">
        <v>0</v>
      </c>
      <c r="EW269">
        <v>1127.05230769231</v>
      </c>
      <c r="EX269">
        <v>5.00016</v>
      </c>
      <c r="EY269">
        <v>23123.0153846154</v>
      </c>
      <c r="EZ269">
        <v>18234.1153846154</v>
      </c>
      <c r="FA269">
        <v>48.562</v>
      </c>
      <c r="FB269">
        <v>49</v>
      </c>
      <c r="FC269">
        <v>48.9226923076923</v>
      </c>
      <c r="FD269">
        <v>48.687</v>
      </c>
      <c r="FE269">
        <v>50.375</v>
      </c>
      <c r="FF269">
        <v>1955.08461538462</v>
      </c>
      <c r="FG269">
        <v>39.91</v>
      </c>
      <c r="FH269">
        <v>0</v>
      </c>
      <c r="FI269">
        <v>1758993456.3</v>
      </c>
      <c r="FJ269">
        <v>0</v>
      </c>
      <c r="FK269">
        <v>1127.35615384615</v>
      </c>
      <c r="FL269">
        <v>22.4868376189421</v>
      </c>
      <c r="FM269">
        <v>490.030769540851</v>
      </c>
      <c r="FN269">
        <v>23129.7615384615</v>
      </c>
      <c r="FO269">
        <v>15</v>
      </c>
      <c r="FP269">
        <v>0</v>
      </c>
      <c r="FQ269" t="s">
        <v>439</v>
      </c>
      <c r="FR269">
        <v>1747249705.1</v>
      </c>
      <c r="FS269">
        <v>1747249711.1</v>
      </c>
      <c r="FT269">
        <v>0</v>
      </c>
      <c r="FU269">
        <v>0.871</v>
      </c>
      <c r="FV269">
        <v>0.066</v>
      </c>
      <c r="FW269">
        <v>5.486</v>
      </c>
      <c r="FX269">
        <v>0.145</v>
      </c>
      <c r="FY269">
        <v>420</v>
      </c>
      <c r="FZ269">
        <v>16</v>
      </c>
      <c r="GA269">
        <v>0.27</v>
      </c>
      <c r="GB269">
        <v>0.16</v>
      </c>
      <c r="GC269">
        <v>-59.04929</v>
      </c>
      <c r="GD269">
        <v>-2.34094736842103</v>
      </c>
      <c r="GE269">
        <v>0.708879091876745</v>
      </c>
      <c r="GF269">
        <v>0</v>
      </c>
      <c r="GG269">
        <v>1125.87764705882</v>
      </c>
      <c r="GH269">
        <v>24.3394958083132</v>
      </c>
      <c r="GI269">
        <v>2.40461695472728</v>
      </c>
      <c r="GJ269">
        <v>-1</v>
      </c>
      <c r="GK269">
        <v>3.9585525</v>
      </c>
      <c r="GL269">
        <v>-0.491267819548868</v>
      </c>
      <c r="GM269">
        <v>0.0474801305679544</v>
      </c>
      <c r="GN269">
        <v>0</v>
      </c>
      <c r="GO269">
        <v>0</v>
      </c>
      <c r="GP269">
        <v>2</v>
      </c>
      <c r="GQ269" t="s">
        <v>457</v>
      </c>
      <c r="GR269">
        <v>3.12517</v>
      </c>
      <c r="GS269">
        <v>2.65575</v>
      </c>
      <c r="GT269">
        <v>0.158213</v>
      </c>
      <c r="GU269">
        <v>0.165138</v>
      </c>
      <c r="GV269">
        <v>0.100334</v>
      </c>
      <c r="GW269">
        <v>0.0887871</v>
      </c>
      <c r="GX269">
        <v>21696.2</v>
      </c>
      <c r="GY269">
        <v>20398.6</v>
      </c>
      <c r="GZ269">
        <v>23046.2</v>
      </c>
      <c r="HA269">
        <v>23787.6</v>
      </c>
      <c r="HB269">
        <v>35330.8</v>
      </c>
      <c r="HC269">
        <v>35880.8</v>
      </c>
      <c r="HD269">
        <v>41537.1</v>
      </c>
      <c r="HE269">
        <v>42414.7</v>
      </c>
      <c r="HF269">
        <v>1.9142</v>
      </c>
      <c r="HG269">
        <v>1.82315</v>
      </c>
      <c r="HH269">
        <v>0.191554</v>
      </c>
      <c r="HI269">
        <v>0</v>
      </c>
      <c r="HJ269">
        <v>26.9405</v>
      </c>
      <c r="HK269">
        <v>999.9</v>
      </c>
      <c r="HL269">
        <v>51.618</v>
      </c>
      <c r="HM269">
        <v>29.356</v>
      </c>
      <c r="HN269">
        <v>23.4409</v>
      </c>
      <c r="HO269">
        <v>54.3328</v>
      </c>
      <c r="HP269">
        <v>42.2075</v>
      </c>
      <c r="HQ269">
        <v>1</v>
      </c>
      <c r="HR269">
        <v>-0.000884146</v>
      </c>
      <c r="HS269">
        <v>0.801035</v>
      </c>
      <c r="HT269">
        <v>20.216</v>
      </c>
      <c r="HU269">
        <v>5.22972</v>
      </c>
      <c r="HV269">
        <v>11.992</v>
      </c>
      <c r="HW269">
        <v>4.95565</v>
      </c>
      <c r="HX269">
        <v>3.3039</v>
      </c>
      <c r="HY269">
        <v>22.2</v>
      </c>
      <c r="HZ269">
        <v>9999</v>
      </c>
      <c r="IA269">
        <v>9999</v>
      </c>
      <c r="IB269">
        <v>9999</v>
      </c>
      <c r="IC269">
        <v>1.8685</v>
      </c>
      <c r="ID269">
        <v>1.86418</v>
      </c>
      <c r="IE269">
        <v>1.8718</v>
      </c>
      <c r="IF269">
        <v>1.86264</v>
      </c>
      <c r="IG269">
        <v>1.86206</v>
      </c>
      <c r="IH269">
        <v>1.86857</v>
      </c>
      <c r="II269">
        <v>1.85867</v>
      </c>
      <c r="IJ269">
        <v>1.86509</v>
      </c>
      <c r="IK269">
        <v>5</v>
      </c>
      <c r="IL269">
        <v>0</v>
      </c>
      <c r="IM269">
        <v>0</v>
      </c>
      <c r="IN269">
        <v>0</v>
      </c>
      <c r="IO269" t="s">
        <v>441</v>
      </c>
      <c r="IP269" t="s">
        <v>442</v>
      </c>
      <c r="IQ269" t="s">
        <v>443</v>
      </c>
      <c r="IR269" t="s">
        <v>443</v>
      </c>
      <c r="IS269" t="s">
        <v>443</v>
      </c>
      <c r="IT269" t="s">
        <v>443</v>
      </c>
      <c r="IU269">
        <v>0</v>
      </c>
      <c r="IV269">
        <v>100</v>
      </c>
      <c r="IW269">
        <v>100</v>
      </c>
      <c r="IX269">
        <v>7.107</v>
      </c>
      <c r="IY269">
        <v>0.3859</v>
      </c>
      <c r="IZ269">
        <v>4.29428474587108</v>
      </c>
      <c r="JA269">
        <v>0.0044018681294096</v>
      </c>
      <c r="JB269">
        <v>-1.90699597991277e-06</v>
      </c>
      <c r="JC269">
        <v>4.44501569190667e-10</v>
      </c>
      <c r="JD269">
        <v>0.0663976639725661</v>
      </c>
      <c r="JE269">
        <v>0.00774552653971819</v>
      </c>
      <c r="JF269">
        <v>0.000136201457998369</v>
      </c>
      <c r="JG269">
        <v>5.32982615085375e-06</v>
      </c>
      <c r="JH269">
        <v>-0</v>
      </c>
      <c r="JI269">
        <v>1991</v>
      </c>
      <c r="JJ269">
        <v>1</v>
      </c>
      <c r="JK269">
        <v>28</v>
      </c>
      <c r="JL269">
        <v>195729.1</v>
      </c>
      <c r="JM269">
        <v>195729</v>
      </c>
      <c r="JN269">
        <v>2.0752</v>
      </c>
      <c r="JO269">
        <v>2.34253</v>
      </c>
      <c r="JP269">
        <v>1.4978</v>
      </c>
      <c r="JQ269">
        <v>2.3291</v>
      </c>
      <c r="JR269">
        <v>1.54419</v>
      </c>
      <c r="JS269">
        <v>2.36572</v>
      </c>
      <c r="JT269">
        <v>35.1747</v>
      </c>
      <c r="JU269">
        <v>24.0787</v>
      </c>
      <c r="JV269">
        <v>18</v>
      </c>
      <c r="JW269">
        <v>547.156</v>
      </c>
      <c r="JX269">
        <v>431.954</v>
      </c>
      <c r="JY269">
        <v>26.1129</v>
      </c>
      <c r="JZ269">
        <v>27.5033</v>
      </c>
      <c r="KA269">
        <v>30.0005</v>
      </c>
      <c r="KB269">
        <v>27.3633</v>
      </c>
      <c r="KC269">
        <v>27.3831</v>
      </c>
      <c r="KD269">
        <v>41.6553</v>
      </c>
      <c r="KE269">
        <v>27.1481</v>
      </c>
      <c r="KF269">
        <v>67.7537</v>
      </c>
      <c r="KG269">
        <v>26.0483</v>
      </c>
      <c r="KH269">
        <v>1022.56</v>
      </c>
      <c r="KI269">
        <v>19.8427</v>
      </c>
      <c r="KJ269">
        <v>93.1046</v>
      </c>
      <c r="KK269">
        <v>98.8549</v>
      </c>
    </row>
    <row r="270" spans="1:297">
      <c r="A270">
        <v>254</v>
      </c>
      <c r="B270">
        <v>1758993456</v>
      </c>
      <c r="C270">
        <v>6109</v>
      </c>
      <c r="D270" t="s">
        <v>952</v>
      </c>
      <c r="E270" t="s">
        <v>953</v>
      </c>
      <c r="F270">
        <v>5</v>
      </c>
      <c r="G270" t="s">
        <v>831</v>
      </c>
      <c r="H270" t="s">
        <v>436</v>
      </c>
      <c r="I270">
        <v>1758993447.84615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(EA270+(U270+2*0.95*5.67E-8*(((EA270+$B$7)+273)^4-(EA270+273)^4)-44100*J270)/(1.84*29.3*R270+8*0.95*5.67E-8*(EA270+273)^3))</f>
        <v>0</v>
      </c>
      <c r="W270">
        <f>($C$7*EB270+$D$7*EC270+$E$7*V270)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2*0.95*5.67E-8*(((EA270+$B$7)+273)^4-(W270+273)^4)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1028.48211110714</v>
      </c>
      <c r="AK270">
        <v>979.415581818182</v>
      </c>
      <c r="AL270">
        <v>3.5066487878787</v>
      </c>
      <c r="AM270">
        <v>63.08</v>
      </c>
      <c r="AN270">
        <f>(AP270 - AO270 + DY270*1E3/(8.314*(EA270+273.15)) * AR270/DX270 * AQ270) * DX270/(100*DL270) * 1000/(1000 - AP270)</f>
        <v>0</v>
      </c>
      <c r="AO270">
        <v>19.7257761845238</v>
      </c>
      <c r="AP270">
        <v>23.5788109090909</v>
      </c>
      <c r="AQ270">
        <v>-4.05328005328746e-05</v>
      </c>
      <c r="AR270">
        <v>99.94</v>
      </c>
      <c r="AS270">
        <v>0</v>
      </c>
      <c r="AT270">
        <v>0</v>
      </c>
      <c r="AU270">
        <f>IF(AS270*$H$13&gt;=AW270,1.0,(AW270/(AW270-AS270*$H$13)))</f>
        <v>0</v>
      </c>
      <c r="AV270">
        <f>(AU270-1)*100</f>
        <v>0</v>
      </c>
      <c r="AW270">
        <f>MAX(0,($B$13+$C$13*EF270)/(1+$D$13*EF270)*DY270/(EA270+273)*$E$13)</f>
        <v>0</v>
      </c>
      <c r="AX270" t="s">
        <v>437</v>
      </c>
      <c r="AY270" t="s">
        <v>437</v>
      </c>
      <c r="AZ270">
        <v>0</v>
      </c>
      <c r="BA270">
        <v>0</v>
      </c>
      <c r="BB270">
        <f>1-AZ270/BA270</f>
        <v>0</v>
      </c>
      <c r="BC270">
        <v>0</v>
      </c>
      <c r="BD270" t="s">
        <v>437</v>
      </c>
      <c r="BE270" t="s">
        <v>437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437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$B$11*EG270+$C$11*EH270+$F$11*ES270*(1-EV270)</f>
        <v>0</v>
      </c>
      <c r="DI270">
        <f>DH270*DJ270</f>
        <v>0</v>
      </c>
      <c r="DJ270">
        <f>($B$11*$D$9+$C$11*$D$9+$F$11*((FF270+EX270)/MAX(FF270+EX270+FG270, 0.1)*$I$9+FG270/MAX(FF270+EX270+FG270, 0.1)*$J$9))/($B$11+$C$11+$F$11)</f>
        <v>0</v>
      </c>
      <c r="DK270">
        <f>($B$11*$K$9+$C$11*$K$9+$F$11*((FF270+EX270)/MAX(FF270+EX270+FG270, 0.1)*$P$9+FG270/MAX(FF270+EX270+FG270, 0.1)*$Q$9))/($B$11+$C$11+$F$11)</f>
        <v>0</v>
      </c>
      <c r="DL270">
        <v>6</v>
      </c>
      <c r="DM270">
        <v>0.5</v>
      </c>
      <c r="DN270" t="s">
        <v>438</v>
      </c>
      <c r="DO270">
        <v>2</v>
      </c>
      <c r="DP270" t="b">
        <v>1</v>
      </c>
      <c r="DQ270">
        <v>1758993447.84615</v>
      </c>
      <c r="DR270">
        <v>932.335384615385</v>
      </c>
      <c r="DS270">
        <v>991.997153846154</v>
      </c>
      <c r="DT270">
        <v>23.5846230769231</v>
      </c>
      <c r="DU270">
        <v>19.6873769230769</v>
      </c>
      <c r="DV270">
        <v>925.248769230769</v>
      </c>
      <c r="DW270">
        <v>23.1986846153846</v>
      </c>
      <c r="DX270">
        <v>500.043307692308</v>
      </c>
      <c r="DY270">
        <v>90.4074692307692</v>
      </c>
      <c r="DZ270">
        <v>0.0302376846153846</v>
      </c>
      <c r="EA270">
        <v>30.1571230769231</v>
      </c>
      <c r="EB270">
        <v>30.0622307692308</v>
      </c>
      <c r="EC270">
        <v>999.9</v>
      </c>
      <c r="ED270">
        <v>0</v>
      </c>
      <c r="EE270">
        <v>0</v>
      </c>
      <c r="EF270">
        <v>10010.91</v>
      </c>
      <c r="EG270">
        <v>0</v>
      </c>
      <c r="EH270">
        <v>9.68168</v>
      </c>
      <c r="EI270">
        <v>-59.6612153846154</v>
      </c>
      <c r="EJ270">
        <v>954.855230769231</v>
      </c>
      <c r="EK270">
        <v>1011.91915384615</v>
      </c>
      <c r="EL270">
        <v>3.89723769230769</v>
      </c>
      <c r="EM270">
        <v>991.997153846154</v>
      </c>
      <c r="EN270">
        <v>19.6873769230769</v>
      </c>
      <c r="EO270">
        <v>2.13222615384615</v>
      </c>
      <c r="EP270">
        <v>1.77988461538462</v>
      </c>
      <c r="EQ270">
        <v>18.4619769230769</v>
      </c>
      <c r="ER270">
        <v>15.6112230769231</v>
      </c>
      <c r="ES270">
        <v>2000.01307692308</v>
      </c>
      <c r="ET270">
        <v>0.979994615384615</v>
      </c>
      <c r="EU270">
        <v>0.0200055307692308</v>
      </c>
      <c r="EV270">
        <v>0</v>
      </c>
      <c r="EW270">
        <v>1128.86923076923</v>
      </c>
      <c r="EX270">
        <v>5.00016</v>
      </c>
      <c r="EY270">
        <v>23163.1307692308</v>
      </c>
      <c r="EZ270">
        <v>18234.2923076923</v>
      </c>
      <c r="FA270">
        <v>48.562</v>
      </c>
      <c r="FB270">
        <v>49.0190769230769</v>
      </c>
      <c r="FC270">
        <v>48.9274615384615</v>
      </c>
      <c r="FD270">
        <v>48.687</v>
      </c>
      <c r="FE270">
        <v>50.3893076923077</v>
      </c>
      <c r="FF270">
        <v>1955.10307692308</v>
      </c>
      <c r="FG270">
        <v>39.91</v>
      </c>
      <c r="FH270">
        <v>0</v>
      </c>
      <c r="FI270">
        <v>1758993461.1</v>
      </c>
      <c r="FJ270">
        <v>0</v>
      </c>
      <c r="FK270">
        <v>1129.12346153846</v>
      </c>
      <c r="FL270">
        <v>20.656752140918</v>
      </c>
      <c r="FM270">
        <v>467.425641057753</v>
      </c>
      <c r="FN270">
        <v>23168.0076923077</v>
      </c>
      <c r="FO270">
        <v>15</v>
      </c>
      <c r="FP270">
        <v>0</v>
      </c>
      <c r="FQ270" t="s">
        <v>439</v>
      </c>
      <c r="FR270">
        <v>1747249705.1</v>
      </c>
      <c r="FS270">
        <v>1747249711.1</v>
      </c>
      <c r="FT270">
        <v>0</v>
      </c>
      <c r="FU270">
        <v>0.871</v>
      </c>
      <c r="FV270">
        <v>0.066</v>
      </c>
      <c r="FW270">
        <v>5.486</v>
      </c>
      <c r="FX270">
        <v>0.145</v>
      </c>
      <c r="FY270">
        <v>420</v>
      </c>
      <c r="FZ270">
        <v>16</v>
      </c>
      <c r="GA270">
        <v>0.27</v>
      </c>
      <c r="GB270">
        <v>0.16</v>
      </c>
      <c r="GC270">
        <v>-59.3199523809524</v>
      </c>
      <c r="GD270">
        <v>-4.9463688311689</v>
      </c>
      <c r="GE270">
        <v>0.824591109996225</v>
      </c>
      <c r="GF270">
        <v>0</v>
      </c>
      <c r="GG270">
        <v>1127.77823529412</v>
      </c>
      <c r="GH270">
        <v>22.054698219944</v>
      </c>
      <c r="GI270">
        <v>2.17378156620619</v>
      </c>
      <c r="GJ270">
        <v>-1</v>
      </c>
      <c r="GK270">
        <v>3.92150571428571</v>
      </c>
      <c r="GL270">
        <v>-0.493037142857139</v>
      </c>
      <c r="GM270">
        <v>0.0500146342937486</v>
      </c>
      <c r="GN270">
        <v>0</v>
      </c>
      <c r="GO270">
        <v>0</v>
      </c>
      <c r="GP270">
        <v>2</v>
      </c>
      <c r="GQ270" t="s">
        <v>457</v>
      </c>
      <c r="GR270">
        <v>3.1253</v>
      </c>
      <c r="GS270">
        <v>2.65555</v>
      </c>
      <c r="GT270">
        <v>0.160067</v>
      </c>
      <c r="GU270">
        <v>0.166843</v>
      </c>
      <c r="GV270">
        <v>0.100323</v>
      </c>
      <c r="GW270">
        <v>0.0889534</v>
      </c>
      <c r="GX270">
        <v>21648.3</v>
      </c>
      <c r="GY270">
        <v>20356.5</v>
      </c>
      <c r="GZ270">
        <v>23046</v>
      </c>
      <c r="HA270">
        <v>23787.2</v>
      </c>
      <c r="HB270">
        <v>35331</v>
      </c>
      <c r="HC270">
        <v>35873.7</v>
      </c>
      <c r="HD270">
        <v>41536.7</v>
      </c>
      <c r="HE270">
        <v>42413.9</v>
      </c>
      <c r="HF270">
        <v>1.91415</v>
      </c>
      <c r="HG270">
        <v>1.82323</v>
      </c>
      <c r="HH270">
        <v>0.191003</v>
      </c>
      <c r="HI270">
        <v>0</v>
      </c>
      <c r="HJ270">
        <v>26.9454</v>
      </c>
      <c r="HK270">
        <v>999.9</v>
      </c>
      <c r="HL270">
        <v>51.618</v>
      </c>
      <c r="HM270">
        <v>29.356</v>
      </c>
      <c r="HN270">
        <v>23.4386</v>
      </c>
      <c r="HO270">
        <v>53.7728</v>
      </c>
      <c r="HP270">
        <v>42.0954</v>
      </c>
      <c r="HQ270">
        <v>1</v>
      </c>
      <c r="HR270">
        <v>-0.000736789</v>
      </c>
      <c r="HS270">
        <v>0.861381</v>
      </c>
      <c r="HT270">
        <v>20.2156</v>
      </c>
      <c r="HU270">
        <v>5.23137</v>
      </c>
      <c r="HV270">
        <v>11.992</v>
      </c>
      <c r="HW270">
        <v>4.9557</v>
      </c>
      <c r="HX270">
        <v>3.30393</v>
      </c>
      <c r="HY270">
        <v>22.2</v>
      </c>
      <c r="HZ270">
        <v>9999</v>
      </c>
      <c r="IA270">
        <v>9999</v>
      </c>
      <c r="IB270">
        <v>9999</v>
      </c>
      <c r="IC270">
        <v>1.86849</v>
      </c>
      <c r="ID270">
        <v>1.86417</v>
      </c>
      <c r="IE270">
        <v>1.8718</v>
      </c>
      <c r="IF270">
        <v>1.86265</v>
      </c>
      <c r="IG270">
        <v>1.86209</v>
      </c>
      <c r="IH270">
        <v>1.86857</v>
      </c>
      <c r="II270">
        <v>1.85867</v>
      </c>
      <c r="IJ270">
        <v>1.86508</v>
      </c>
      <c r="IK270">
        <v>5</v>
      </c>
      <c r="IL270">
        <v>0</v>
      </c>
      <c r="IM270">
        <v>0</v>
      </c>
      <c r="IN270">
        <v>0</v>
      </c>
      <c r="IO270" t="s">
        <v>441</v>
      </c>
      <c r="IP270" t="s">
        <v>442</v>
      </c>
      <c r="IQ270" t="s">
        <v>443</v>
      </c>
      <c r="IR270" t="s">
        <v>443</v>
      </c>
      <c r="IS270" t="s">
        <v>443</v>
      </c>
      <c r="IT270" t="s">
        <v>443</v>
      </c>
      <c r="IU270">
        <v>0</v>
      </c>
      <c r="IV270">
        <v>100</v>
      </c>
      <c r="IW270">
        <v>100</v>
      </c>
      <c r="IX270">
        <v>7.141</v>
      </c>
      <c r="IY270">
        <v>0.3858</v>
      </c>
      <c r="IZ270">
        <v>4.29428474587108</v>
      </c>
      <c r="JA270">
        <v>0.0044018681294096</v>
      </c>
      <c r="JB270">
        <v>-1.90699597991277e-06</v>
      </c>
      <c r="JC270">
        <v>4.44501569190667e-10</v>
      </c>
      <c r="JD270">
        <v>0.0663976639725661</v>
      </c>
      <c r="JE270">
        <v>0.00774552653971819</v>
      </c>
      <c r="JF270">
        <v>0.000136201457998369</v>
      </c>
      <c r="JG270">
        <v>5.32982615085375e-06</v>
      </c>
      <c r="JH270">
        <v>-0</v>
      </c>
      <c r="JI270">
        <v>1991</v>
      </c>
      <c r="JJ270">
        <v>1</v>
      </c>
      <c r="JK270">
        <v>28</v>
      </c>
      <c r="JL270">
        <v>195729.2</v>
      </c>
      <c r="JM270">
        <v>195729.1</v>
      </c>
      <c r="JN270">
        <v>2.10205</v>
      </c>
      <c r="JO270">
        <v>2.35962</v>
      </c>
      <c r="JP270">
        <v>1.49902</v>
      </c>
      <c r="JQ270">
        <v>2.3291</v>
      </c>
      <c r="JR270">
        <v>1.54419</v>
      </c>
      <c r="JS270">
        <v>2.30591</v>
      </c>
      <c r="JT270">
        <v>35.1747</v>
      </c>
      <c r="JU270">
        <v>24.07</v>
      </c>
      <c r="JV270">
        <v>18</v>
      </c>
      <c r="JW270">
        <v>547.142</v>
      </c>
      <c r="JX270">
        <v>432.014</v>
      </c>
      <c r="JY270">
        <v>26.0527</v>
      </c>
      <c r="JZ270">
        <v>27.506</v>
      </c>
      <c r="KA270">
        <v>30.0004</v>
      </c>
      <c r="KB270">
        <v>27.3655</v>
      </c>
      <c r="KC270">
        <v>27.3852</v>
      </c>
      <c r="KD270">
        <v>42.2612</v>
      </c>
      <c r="KE270">
        <v>26.851</v>
      </c>
      <c r="KF270">
        <v>67.7537</v>
      </c>
      <c r="KG270">
        <v>25.9846</v>
      </c>
      <c r="KH270">
        <v>1042.89</v>
      </c>
      <c r="KI270">
        <v>19.8804</v>
      </c>
      <c r="KJ270">
        <v>93.1037</v>
      </c>
      <c r="KK270">
        <v>98.853</v>
      </c>
    </row>
    <row r="271" spans="1:297">
      <c r="A271">
        <v>255</v>
      </c>
      <c r="B271">
        <v>1758993461</v>
      </c>
      <c r="C271">
        <v>6114</v>
      </c>
      <c r="D271" t="s">
        <v>954</v>
      </c>
      <c r="E271" t="s">
        <v>955</v>
      </c>
      <c r="F271">
        <v>5</v>
      </c>
      <c r="G271" t="s">
        <v>831</v>
      </c>
      <c r="H271" t="s">
        <v>436</v>
      </c>
      <c r="I271">
        <v>1758993452.84615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(EA271+(U271+2*0.95*5.67E-8*(((EA271+$B$7)+273)^4-(EA271+273)^4)-44100*J271)/(1.84*29.3*R271+8*0.95*5.67E-8*(EA271+273)^3))</f>
        <v>0</v>
      </c>
      <c r="W271">
        <f>($C$7*EB271+$D$7*EC271+$E$7*V271)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2*0.95*5.67E-8*(((EA271+$B$7)+273)^4-(W271+273)^4)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1044.90424515476</v>
      </c>
      <c r="AK271">
        <v>995.848006060606</v>
      </c>
      <c r="AL271">
        <v>3.27375341991338</v>
      </c>
      <c r="AM271">
        <v>63.08</v>
      </c>
      <c r="AN271">
        <f>(AP271 - AO271 + DY271*1E3/(8.314*(EA271+273.15)) * AR271/DX271 * AQ271) * DX271/(100*DL271) * 1000/(1000 - AP271)</f>
        <v>0</v>
      </c>
      <c r="AO271">
        <v>19.7747928809524</v>
      </c>
      <c r="AP271">
        <v>23.586203030303</v>
      </c>
      <c r="AQ271">
        <v>3.78783620750403e-05</v>
      </c>
      <c r="AR271">
        <v>99.94</v>
      </c>
      <c r="AS271">
        <v>0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MAX(0,($B$13+$C$13*EF271)/(1+$D$13*EF271)*DY271/(EA271+273)*$E$13)</f>
        <v>0</v>
      </c>
      <c r="AX271" t="s">
        <v>437</v>
      </c>
      <c r="AY271" t="s">
        <v>437</v>
      </c>
      <c r="AZ271">
        <v>0</v>
      </c>
      <c r="BA271">
        <v>0</v>
      </c>
      <c r="BB271">
        <f>1-AZ271/BA271</f>
        <v>0</v>
      </c>
      <c r="BC271">
        <v>0</v>
      </c>
      <c r="BD271" t="s">
        <v>437</v>
      </c>
      <c r="BE271" t="s">
        <v>437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437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$B$11*EG271+$C$11*EH271+$F$11*ES271*(1-EV271)</f>
        <v>0</v>
      </c>
      <c r="DI271">
        <f>DH271*DJ271</f>
        <v>0</v>
      </c>
      <c r="DJ271">
        <f>($B$11*$D$9+$C$11*$D$9+$F$11*((FF271+EX271)/MAX(FF271+EX271+FG271, 0.1)*$I$9+FG271/MAX(FF271+EX271+FG271, 0.1)*$J$9))/($B$11+$C$11+$F$11)</f>
        <v>0</v>
      </c>
      <c r="DK271">
        <f>($B$11*$K$9+$C$11*$K$9+$F$11*((FF271+EX271)/MAX(FF271+EX271+FG271, 0.1)*$P$9+FG271/MAX(FF271+EX271+FG271, 0.1)*$Q$9))/($B$11+$C$11+$F$11)</f>
        <v>0</v>
      </c>
      <c r="DL271">
        <v>6</v>
      </c>
      <c r="DM271">
        <v>0.5</v>
      </c>
      <c r="DN271" t="s">
        <v>438</v>
      </c>
      <c r="DO271">
        <v>2</v>
      </c>
      <c r="DP271" t="b">
        <v>1</v>
      </c>
      <c r="DQ271">
        <v>1758993452.84615</v>
      </c>
      <c r="DR271">
        <v>948.932307692308</v>
      </c>
      <c r="DS271">
        <v>1008.52284615385</v>
      </c>
      <c r="DT271">
        <v>23.5844846153846</v>
      </c>
      <c r="DU271">
        <v>19.7274</v>
      </c>
      <c r="DV271">
        <v>941.812615384616</v>
      </c>
      <c r="DW271">
        <v>23.1985538461538</v>
      </c>
      <c r="DX271">
        <v>500.021769230769</v>
      </c>
      <c r="DY271">
        <v>90.4061461538462</v>
      </c>
      <c r="DZ271">
        <v>0.0302505615384615</v>
      </c>
      <c r="EA271">
        <v>30.1497769230769</v>
      </c>
      <c r="EB271">
        <v>30.0624846153846</v>
      </c>
      <c r="EC271">
        <v>999.9</v>
      </c>
      <c r="ED271">
        <v>0</v>
      </c>
      <c r="EE271">
        <v>0</v>
      </c>
      <c r="EF271">
        <v>9999.76</v>
      </c>
      <c r="EG271">
        <v>0</v>
      </c>
      <c r="EH271">
        <v>9.68168</v>
      </c>
      <c r="EI271">
        <v>-59.5899538461538</v>
      </c>
      <c r="EJ271">
        <v>971.852923076923</v>
      </c>
      <c r="EK271">
        <v>1028.81846153846</v>
      </c>
      <c r="EL271">
        <v>3.85707076923077</v>
      </c>
      <c r="EM271">
        <v>1008.52284615385</v>
      </c>
      <c r="EN271">
        <v>19.7274</v>
      </c>
      <c r="EO271">
        <v>2.13218153846154</v>
      </c>
      <c r="EP271">
        <v>1.78347769230769</v>
      </c>
      <c r="EQ271">
        <v>18.4616615384615</v>
      </c>
      <c r="ER271">
        <v>15.6427076923077</v>
      </c>
      <c r="ES271">
        <v>2000.01692307692</v>
      </c>
      <c r="ET271">
        <v>0.979994615384615</v>
      </c>
      <c r="EU271">
        <v>0.0200055307692308</v>
      </c>
      <c r="EV271">
        <v>0</v>
      </c>
      <c r="EW271">
        <v>1130.60769230769</v>
      </c>
      <c r="EX271">
        <v>5.00016</v>
      </c>
      <c r="EY271">
        <v>23200.8076923077</v>
      </c>
      <c r="EZ271">
        <v>18234.3153846154</v>
      </c>
      <c r="FA271">
        <v>48.562</v>
      </c>
      <c r="FB271">
        <v>49.0381538461538</v>
      </c>
      <c r="FC271">
        <v>48.9274615384615</v>
      </c>
      <c r="FD271">
        <v>48.687</v>
      </c>
      <c r="FE271">
        <v>50.4036153846154</v>
      </c>
      <c r="FF271">
        <v>1955.10692307692</v>
      </c>
      <c r="FG271">
        <v>39.91</v>
      </c>
      <c r="FH271">
        <v>0</v>
      </c>
      <c r="FI271">
        <v>1758993465.9</v>
      </c>
      <c r="FJ271">
        <v>0</v>
      </c>
      <c r="FK271">
        <v>1130.79076923077</v>
      </c>
      <c r="FL271">
        <v>21.1398290690594</v>
      </c>
      <c r="FM271">
        <v>425.176068354262</v>
      </c>
      <c r="FN271">
        <v>23203.6076923077</v>
      </c>
      <c r="FO271">
        <v>15</v>
      </c>
      <c r="FP271">
        <v>0</v>
      </c>
      <c r="FQ271" t="s">
        <v>439</v>
      </c>
      <c r="FR271">
        <v>1747249705.1</v>
      </c>
      <c r="FS271">
        <v>1747249711.1</v>
      </c>
      <c r="FT271">
        <v>0</v>
      </c>
      <c r="FU271">
        <v>0.871</v>
      </c>
      <c r="FV271">
        <v>0.066</v>
      </c>
      <c r="FW271">
        <v>5.486</v>
      </c>
      <c r="FX271">
        <v>0.145</v>
      </c>
      <c r="FY271">
        <v>420</v>
      </c>
      <c r="FZ271">
        <v>16</v>
      </c>
      <c r="GA271">
        <v>0.27</v>
      </c>
      <c r="GB271">
        <v>0.16</v>
      </c>
      <c r="GC271">
        <v>-59.672755</v>
      </c>
      <c r="GD271">
        <v>-0.530584962405945</v>
      </c>
      <c r="GE271">
        <v>0.577504809049241</v>
      </c>
      <c r="GF271">
        <v>0</v>
      </c>
      <c r="GG271">
        <v>1129.75970588235</v>
      </c>
      <c r="GH271">
        <v>21.0174178811904</v>
      </c>
      <c r="GI271">
        <v>2.07266876172912</v>
      </c>
      <c r="GJ271">
        <v>-1</v>
      </c>
      <c r="GK271">
        <v>3.8746885</v>
      </c>
      <c r="GL271">
        <v>-0.489752030075191</v>
      </c>
      <c r="GM271">
        <v>0.0474073467170438</v>
      </c>
      <c r="GN271">
        <v>0</v>
      </c>
      <c r="GO271">
        <v>0</v>
      </c>
      <c r="GP271">
        <v>2</v>
      </c>
      <c r="GQ271" t="s">
        <v>457</v>
      </c>
      <c r="GR271">
        <v>3.12512</v>
      </c>
      <c r="GS271">
        <v>2.65565</v>
      </c>
      <c r="GT271">
        <v>0.161827</v>
      </c>
      <c r="GU271">
        <v>0.168697</v>
      </c>
      <c r="GV271">
        <v>0.100332</v>
      </c>
      <c r="GW271">
        <v>0.0890595</v>
      </c>
      <c r="GX271">
        <v>21602.5</v>
      </c>
      <c r="GY271">
        <v>20310.9</v>
      </c>
      <c r="GZ271">
        <v>23045.6</v>
      </c>
      <c r="HA271">
        <v>23786.8</v>
      </c>
      <c r="HB271">
        <v>35330.6</v>
      </c>
      <c r="HC271">
        <v>35869.3</v>
      </c>
      <c r="HD271">
        <v>41536.5</v>
      </c>
      <c r="HE271">
        <v>42413.5</v>
      </c>
      <c r="HF271">
        <v>1.91357</v>
      </c>
      <c r="HG271">
        <v>1.82313</v>
      </c>
      <c r="HH271">
        <v>0.190325</v>
      </c>
      <c r="HI271">
        <v>0</v>
      </c>
      <c r="HJ271">
        <v>26.9489</v>
      </c>
      <c r="HK271">
        <v>999.9</v>
      </c>
      <c r="HL271">
        <v>51.618</v>
      </c>
      <c r="HM271">
        <v>29.346</v>
      </c>
      <c r="HN271">
        <v>23.4258</v>
      </c>
      <c r="HO271">
        <v>53.7828</v>
      </c>
      <c r="HP271">
        <v>42.2196</v>
      </c>
      <c r="HQ271">
        <v>1</v>
      </c>
      <c r="HR271">
        <v>-0.000381098</v>
      </c>
      <c r="HS271">
        <v>0.887492</v>
      </c>
      <c r="HT271">
        <v>20.2152</v>
      </c>
      <c r="HU271">
        <v>5.23271</v>
      </c>
      <c r="HV271">
        <v>11.992</v>
      </c>
      <c r="HW271">
        <v>4.9556</v>
      </c>
      <c r="HX271">
        <v>3.30393</v>
      </c>
      <c r="HY271">
        <v>22.2</v>
      </c>
      <c r="HZ271">
        <v>9999</v>
      </c>
      <c r="IA271">
        <v>9999</v>
      </c>
      <c r="IB271">
        <v>9999</v>
      </c>
      <c r="IC271">
        <v>1.86854</v>
      </c>
      <c r="ID271">
        <v>1.86418</v>
      </c>
      <c r="IE271">
        <v>1.8718</v>
      </c>
      <c r="IF271">
        <v>1.86264</v>
      </c>
      <c r="IG271">
        <v>1.86207</v>
      </c>
      <c r="IH271">
        <v>1.86857</v>
      </c>
      <c r="II271">
        <v>1.85867</v>
      </c>
      <c r="IJ271">
        <v>1.86508</v>
      </c>
      <c r="IK271">
        <v>5</v>
      </c>
      <c r="IL271">
        <v>0</v>
      </c>
      <c r="IM271">
        <v>0</v>
      </c>
      <c r="IN271">
        <v>0</v>
      </c>
      <c r="IO271" t="s">
        <v>441</v>
      </c>
      <c r="IP271" t="s">
        <v>442</v>
      </c>
      <c r="IQ271" t="s">
        <v>443</v>
      </c>
      <c r="IR271" t="s">
        <v>443</v>
      </c>
      <c r="IS271" t="s">
        <v>443</v>
      </c>
      <c r="IT271" t="s">
        <v>443</v>
      </c>
      <c r="IU271">
        <v>0</v>
      </c>
      <c r="IV271">
        <v>100</v>
      </c>
      <c r="IW271">
        <v>100</v>
      </c>
      <c r="IX271">
        <v>7.173</v>
      </c>
      <c r="IY271">
        <v>0.3859</v>
      </c>
      <c r="IZ271">
        <v>4.29428474587108</v>
      </c>
      <c r="JA271">
        <v>0.0044018681294096</v>
      </c>
      <c r="JB271">
        <v>-1.90699597991277e-06</v>
      </c>
      <c r="JC271">
        <v>4.44501569190667e-10</v>
      </c>
      <c r="JD271">
        <v>0.0663976639725661</v>
      </c>
      <c r="JE271">
        <v>0.00774552653971819</v>
      </c>
      <c r="JF271">
        <v>0.000136201457998369</v>
      </c>
      <c r="JG271">
        <v>5.32982615085375e-06</v>
      </c>
      <c r="JH271">
        <v>-0</v>
      </c>
      <c r="JI271">
        <v>1991</v>
      </c>
      <c r="JJ271">
        <v>1</v>
      </c>
      <c r="JK271">
        <v>28</v>
      </c>
      <c r="JL271">
        <v>195729.3</v>
      </c>
      <c r="JM271">
        <v>195729.2</v>
      </c>
      <c r="JN271">
        <v>2.13379</v>
      </c>
      <c r="JO271">
        <v>2.34863</v>
      </c>
      <c r="JP271">
        <v>1.4978</v>
      </c>
      <c r="JQ271">
        <v>2.3291</v>
      </c>
      <c r="JR271">
        <v>1.54419</v>
      </c>
      <c r="JS271">
        <v>2.36084</v>
      </c>
      <c r="JT271">
        <v>35.1747</v>
      </c>
      <c r="JU271">
        <v>24.07</v>
      </c>
      <c r="JV271">
        <v>18</v>
      </c>
      <c r="JW271">
        <v>546.787</v>
      </c>
      <c r="JX271">
        <v>431.968</v>
      </c>
      <c r="JY271">
        <v>25.9862</v>
      </c>
      <c r="JZ271">
        <v>27.5091</v>
      </c>
      <c r="KA271">
        <v>30.0004</v>
      </c>
      <c r="KB271">
        <v>27.3674</v>
      </c>
      <c r="KC271">
        <v>27.3871</v>
      </c>
      <c r="KD271">
        <v>42.8139</v>
      </c>
      <c r="KE271">
        <v>26.578</v>
      </c>
      <c r="KF271">
        <v>68.1352</v>
      </c>
      <c r="KG271">
        <v>25.9268</v>
      </c>
      <c r="KH271">
        <v>1056.46</v>
      </c>
      <c r="KI271">
        <v>19.9187</v>
      </c>
      <c r="KJ271">
        <v>93.1028</v>
      </c>
      <c r="KK271">
        <v>98.8518</v>
      </c>
    </row>
    <row r="272" spans="1:297">
      <c r="A272">
        <v>256</v>
      </c>
      <c r="B272">
        <v>1758993466</v>
      </c>
      <c r="C272">
        <v>6119</v>
      </c>
      <c r="D272" t="s">
        <v>956</v>
      </c>
      <c r="E272" t="s">
        <v>957</v>
      </c>
      <c r="F272">
        <v>5</v>
      </c>
      <c r="G272" t="s">
        <v>831</v>
      </c>
      <c r="H272" t="s">
        <v>436</v>
      </c>
      <c r="I272">
        <v>1758993457.84615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(EA272+(U272+2*0.95*5.67E-8*(((EA272+$B$7)+273)^4-(EA272+273)^4)-44100*J272)/(1.84*29.3*R272+8*0.95*5.67E-8*(EA272+273)^3))</f>
        <v>0</v>
      </c>
      <c r="W272">
        <f>($C$7*EB272+$D$7*EC272+$E$7*V272)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2*0.95*5.67E-8*(((EA272+$B$7)+273)^4-(W272+273)^4)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1063.29842852381</v>
      </c>
      <c r="AK272">
        <v>1013.54056363636</v>
      </c>
      <c r="AL272">
        <v>3.54499329004308</v>
      </c>
      <c r="AM272">
        <v>63.08</v>
      </c>
      <c r="AN272">
        <f>(AP272 - AO272 + DY272*1E3/(8.314*(EA272+273.15)) * AR272/DX272 * AQ272) * DX272/(100*DL272) * 1000/(1000 - AP272)</f>
        <v>0</v>
      </c>
      <c r="AO272">
        <v>19.814471297619</v>
      </c>
      <c r="AP272">
        <v>23.5834290909091</v>
      </c>
      <c r="AQ272">
        <v>-1.09827180694709e-05</v>
      </c>
      <c r="AR272">
        <v>99.94</v>
      </c>
      <c r="AS272">
        <v>0</v>
      </c>
      <c r="AT272">
        <v>0</v>
      </c>
      <c r="AU272">
        <f>IF(AS272*$H$13&gt;=AW272,1.0,(AW272/(AW272-AS272*$H$13)))</f>
        <v>0</v>
      </c>
      <c r="AV272">
        <f>(AU272-1)*100</f>
        <v>0</v>
      </c>
      <c r="AW272">
        <f>MAX(0,($B$13+$C$13*EF272)/(1+$D$13*EF272)*DY272/(EA272+273)*$E$13)</f>
        <v>0</v>
      </c>
      <c r="AX272" t="s">
        <v>437</v>
      </c>
      <c r="AY272" t="s">
        <v>437</v>
      </c>
      <c r="AZ272">
        <v>0</v>
      </c>
      <c r="BA272">
        <v>0</v>
      </c>
      <c r="BB272">
        <f>1-AZ272/BA272</f>
        <v>0</v>
      </c>
      <c r="BC272">
        <v>0</v>
      </c>
      <c r="BD272" t="s">
        <v>437</v>
      </c>
      <c r="BE272" t="s">
        <v>437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437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$B$11*EG272+$C$11*EH272+$F$11*ES272*(1-EV272)</f>
        <v>0</v>
      </c>
      <c r="DI272">
        <f>DH272*DJ272</f>
        <v>0</v>
      </c>
      <c r="DJ272">
        <f>($B$11*$D$9+$C$11*$D$9+$F$11*((FF272+EX272)/MAX(FF272+EX272+FG272, 0.1)*$I$9+FG272/MAX(FF272+EX272+FG272, 0.1)*$J$9))/($B$11+$C$11+$F$11)</f>
        <v>0</v>
      </c>
      <c r="DK272">
        <f>($B$11*$K$9+$C$11*$K$9+$F$11*((FF272+EX272)/MAX(FF272+EX272+FG272, 0.1)*$P$9+FG272/MAX(FF272+EX272+FG272, 0.1)*$Q$9))/($B$11+$C$11+$F$11)</f>
        <v>0</v>
      </c>
      <c r="DL272">
        <v>6</v>
      </c>
      <c r="DM272">
        <v>0.5</v>
      </c>
      <c r="DN272" t="s">
        <v>438</v>
      </c>
      <c r="DO272">
        <v>2</v>
      </c>
      <c r="DP272" t="b">
        <v>1</v>
      </c>
      <c r="DQ272">
        <v>1758993457.84615</v>
      </c>
      <c r="DR272">
        <v>965.537</v>
      </c>
      <c r="DS272">
        <v>1025.76576923077</v>
      </c>
      <c r="DT272">
        <v>23.5830923076923</v>
      </c>
      <c r="DU272">
        <v>19.7690615384615</v>
      </c>
      <c r="DV272">
        <v>958.384461538462</v>
      </c>
      <c r="DW272">
        <v>23.1971846153846</v>
      </c>
      <c r="DX272">
        <v>500.028615384615</v>
      </c>
      <c r="DY272">
        <v>90.4044769230769</v>
      </c>
      <c r="DZ272">
        <v>0.0302174230769231</v>
      </c>
      <c r="EA272">
        <v>30.1406769230769</v>
      </c>
      <c r="EB272">
        <v>30.0621538461539</v>
      </c>
      <c r="EC272">
        <v>999.9</v>
      </c>
      <c r="ED272">
        <v>0</v>
      </c>
      <c r="EE272">
        <v>0</v>
      </c>
      <c r="EF272">
        <v>9986.87384615385</v>
      </c>
      <c r="EG272">
        <v>0</v>
      </c>
      <c r="EH272">
        <v>9.68168</v>
      </c>
      <c r="EI272">
        <v>-60.2276076923077</v>
      </c>
      <c r="EJ272">
        <v>988.857846153846</v>
      </c>
      <c r="EK272">
        <v>1046.45230769231</v>
      </c>
      <c r="EL272">
        <v>3.81401076923077</v>
      </c>
      <c r="EM272">
        <v>1025.76576923077</v>
      </c>
      <c r="EN272">
        <v>19.7690615384615</v>
      </c>
      <c r="EO272">
        <v>2.13201692307692</v>
      </c>
      <c r="EP272">
        <v>1.78721076923077</v>
      </c>
      <c r="EQ272">
        <v>18.4604153846154</v>
      </c>
      <c r="ER272">
        <v>15.6753692307692</v>
      </c>
      <c r="ES272">
        <v>2000.01692307692</v>
      </c>
      <c r="ET272">
        <v>0.979994615384615</v>
      </c>
      <c r="EU272">
        <v>0.0200055307692308</v>
      </c>
      <c r="EV272">
        <v>0</v>
      </c>
      <c r="EW272">
        <v>1132.24307692308</v>
      </c>
      <c r="EX272">
        <v>5.00016</v>
      </c>
      <c r="EY272">
        <v>23235.3076923077</v>
      </c>
      <c r="EZ272">
        <v>18234.3076923077</v>
      </c>
      <c r="FA272">
        <v>48.562</v>
      </c>
      <c r="FB272">
        <v>49.0572307692308</v>
      </c>
      <c r="FC272">
        <v>48.9274615384615</v>
      </c>
      <c r="FD272">
        <v>48.687</v>
      </c>
      <c r="FE272">
        <v>50.4179230769231</v>
      </c>
      <c r="FF272">
        <v>1955.10692307692</v>
      </c>
      <c r="FG272">
        <v>39.91</v>
      </c>
      <c r="FH272">
        <v>0</v>
      </c>
      <c r="FI272">
        <v>1758993471.3</v>
      </c>
      <c r="FJ272">
        <v>0</v>
      </c>
      <c r="FK272">
        <v>1132.6884</v>
      </c>
      <c r="FL272">
        <v>19.1576923493169</v>
      </c>
      <c r="FM272">
        <v>384.307692863705</v>
      </c>
      <c r="FN272">
        <v>23242.504</v>
      </c>
      <c r="FO272">
        <v>15</v>
      </c>
      <c r="FP272">
        <v>0</v>
      </c>
      <c r="FQ272" t="s">
        <v>439</v>
      </c>
      <c r="FR272">
        <v>1747249705.1</v>
      </c>
      <c r="FS272">
        <v>1747249711.1</v>
      </c>
      <c r="FT272">
        <v>0</v>
      </c>
      <c r="FU272">
        <v>0.871</v>
      </c>
      <c r="FV272">
        <v>0.066</v>
      </c>
      <c r="FW272">
        <v>5.486</v>
      </c>
      <c r="FX272">
        <v>0.145</v>
      </c>
      <c r="FY272">
        <v>420</v>
      </c>
      <c r="FZ272">
        <v>16</v>
      </c>
      <c r="GA272">
        <v>0.27</v>
      </c>
      <c r="GB272">
        <v>0.16</v>
      </c>
      <c r="GC272">
        <v>-59.855115</v>
      </c>
      <c r="GD272">
        <v>-6.19813984962399</v>
      </c>
      <c r="GE272">
        <v>0.785435152176804</v>
      </c>
      <c r="GF272">
        <v>0</v>
      </c>
      <c r="GG272">
        <v>1131.18205882353</v>
      </c>
      <c r="GH272">
        <v>20.2663101629247</v>
      </c>
      <c r="GI272">
        <v>1.99911859903569</v>
      </c>
      <c r="GJ272">
        <v>-1</v>
      </c>
      <c r="GK272">
        <v>3.843027</v>
      </c>
      <c r="GL272">
        <v>-0.505209924812029</v>
      </c>
      <c r="GM272">
        <v>0.0487738945646131</v>
      </c>
      <c r="GN272">
        <v>0</v>
      </c>
      <c r="GO272">
        <v>0</v>
      </c>
      <c r="GP272">
        <v>2</v>
      </c>
      <c r="GQ272" t="s">
        <v>457</v>
      </c>
      <c r="GR272">
        <v>3.12504</v>
      </c>
      <c r="GS272">
        <v>2.65575</v>
      </c>
      <c r="GT272">
        <v>0.163675</v>
      </c>
      <c r="GU272">
        <v>0.170404</v>
      </c>
      <c r="GV272">
        <v>0.100326</v>
      </c>
      <c r="GW272">
        <v>0.0892841</v>
      </c>
      <c r="GX272">
        <v>21554.8</v>
      </c>
      <c r="GY272">
        <v>20269.1</v>
      </c>
      <c r="GZ272">
        <v>23045.4</v>
      </c>
      <c r="HA272">
        <v>23786.7</v>
      </c>
      <c r="HB272">
        <v>35330.8</v>
      </c>
      <c r="HC272">
        <v>35860.1</v>
      </c>
      <c r="HD272">
        <v>41536.3</v>
      </c>
      <c r="HE272">
        <v>42412.9</v>
      </c>
      <c r="HF272">
        <v>1.91357</v>
      </c>
      <c r="HG272">
        <v>1.82345</v>
      </c>
      <c r="HH272">
        <v>0.191055</v>
      </c>
      <c r="HI272">
        <v>0</v>
      </c>
      <c r="HJ272">
        <v>26.9516</v>
      </c>
      <c r="HK272">
        <v>999.9</v>
      </c>
      <c r="HL272">
        <v>51.666</v>
      </c>
      <c r="HM272">
        <v>29.336</v>
      </c>
      <c r="HN272">
        <v>23.4341</v>
      </c>
      <c r="HO272">
        <v>53.6428</v>
      </c>
      <c r="HP272">
        <v>42.3798</v>
      </c>
      <c r="HQ272">
        <v>1</v>
      </c>
      <c r="HR272">
        <v>-0.000198171</v>
      </c>
      <c r="HS272">
        <v>0.915182</v>
      </c>
      <c r="HT272">
        <v>20.2153</v>
      </c>
      <c r="HU272">
        <v>5.23241</v>
      </c>
      <c r="HV272">
        <v>11.992</v>
      </c>
      <c r="HW272">
        <v>4.95565</v>
      </c>
      <c r="HX272">
        <v>3.30393</v>
      </c>
      <c r="HY272">
        <v>22.2</v>
      </c>
      <c r="HZ272">
        <v>9999</v>
      </c>
      <c r="IA272">
        <v>9999</v>
      </c>
      <c r="IB272">
        <v>9999</v>
      </c>
      <c r="IC272">
        <v>1.86854</v>
      </c>
      <c r="ID272">
        <v>1.86419</v>
      </c>
      <c r="IE272">
        <v>1.8718</v>
      </c>
      <c r="IF272">
        <v>1.86265</v>
      </c>
      <c r="IG272">
        <v>1.8621</v>
      </c>
      <c r="IH272">
        <v>1.86857</v>
      </c>
      <c r="II272">
        <v>1.85867</v>
      </c>
      <c r="IJ272">
        <v>1.86509</v>
      </c>
      <c r="IK272">
        <v>5</v>
      </c>
      <c r="IL272">
        <v>0</v>
      </c>
      <c r="IM272">
        <v>0</v>
      </c>
      <c r="IN272">
        <v>0</v>
      </c>
      <c r="IO272" t="s">
        <v>441</v>
      </c>
      <c r="IP272" t="s">
        <v>442</v>
      </c>
      <c r="IQ272" t="s">
        <v>443</v>
      </c>
      <c r="IR272" t="s">
        <v>443</v>
      </c>
      <c r="IS272" t="s">
        <v>443</v>
      </c>
      <c r="IT272" t="s">
        <v>443</v>
      </c>
      <c r="IU272">
        <v>0</v>
      </c>
      <c r="IV272">
        <v>100</v>
      </c>
      <c r="IW272">
        <v>100</v>
      </c>
      <c r="IX272">
        <v>7.206</v>
      </c>
      <c r="IY272">
        <v>0.3859</v>
      </c>
      <c r="IZ272">
        <v>4.29428474587108</v>
      </c>
      <c r="JA272">
        <v>0.0044018681294096</v>
      </c>
      <c r="JB272">
        <v>-1.90699597991277e-06</v>
      </c>
      <c r="JC272">
        <v>4.44501569190667e-10</v>
      </c>
      <c r="JD272">
        <v>0.0663976639725661</v>
      </c>
      <c r="JE272">
        <v>0.00774552653971819</v>
      </c>
      <c r="JF272">
        <v>0.000136201457998369</v>
      </c>
      <c r="JG272">
        <v>5.32982615085375e-06</v>
      </c>
      <c r="JH272">
        <v>-0</v>
      </c>
      <c r="JI272">
        <v>1991</v>
      </c>
      <c r="JJ272">
        <v>1</v>
      </c>
      <c r="JK272">
        <v>28</v>
      </c>
      <c r="JL272">
        <v>195729.3</v>
      </c>
      <c r="JM272">
        <v>195729.2</v>
      </c>
      <c r="JN272">
        <v>2.16064</v>
      </c>
      <c r="JO272">
        <v>2.34741</v>
      </c>
      <c r="JP272">
        <v>1.49902</v>
      </c>
      <c r="JQ272">
        <v>2.32788</v>
      </c>
      <c r="JR272">
        <v>1.54419</v>
      </c>
      <c r="JS272">
        <v>2.32666</v>
      </c>
      <c r="JT272">
        <v>35.1747</v>
      </c>
      <c r="JU272">
        <v>24.0875</v>
      </c>
      <c r="JV272">
        <v>18</v>
      </c>
      <c r="JW272">
        <v>546.807</v>
      </c>
      <c r="JX272">
        <v>432.168</v>
      </c>
      <c r="JY272">
        <v>25.9278</v>
      </c>
      <c r="JZ272">
        <v>27.512</v>
      </c>
      <c r="KA272">
        <v>30.0002</v>
      </c>
      <c r="KB272">
        <v>27.3696</v>
      </c>
      <c r="KC272">
        <v>27.3882</v>
      </c>
      <c r="KD272">
        <v>43.3852</v>
      </c>
      <c r="KE272">
        <v>26.578</v>
      </c>
      <c r="KF272">
        <v>68.1352</v>
      </c>
      <c r="KG272">
        <v>25.8629</v>
      </c>
      <c r="KH272">
        <v>1076.73</v>
      </c>
      <c r="KI272">
        <v>19.9619</v>
      </c>
      <c r="KJ272">
        <v>93.1023</v>
      </c>
      <c r="KK272">
        <v>98.8508</v>
      </c>
    </row>
    <row r="273" spans="1:297">
      <c r="A273">
        <v>257</v>
      </c>
      <c r="B273">
        <v>1758993471</v>
      </c>
      <c r="C273">
        <v>6124</v>
      </c>
      <c r="D273" t="s">
        <v>958</v>
      </c>
      <c r="E273" t="s">
        <v>959</v>
      </c>
      <c r="F273">
        <v>5</v>
      </c>
      <c r="G273" t="s">
        <v>831</v>
      </c>
      <c r="H273" t="s">
        <v>436</v>
      </c>
      <c r="I273">
        <v>1758993462.84615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(EA273+(U273+2*0.95*5.67E-8*(((EA273+$B$7)+273)^4-(EA273+273)^4)-44100*J273)/(1.84*29.3*R273+8*0.95*5.67E-8*(EA273+273)^3))</f>
        <v>0</v>
      </c>
      <c r="W273">
        <f>($C$7*EB273+$D$7*EC273+$E$7*V273)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2*0.95*5.67E-8*(((EA273+$B$7)+273)^4-(W273+273)^4)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1079.5407894881</v>
      </c>
      <c r="AK273">
        <v>1030.13642424242</v>
      </c>
      <c r="AL273">
        <v>3.30612987012972</v>
      </c>
      <c r="AM273">
        <v>63.08</v>
      </c>
      <c r="AN273">
        <f>(AP273 - AO273 + DY273*1E3/(8.314*(EA273+273.15)) * AR273/DX273 * AQ273) * DX273/(100*DL273) * 1000/(1000 - AP273)</f>
        <v>0</v>
      </c>
      <c r="AO273">
        <v>19.89331175</v>
      </c>
      <c r="AP273">
        <v>23.5969824242424</v>
      </c>
      <c r="AQ273">
        <v>8.92485897940391e-05</v>
      </c>
      <c r="AR273">
        <v>99.94</v>
      </c>
      <c r="AS273">
        <v>0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MAX(0,($B$13+$C$13*EF273)/(1+$D$13*EF273)*DY273/(EA273+273)*$E$13)</f>
        <v>0</v>
      </c>
      <c r="AX273" t="s">
        <v>437</v>
      </c>
      <c r="AY273" t="s">
        <v>437</v>
      </c>
      <c r="AZ273">
        <v>0</v>
      </c>
      <c r="BA273">
        <v>0</v>
      </c>
      <c r="BB273">
        <f>1-AZ273/BA273</f>
        <v>0</v>
      </c>
      <c r="BC273">
        <v>0</v>
      </c>
      <c r="BD273" t="s">
        <v>437</v>
      </c>
      <c r="BE273" t="s">
        <v>437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437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$B$11*EG273+$C$11*EH273+$F$11*ES273*(1-EV273)</f>
        <v>0</v>
      </c>
      <c r="DI273">
        <f>DH273*DJ273</f>
        <v>0</v>
      </c>
      <c r="DJ273">
        <f>($B$11*$D$9+$C$11*$D$9+$F$11*((FF273+EX273)/MAX(FF273+EX273+FG273, 0.1)*$I$9+FG273/MAX(FF273+EX273+FG273, 0.1)*$J$9))/($B$11+$C$11+$F$11)</f>
        <v>0</v>
      </c>
      <c r="DK273">
        <f>($B$11*$K$9+$C$11*$K$9+$F$11*((FF273+EX273)/MAX(FF273+EX273+FG273, 0.1)*$P$9+FG273/MAX(FF273+EX273+FG273, 0.1)*$Q$9))/($B$11+$C$11+$F$11)</f>
        <v>0</v>
      </c>
      <c r="DL273">
        <v>6</v>
      </c>
      <c r="DM273">
        <v>0.5</v>
      </c>
      <c r="DN273" t="s">
        <v>438</v>
      </c>
      <c r="DO273">
        <v>2</v>
      </c>
      <c r="DP273" t="b">
        <v>1</v>
      </c>
      <c r="DQ273">
        <v>1758993462.84615</v>
      </c>
      <c r="DR273">
        <v>982.186153846154</v>
      </c>
      <c r="DS273">
        <v>1042.33923076923</v>
      </c>
      <c r="DT273">
        <v>23.5859923076923</v>
      </c>
      <c r="DU273">
        <v>19.8251615384615</v>
      </c>
      <c r="DV273">
        <v>975.001</v>
      </c>
      <c r="DW273">
        <v>23.2000307692308</v>
      </c>
      <c r="DX273">
        <v>500.013769230769</v>
      </c>
      <c r="DY273">
        <v>90.404</v>
      </c>
      <c r="DZ273">
        <v>0.0302305307692308</v>
      </c>
      <c r="EA273">
        <v>30.1300692307692</v>
      </c>
      <c r="EB273">
        <v>30.0624307692308</v>
      </c>
      <c r="EC273">
        <v>999.9</v>
      </c>
      <c r="ED273">
        <v>0</v>
      </c>
      <c r="EE273">
        <v>0</v>
      </c>
      <c r="EF273">
        <v>9984.99846153846</v>
      </c>
      <c r="EG273">
        <v>0</v>
      </c>
      <c r="EH273">
        <v>9.68168</v>
      </c>
      <c r="EI273">
        <v>-60.1526846153846</v>
      </c>
      <c r="EJ273">
        <v>1005.91276923077</v>
      </c>
      <c r="EK273">
        <v>1063.42153846154</v>
      </c>
      <c r="EL273">
        <v>3.76081846153846</v>
      </c>
      <c r="EM273">
        <v>1042.33923076923</v>
      </c>
      <c r="EN273">
        <v>19.8251615384615</v>
      </c>
      <c r="EO273">
        <v>2.13226692307692</v>
      </c>
      <c r="EP273">
        <v>1.79227384615385</v>
      </c>
      <c r="EQ273">
        <v>18.4622923076923</v>
      </c>
      <c r="ER273">
        <v>15.7195230769231</v>
      </c>
      <c r="ES273">
        <v>2000.01461538462</v>
      </c>
      <c r="ET273">
        <v>0.979994615384615</v>
      </c>
      <c r="EU273">
        <v>0.0200055384615385</v>
      </c>
      <c r="EV273">
        <v>0</v>
      </c>
      <c r="EW273">
        <v>1133.90153846154</v>
      </c>
      <c r="EX273">
        <v>5.00016</v>
      </c>
      <c r="EY273">
        <v>23267.2384615385</v>
      </c>
      <c r="EZ273">
        <v>18234.2846153846</v>
      </c>
      <c r="FA273">
        <v>48.562</v>
      </c>
      <c r="FB273">
        <v>49.062</v>
      </c>
      <c r="FC273">
        <v>48.9322307692308</v>
      </c>
      <c r="FD273">
        <v>48.687</v>
      </c>
      <c r="FE273">
        <v>50.4131538461538</v>
      </c>
      <c r="FF273">
        <v>1955.10461538462</v>
      </c>
      <c r="FG273">
        <v>39.91</v>
      </c>
      <c r="FH273">
        <v>0</v>
      </c>
      <c r="FI273">
        <v>1758993476.1</v>
      </c>
      <c r="FJ273">
        <v>0</v>
      </c>
      <c r="FK273">
        <v>1134.184</v>
      </c>
      <c r="FL273">
        <v>17.5407692748497</v>
      </c>
      <c r="FM273">
        <v>361.300000458191</v>
      </c>
      <c r="FN273">
        <v>23272.252</v>
      </c>
      <c r="FO273">
        <v>15</v>
      </c>
      <c r="FP273">
        <v>0</v>
      </c>
      <c r="FQ273" t="s">
        <v>439</v>
      </c>
      <c r="FR273">
        <v>1747249705.1</v>
      </c>
      <c r="FS273">
        <v>1747249711.1</v>
      </c>
      <c r="FT273">
        <v>0</v>
      </c>
      <c r="FU273">
        <v>0.871</v>
      </c>
      <c r="FV273">
        <v>0.066</v>
      </c>
      <c r="FW273">
        <v>5.486</v>
      </c>
      <c r="FX273">
        <v>0.145</v>
      </c>
      <c r="FY273">
        <v>420</v>
      </c>
      <c r="FZ273">
        <v>16</v>
      </c>
      <c r="GA273">
        <v>0.27</v>
      </c>
      <c r="GB273">
        <v>0.16</v>
      </c>
      <c r="GC273">
        <v>-60.160635</v>
      </c>
      <c r="GD273">
        <v>-1.02472330827069</v>
      </c>
      <c r="GE273">
        <v>0.588645042682769</v>
      </c>
      <c r="GF273">
        <v>0</v>
      </c>
      <c r="GG273">
        <v>1133.13352941176</v>
      </c>
      <c r="GH273">
        <v>18.8601986298943</v>
      </c>
      <c r="GI273">
        <v>1.87054864922968</v>
      </c>
      <c r="GJ273">
        <v>-1</v>
      </c>
      <c r="GK273">
        <v>3.7833595</v>
      </c>
      <c r="GL273">
        <v>-0.614658496240594</v>
      </c>
      <c r="GM273">
        <v>0.0599377749399325</v>
      </c>
      <c r="GN273">
        <v>0</v>
      </c>
      <c r="GO273">
        <v>0</v>
      </c>
      <c r="GP273">
        <v>2</v>
      </c>
      <c r="GQ273" t="s">
        <v>457</v>
      </c>
      <c r="GR273">
        <v>3.12506</v>
      </c>
      <c r="GS273">
        <v>2.65566</v>
      </c>
      <c r="GT273">
        <v>0.165408</v>
      </c>
      <c r="GU273">
        <v>0.172165</v>
      </c>
      <c r="GV273">
        <v>0.100381</v>
      </c>
      <c r="GW273">
        <v>0.0894369</v>
      </c>
      <c r="GX273">
        <v>21509.8</v>
      </c>
      <c r="GY273">
        <v>20226.2</v>
      </c>
      <c r="GZ273">
        <v>23045.2</v>
      </c>
      <c r="HA273">
        <v>23786.8</v>
      </c>
      <c r="HB273">
        <v>35328.4</v>
      </c>
      <c r="HC273">
        <v>35854.4</v>
      </c>
      <c r="HD273">
        <v>41535.8</v>
      </c>
      <c r="HE273">
        <v>42413.2</v>
      </c>
      <c r="HF273">
        <v>1.91383</v>
      </c>
      <c r="HG273">
        <v>1.82343</v>
      </c>
      <c r="HH273">
        <v>0.190437</v>
      </c>
      <c r="HI273">
        <v>0</v>
      </c>
      <c r="HJ273">
        <v>26.9539</v>
      </c>
      <c r="HK273">
        <v>999.9</v>
      </c>
      <c r="HL273">
        <v>51.666</v>
      </c>
      <c r="HM273">
        <v>29.356</v>
      </c>
      <c r="HN273">
        <v>23.462</v>
      </c>
      <c r="HO273">
        <v>54.0428</v>
      </c>
      <c r="HP273">
        <v>42.2837</v>
      </c>
      <c r="HQ273">
        <v>1</v>
      </c>
      <c r="HR273">
        <v>0.000266768</v>
      </c>
      <c r="HS273">
        <v>0.956275</v>
      </c>
      <c r="HT273">
        <v>20.2153</v>
      </c>
      <c r="HU273">
        <v>5.23316</v>
      </c>
      <c r="HV273">
        <v>11.992</v>
      </c>
      <c r="HW273">
        <v>4.9556</v>
      </c>
      <c r="HX273">
        <v>3.30395</v>
      </c>
      <c r="HY273">
        <v>22.2</v>
      </c>
      <c r="HZ273">
        <v>9999</v>
      </c>
      <c r="IA273">
        <v>9999</v>
      </c>
      <c r="IB273">
        <v>9999</v>
      </c>
      <c r="IC273">
        <v>1.86856</v>
      </c>
      <c r="ID273">
        <v>1.86418</v>
      </c>
      <c r="IE273">
        <v>1.8718</v>
      </c>
      <c r="IF273">
        <v>1.86264</v>
      </c>
      <c r="IG273">
        <v>1.86207</v>
      </c>
      <c r="IH273">
        <v>1.86856</v>
      </c>
      <c r="II273">
        <v>1.85867</v>
      </c>
      <c r="IJ273">
        <v>1.86509</v>
      </c>
      <c r="IK273">
        <v>5</v>
      </c>
      <c r="IL273">
        <v>0</v>
      </c>
      <c r="IM273">
        <v>0</v>
      </c>
      <c r="IN273">
        <v>0</v>
      </c>
      <c r="IO273" t="s">
        <v>441</v>
      </c>
      <c r="IP273" t="s">
        <v>442</v>
      </c>
      <c r="IQ273" t="s">
        <v>443</v>
      </c>
      <c r="IR273" t="s">
        <v>443</v>
      </c>
      <c r="IS273" t="s">
        <v>443</v>
      </c>
      <c r="IT273" t="s">
        <v>443</v>
      </c>
      <c r="IU273">
        <v>0</v>
      </c>
      <c r="IV273">
        <v>100</v>
      </c>
      <c r="IW273">
        <v>100</v>
      </c>
      <c r="IX273">
        <v>7.24</v>
      </c>
      <c r="IY273">
        <v>0.3863</v>
      </c>
      <c r="IZ273">
        <v>4.29428474587108</v>
      </c>
      <c r="JA273">
        <v>0.0044018681294096</v>
      </c>
      <c r="JB273">
        <v>-1.90699597991277e-06</v>
      </c>
      <c r="JC273">
        <v>4.44501569190667e-10</v>
      </c>
      <c r="JD273">
        <v>0.0663976639725661</v>
      </c>
      <c r="JE273">
        <v>0.00774552653971819</v>
      </c>
      <c r="JF273">
        <v>0.000136201457998369</v>
      </c>
      <c r="JG273">
        <v>5.32982615085375e-06</v>
      </c>
      <c r="JH273">
        <v>-0</v>
      </c>
      <c r="JI273">
        <v>1991</v>
      </c>
      <c r="JJ273">
        <v>1</v>
      </c>
      <c r="JK273">
        <v>28</v>
      </c>
      <c r="JL273">
        <v>195729.4</v>
      </c>
      <c r="JM273">
        <v>195729.3</v>
      </c>
      <c r="JN273">
        <v>2.18994</v>
      </c>
      <c r="JO273">
        <v>2.36206</v>
      </c>
      <c r="JP273">
        <v>1.4978</v>
      </c>
      <c r="JQ273">
        <v>2.32788</v>
      </c>
      <c r="JR273">
        <v>1.54419</v>
      </c>
      <c r="JS273">
        <v>2.2583</v>
      </c>
      <c r="JT273">
        <v>35.1747</v>
      </c>
      <c r="JU273">
        <v>24.0612</v>
      </c>
      <c r="JV273">
        <v>18</v>
      </c>
      <c r="JW273">
        <v>546.987</v>
      </c>
      <c r="JX273">
        <v>432.172</v>
      </c>
      <c r="JY273">
        <v>25.8652</v>
      </c>
      <c r="JZ273">
        <v>27.5149</v>
      </c>
      <c r="KA273">
        <v>30.0003</v>
      </c>
      <c r="KB273">
        <v>27.3719</v>
      </c>
      <c r="KC273">
        <v>27.3906</v>
      </c>
      <c r="KD273">
        <v>43.9308</v>
      </c>
      <c r="KE273">
        <v>26.578</v>
      </c>
      <c r="KF273">
        <v>68.1352</v>
      </c>
      <c r="KG273">
        <v>25.7981</v>
      </c>
      <c r="KH273">
        <v>1090.42</v>
      </c>
      <c r="KI273">
        <v>19.9829</v>
      </c>
      <c r="KJ273">
        <v>93.1013</v>
      </c>
      <c r="KK273">
        <v>98.8513</v>
      </c>
    </row>
    <row r="274" spans="1:297">
      <c r="A274">
        <v>258</v>
      </c>
      <c r="B274">
        <v>1758993476</v>
      </c>
      <c r="C274">
        <v>6129</v>
      </c>
      <c r="D274" t="s">
        <v>960</v>
      </c>
      <c r="E274" t="s">
        <v>961</v>
      </c>
      <c r="F274">
        <v>5</v>
      </c>
      <c r="G274" t="s">
        <v>831</v>
      </c>
      <c r="H274" t="s">
        <v>436</v>
      </c>
      <c r="I274">
        <v>1758993467.84615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(EA274+(U274+2*0.95*5.67E-8*(((EA274+$B$7)+273)^4-(EA274+273)^4)-44100*J274)/(1.84*29.3*R274+8*0.95*5.67E-8*(EA274+273)^3))</f>
        <v>0</v>
      </c>
      <c r="W274">
        <f>($C$7*EB274+$D$7*EC274+$E$7*V274)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2*0.95*5.67E-8*(((EA274+$B$7)+273)^4-(W274+273)^4)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1097.337047</v>
      </c>
      <c r="AK274">
        <v>1047.44787878788</v>
      </c>
      <c r="AL274">
        <v>3.497072077922</v>
      </c>
      <c r="AM274">
        <v>63.08</v>
      </c>
      <c r="AN274">
        <f>(AP274 - AO274 + DY274*1E3/(8.314*(EA274+273.15)) * AR274/DX274 * AQ274) * DX274/(100*DL274) * 1000/(1000 - AP274)</f>
        <v>0</v>
      </c>
      <c r="AO274">
        <v>19.9146392559524</v>
      </c>
      <c r="AP274">
        <v>23.6066921212121</v>
      </c>
      <c r="AQ274">
        <v>5.07144437070947e-05</v>
      </c>
      <c r="AR274">
        <v>99.94</v>
      </c>
      <c r="AS274">
        <v>0</v>
      </c>
      <c r="AT274">
        <v>0</v>
      </c>
      <c r="AU274">
        <f>IF(AS274*$H$13&gt;=AW274,1.0,(AW274/(AW274-AS274*$H$13)))</f>
        <v>0</v>
      </c>
      <c r="AV274">
        <f>(AU274-1)*100</f>
        <v>0</v>
      </c>
      <c r="AW274">
        <f>MAX(0,($B$13+$C$13*EF274)/(1+$D$13*EF274)*DY274/(EA274+273)*$E$13)</f>
        <v>0</v>
      </c>
      <c r="AX274" t="s">
        <v>437</v>
      </c>
      <c r="AY274" t="s">
        <v>437</v>
      </c>
      <c r="AZ274">
        <v>0</v>
      </c>
      <c r="BA274">
        <v>0</v>
      </c>
      <c r="BB274">
        <f>1-AZ274/BA274</f>
        <v>0</v>
      </c>
      <c r="BC274">
        <v>0</v>
      </c>
      <c r="BD274" t="s">
        <v>437</v>
      </c>
      <c r="BE274" t="s">
        <v>437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437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$B$11*EG274+$C$11*EH274+$F$11*ES274*(1-EV274)</f>
        <v>0</v>
      </c>
      <c r="DI274">
        <f>DH274*DJ274</f>
        <v>0</v>
      </c>
      <c r="DJ274">
        <f>($B$11*$D$9+$C$11*$D$9+$F$11*((FF274+EX274)/MAX(FF274+EX274+FG274, 0.1)*$I$9+FG274/MAX(FF274+EX274+FG274, 0.1)*$J$9))/($B$11+$C$11+$F$11)</f>
        <v>0</v>
      </c>
      <c r="DK274">
        <f>($B$11*$K$9+$C$11*$K$9+$F$11*((FF274+EX274)/MAX(FF274+EX274+FG274, 0.1)*$P$9+FG274/MAX(FF274+EX274+FG274, 0.1)*$Q$9))/($B$11+$C$11+$F$11)</f>
        <v>0</v>
      </c>
      <c r="DL274">
        <v>6</v>
      </c>
      <c r="DM274">
        <v>0.5</v>
      </c>
      <c r="DN274" t="s">
        <v>438</v>
      </c>
      <c r="DO274">
        <v>2</v>
      </c>
      <c r="DP274" t="b">
        <v>1</v>
      </c>
      <c r="DQ274">
        <v>1758993467.84615</v>
      </c>
      <c r="DR274">
        <v>998.805615384615</v>
      </c>
      <c r="DS274">
        <v>1059.43076923077</v>
      </c>
      <c r="DT274">
        <v>23.5929461538462</v>
      </c>
      <c r="DU274">
        <v>19.8703076923077</v>
      </c>
      <c r="DV274">
        <v>991.588538461538</v>
      </c>
      <c r="DW274">
        <v>23.2068461538462</v>
      </c>
      <c r="DX274">
        <v>499.995230769231</v>
      </c>
      <c r="DY274">
        <v>90.4045615384615</v>
      </c>
      <c r="DZ274">
        <v>0.0301675230769231</v>
      </c>
      <c r="EA274">
        <v>30.1184923076923</v>
      </c>
      <c r="EB274">
        <v>30.0593307692308</v>
      </c>
      <c r="EC274">
        <v>999.9</v>
      </c>
      <c r="ED274">
        <v>0</v>
      </c>
      <c r="EE274">
        <v>0</v>
      </c>
      <c r="EF274">
        <v>9997.21769230769</v>
      </c>
      <c r="EG274">
        <v>0</v>
      </c>
      <c r="EH274">
        <v>9.68168</v>
      </c>
      <c r="EI274">
        <v>-60.6253</v>
      </c>
      <c r="EJ274">
        <v>1022.94161538462</v>
      </c>
      <c r="EK274">
        <v>1080.90923076923</v>
      </c>
      <c r="EL274">
        <v>3.72264153846154</v>
      </c>
      <c r="EM274">
        <v>1059.43076923077</v>
      </c>
      <c r="EN274">
        <v>19.8703076923077</v>
      </c>
      <c r="EO274">
        <v>2.13291</v>
      </c>
      <c r="EP274">
        <v>1.79636615384615</v>
      </c>
      <c r="EQ274">
        <v>18.4670923076923</v>
      </c>
      <c r="ER274">
        <v>15.7551769230769</v>
      </c>
      <c r="ES274">
        <v>1999.98923076923</v>
      </c>
      <c r="ET274">
        <v>0.979994461538461</v>
      </c>
      <c r="EU274">
        <v>0.0200057538461538</v>
      </c>
      <c r="EV274">
        <v>0</v>
      </c>
      <c r="EW274">
        <v>1135.40538461538</v>
      </c>
      <c r="EX274">
        <v>5.00016</v>
      </c>
      <c r="EY274">
        <v>23296.2538461538</v>
      </c>
      <c r="EZ274">
        <v>18234.0538461538</v>
      </c>
      <c r="FA274">
        <v>48.562</v>
      </c>
      <c r="FB274">
        <v>49.062</v>
      </c>
      <c r="FC274">
        <v>48.937</v>
      </c>
      <c r="FD274">
        <v>48.687</v>
      </c>
      <c r="FE274">
        <v>50.4179230769231</v>
      </c>
      <c r="FF274">
        <v>1955.07923076923</v>
      </c>
      <c r="FG274">
        <v>39.91</v>
      </c>
      <c r="FH274">
        <v>0</v>
      </c>
      <c r="FI274">
        <v>1758993480.9</v>
      </c>
      <c r="FJ274">
        <v>0</v>
      </c>
      <c r="FK274">
        <v>1135.4788</v>
      </c>
      <c r="FL274">
        <v>15.6176922811075</v>
      </c>
      <c r="FM274">
        <v>325.430768641382</v>
      </c>
      <c r="FN274">
        <v>23299.72</v>
      </c>
      <c r="FO274">
        <v>15</v>
      </c>
      <c r="FP274">
        <v>0</v>
      </c>
      <c r="FQ274" t="s">
        <v>439</v>
      </c>
      <c r="FR274">
        <v>1747249705.1</v>
      </c>
      <c r="FS274">
        <v>1747249711.1</v>
      </c>
      <c r="FT274">
        <v>0</v>
      </c>
      <c r="FU274">
        <v>0.871</v>
      </c>
      <c r="FV274">
        <v>0.066</v>
      </c>
      <c r="FW274">
        <v>5.486</v>
      </c>
      <c r="FX274">
        <v>0.145</v>
      </c>
      <c r="FY274">
        <v>420</v>
      </c>
      <c r="FZ274">
        <v>16</v>
      </c>
      <c r="GA274">
        <v>0.27</v>
      </c>
      <c r="GB274">
        <v>0.16</v>
      </c>
      <c r="GC274">
        <v>-60.34144</v>
      </c>
      <c r="GD274">
        <v>-4.02011729323301</v>
      </c>
      <c r="GE274">
        <v>0.703830572936413</v>
      </c>
      <c r="GF274">
        <v>0</v>
      </c>
      <c r="GG274">
        <v>1134.37441176471</v>
      </c>
      <c r="GH274">
        <v>17.1506493613061</v>
      </c>
      <c r="GI274">
        <v>1.70877009636011</v>
      </c>
      <c r="GJ274">
        <v>-1</v>
      </c>
      <c r="GK274">
        <v>3.7495785</v>
      </c>
      <c r="GL274">
        <v>-0.53405458646617</v>
      </c>
      <c r="GM274">
        <v>0.0534534680142458</v>
      </c>
      <c r="GN274">
        <v>0</v>
      </c>
      <c r="GO274">
        <v>0</v>
      </c>
      <c r="GP274">
        <v>2</v>
      </c>
      <c r="GQ274" t="s">
        <v>457</v>
      </c>
      <c r="GR274">
        <v>3.1251</v>
      </c>
      <c r="GS274">
        <v>2.65593</v>
      </c>
      <c r="GT274">
        <v>0.167206</v>
      </c>
      <c r="GU274">
        <v>0.173854</v>
      </c>
      <c r="GV274">
        <v>0.100388</v>
      </c>
      <c r="GW274">
        <v>0.0894573</v>
      </c>
      <c r="GX274">
        <v>21463.4</v>
      </c>
      <c r="GY274">
        <v>20184.6</v>
      </c>
      <c r="GZ274">
        <v>23045.1</v>
      </c>
      <c r="HA274">
        <v>23786.4</v>
      </c>
      <c r="HB274">
        <v>35327.9</v>
      </c>
      <c r="HC274">
        <v>35853.4</v>
      </c>
      <c r="HD274">
        <v>41535.4</v>
      </c>
      <c r="HE274">
        <v>42412.7</v>
      </c>
      <c r="HF274">
        <v>1.9136</v>
      </c>
      <c r="HG274">
        <v>1.82342</v>
      </c>
      <c r="HH274">
        <v>0.189543</v>
      </c>
      <c r="HI274">
        <v>0</v>
      </c>
      <c r="HJ274">
        <v>26.9562</v>
      </c>
      <c r="HK274">
        <v>999.9</v>
      </c>
      <c r="HL274">
        <v>51.691</v>
      </c>
      <c r="HM274">
        <v>29.346</v>
      </c>
      <c r="HN274">
        <v>23.4617</v>
      </c>
      <c r="HO274">
        <v>54.1128</v>
      </c>
      <c r="HP274">
        <v>42.1915</v>
      </c>
      <c r="HQ274">
        <v>1</v>
      </c>
      <c r="HR274">
        <v>0.000477642</v>
      </c>
      <c r="HS274">
        <v>1.00265</v>
      </c>
      <c r="HT274">
        <v>20.2149</v>
      </c>
      <c r="HU274">
        <v>5.23286</v>
      </c>
      <c r="HV274">
        <v>11.992</v>
      </c>
      <c r="HW274">
        <v>4.95565</v>
      </c>
      <c r="HX274">
        <v>3.30398</v>
      </c>
      <c r="HY274">
        <v>22.2</v>
      </c>
      <c r="HZ274">
        <v>9999</v>
      </c>
      <c r="IA274">
        <v>9999</v>
      </c>
      <c r="IB274">
        <v>9999</v>
      </c>
      <c r="IC274">
        <v>1.86855</v>
      </c>
      <c r="ID274">
        <v>1.86418</v>
      </c>
      <c r="IE274">
        <v>1.8718</v>
      </c>
      <c r="IF274">
        <v>1.86266</v>
      </c>
      <c r="IG274">
        <v>1.86211</v>
      </c>
      <c r="IH274">
        <v>1.86857</v>
      </c>
      <c r="II274">
        <v>1.85867</v>
      </c>
      <c r="IJ274">
        <v>1.86509</v>
      </c>
      <c r="IK274">
        <v>5</v>
      </c>
      <c r="IL274">
        <v>0</v>
      </c>
      <c r="IM274">
        <v>0</v>
      </c>
      <c r="IN274">
        <v>0</v>
      </c>
      <c r="IO274" t="s">
        <v>441</v>
      </c>
      <c r="IP274" t="s">
        <v>442</v>
      </c>
      <c r="IQ274" t="s">
        <v>443</v>
      </c>
      <c r="IR274" t="s">
        <v>443</v>
      </c>
      <c r="IS274" t="s">
        <v>443</v>
      </c>
      <c r="IT274" t="s">
        <v>443</v>
      </c>
      <c r="IU274">
        <v>0</v>
      </c>
      <c r="IV274">
        <v>100</v>
      </c>
      <c r="IW274">
        <v>100</v>
      </c>
      <c r="IX274">
        <v>7.27</v>
      </c>
      <c r="IY274">
        <v>0.3864</v>
      </c>
      <c r="IZ274">
        <v>4.29428474587108</v>
      </c>
      <c r="JA274">
        <v>0.0044018681294096</v>
      </c>
      <c r="JB274">
        <v>-1.90699597991277e-06</v>
      </c>
      <c r="JC274">
        <v>4.44501569190667e-10</v>
      </c>
      <c r="JD274">
        <v>0.0663976639725661</v>
      </c>
      <c r="JE274">
        <v>0.00774552653971819</v>
      </c>
      <c r="JF274">
        <v>0.000136201457998369</v>
      </c>
      <c r="JG274">
        <v>5.32982615085375e-06</v>
      </c>
      <c r="JH274">
        <v>-0</v>
      </c>
      <c r="JI274">
        <v>1991</v>
      </c>
      <c r="JJ274">
        <v>1</v>
      </c>
      <c r="JK274">
        <v>28</v>
      </c>
      <c r="JL274">
        <v>195729.5</v>
      </c>
      <c r="JM274">
        <v>195729.4</v>
      </c>
      <c r="JN274">
        <v>2.2168</v>
      </c>
      <c r="JO274">
        <v>2.34497</v>
      </c>
      <c r="JP274">
        <v>1.4978</v>
      </c>
      <c r="JQ274">
        <v>2.32788</v>
      </c>
      <c r="JR274">
        <v>1.54419</v>
      </c>
      <c r="JS274">
        <v>2.34741</v>
      </c>
      <c r="JT274">
        <v>35.1747</v>
      </c>
      <c r="JU274">
        <v>24.0875</v>
      </c>
      <c r="JV274">
        <v>18</v>
      </c>
      <c r="JW274">
        <v>546.862</v>
      </c>
      <c r="JX274">
        <v>432.186</v>
      </c>
      <c r="JY274">
        <v>25.8003</v>
      </c>
      <c r="JZ274">
        <v>27.5184</v>
      </c>
      <c r="KA274">
        <v>30.0004</v>
      </c>
      <c r="KB274">
        <v>27.3742</v>
      </c>
      <c r="KC274">
        <v>27.3923</v>
      </c>
      <c r="KD274">
        <v>44.4547</v>
      </c>
      <c r="KE274">
        <v>26.2935</v>
      </c>
      <c r="KF274">
        <v>68.1352</v>
      </c>
      <c r="KG274">
        <v>25.748</v>
      </c>
      <c r="KH274">
        <v>1103.91</v>
      </c>
      <c r="KI274">
        <v>20.0233</v>
      </c>
      <c r="KJ274">
        <v>93.1006</v>
      </c>
      <c r="KK274">
        <v>98.8501</v>
      </c>
    </row>
    <row r="275" spans="1:297">
      <c r="A275">
        <v>259</v>
      </c>
      <c r="B275">
        <v>1758993481</v>
      </c>
      <c r="C275">
        <v>6134</v>
      </c>
      <c r="D275" t="s">
        <v>962</v>
      </c>
      <c r="E275" t="s">
        <v>963</v>
      </c>
      <c r="F275">
        <v>5</v>
      </c>
      <c r="G275" t="s">
        <v>831</v>
      </c>
      <c r="H275" t="s">
        <v>436</v>
      </c>
      <c r="I275">
        <v>1758993472.84615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(EA275+(U275+2*0.95*5.67E-8*(((EA275+$B$7)+273)^4-(EA275+273)^4)-44100*J275)/(1.84*29.3*R275+8*0.95*5.67E-8*(EA275+273)^3))</f>
        <v>0</v>
      </c>
      <c r="W275">
        <f>($C$7*EB275+$D$7*EC275+$E$7*V275)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2*0.95*5.67E-8*(((EA275+$B$7)+273)^4-(W275+273)^4)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1114.10816929762</v>
      </c>
      <c r="AK275">
        <v>1064.11109090909</v>
      </c>
      <c r="AL275">
        <v>3.30296796536799</v>
      </c>
      <c r="AM275">
        <v>63.08</v>
      </c>
      <c r="AN275">
        <f>(AP275 - AO275 + DY275*1E3/(8.314*(EA275+273.15)) * AR275/DX275 * AQ275) * DX275/(100*DL275) * 1000/(1000 - AP275)</f>
        <v>0</v>
      </c>
      <c r="AO275">
        <v>19.9268454255952</v>
      </c>
      <c r="AP275">
        <v>23.5925187878788</v>
      </c>
      <c r="AQ275">
        <v>-6.78439119566212e-05</v>
      </c>
      <c r="AR275">
        <v>99.94</v>
      </c>
      <c r="AS275">
        <v>0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MAX(0,($B$13+$C$13*EF275)/(1+$D$13*EF275)*DY275/(EA275+273)*$E$13)</f>
        <v>0</v>
      </c>
      <c r="AX275" t="s">
        <v>437</v>
      </c>
      <c r="AY275" t="s">
        <v>437</v>
      </c>
      <c r="AZ275">
        <v>0</v>
      </c>
      <c r="BA275">
        <v>0</v>
      </c>
      <c r="BB275">
        <f>1-AZ275/BA275</f>
        <v>0</v>
      </c>
      <c r="BC275">
        <v>0</v>
      </c>
      <c r="BD275" t="s">
        <v>437</v>
      </c>
      <c r="BE275" t="s">
        <v>437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437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$B$11*EG275+$C$11*EH275+$F$11*ES275*(1-EV275)</f>
        <v>0</v>
      </c>
      <c r="DI275">
        <f>DH275*DJ275</f>
        <v>0</v>
      </c>
      <c r="DJ275">
        <f>($B$11*$D$9+$C$11*$D$9+$F$11*((FF275+EX275)/MAX(FF275+EX275+FG275, 0.1)*$I$9+FG275/MAX(FF275+EX275+FG275, 0.1)*$J$9))/($B$11+$C$11+$F$11)</f>
        <v>0</v>
      </c>
      <c r="DK275">
        <f>($B$11*$K$9+$C$11*$K$9+$F$11*((FF275+EX275)/MAX(FF275+EX275+FG275, 0.1)*$P$9+FG275/MAX(FF275+EX275+FG275, 0.1)*$Q$9))/($B$11+$C$11+$F$11)</f>
        <v>0</v>
      </c>
      <c r="DL275">
        <v>6</v>
      </c>
      <c r="DM275">
        <v>0.5</v>
      </c>
      <c r="DN275" t="s">
        <v>438</v>
      </c>
      <c r="DO275">
        <v>2</v>
      </c>
      <c r="DP275" t="b">
        <v>1</v>
      </c>
      <c r="DQ275">
        <v>1758993472.84615</v>
      </c>
      <c r="DR275">
        <v>1015.43953846154</v>
      </c>
      <c r="DS275">
        <v>1076.00692307692</v>
      </c>
      <c r="DT275">
        <v>23.5965230769231</v>
      </c>
      <c r="DU275">
        <v>19.9084846153846</v>
      </c>
      <c r="DV275">
        <v>1008.19046153846</v>
      </c>
      <c r="DW275">
        <v>23.2103384615385</v>
      </c>
      <c r="DX275">
        <v>500.007538461538</v>
      </c>
      <c r="DY275">
        <v>90.4052769230769</v>
      </c>
      <c r="DZ275">
        <v>0.0301541538461538</v>
      </c>
      <c r="EA275">
        <v>30.1064153846154</v>
      </c>
      <c r="EB275">
        <v>30.0577</v>
      </c>
      <c r="EC275">
        <v>999.9</v>
      </c>
      <c r="ED275">
        <v>0</v>
      </c>
      <c r="EE275">
        <v>0</v>
      </c>
      <c r="EF275">
        <v>10008.6138461538</v>
      </c>
      <c r="EG275">
        <v>0</v>
      </c>
      <c r="EH275">
        <v>9.68168</v>
      </c>
      <c r="EI275">
        <v>-60.5678307692308</v>
      </c>
      <c r="EJ275">
        <v>1039.98153846154</v>
      </c>
      <c r="EK275">
        <v>1097.86461538462</v>
      </c>
      <c r="EL275">
        <v>3.68803230769231</v>
      </c>
      <c r="EM275">
        <v>1076.00692307692</v>
      </c>
      <c r="EN275">
        <v>19.9084846153846</v>
      </c>
      <c r="EO275">
        <v>2.13325</v>
      </c>
      <c r="EP275">
        <v>1.79983230769231</v>
      </c>
      <c r="EQ275">
        <v>18.4696384615385</v>
      </c>
      <c r="ER275">
        <v>15.7853230769231</v>
      </c>
      <c r="ES275">
        <v>2000.00615384615</v>
      </c>
      <c r="ET275">
        <v>0.979994615384615</v>
      </c>
      <c r="EU275">
        <v>0.0200055384615385</v>
      </c>
      <c r="EV275">
        <v>0</v>
      </c>
      <c r="EW275">
        <v>1136.68230769231</v>
      </c>
      <c r="EX275">
        <v>5.00016</v>
      </c>
      <c r="EY275">
        <v>23322.7153846154</v>
      </c>
      <c r="EZ275">
        <v>18234.2153846154</v>
      </c>
      <c r="FA275">
        <v>48.562</v>
      </c>
      <c r="FB275">
        <v>49.0572307692308</v>
      </c>
      <c r="FC275">
        <v>48.937</v>
      </c>
      <c r="FD275">
        <v>48.687</v>
      </c>
      <c r="FE275">
        <v>50.4226923076923</v>
      </c>
      <c r="FF275">
        <v>1955.09615384615</v>
      </c>
      <c r="FG275">
        <v>39.91</v>
      </c>
      <c r="FH275">
        <v>0</v>
      </c>
      <c r="FI275">
        <v>1758993486.3</v>
      </c>
      <c r="FJ275">
        <v>0</v>
      </c>
      <c r="FK275">
        <v>1136.80961538462</v>
      </c>
      <c r="FL275">
        <v>14.8208547052264</v>
      </c>
      <c r="FM275">
        <v>300.427350546897</v>
      </c>
      <c r="FN275">
        <v>23326.5038461538</v>
      </c>
      <c r="FO275">
        <v>15</v>
      </c>
      <c r="FP275">
        <v>0</v>
      </c>
      <c r="FQ275" t="s">
        <v>439</v>
      </c>
      <c r="FR275">
        <v>1747249705.1</v>
      </c>
      <c r="FS275">
        <v>1747249711.1</v>
      </c>
      <c r="FT275">
        <v>0</v>
      </c>
      <c r="FU275">
        <v>0.871</v>
      </c>
      <c r="FV275">
        <v>0.066</v>
      </c>
      <c r="FW275">
        <v>5.486</v>
      </c>
      <c r="FX275">
        <v>0.145</v>
      </c>
      <c r="FY275">
        <v>420</v>
      </c>
      <c r="FZ275">
        <v>16</v>
      </c>
      <c r="GA275">
        <v>0.27</v>
      </c>
      <c r="GB275">
        <v>0.16</v>
      </c>
      <c r="GC275">
        <v>-60.65443</v>
      </c>
      <c r="GD275">
        <v>-0.621690225563951</v>
      </c>
      <c r="GE275">
        <v>0.523927771835011</v>
      </c>
      <c r="GF275">
        <v>0</v>
      </c>
      <c r="GG275">
        <v>1135.85558823529</v>
      </c>
      <c r="GH275">
        <v>15.6169595166181</v>
      </c>
      <c r="GI275">
        <v>1.55497908284866</v>
      </c>
      <c r="GJ275">
        <v>-1</v>
      </c>
      <c r="GK275">
        <v>3.7075495</v>
      </c>
      <c r="GL275">
        <v>-0.365849774436087</v>
      </c>
      <c r="GM275">
        <v>0.0393600974941628</v>
      </c>
      <c r="GN275">
        <v>0</v>
      </c>
      <c r="GO275">
        <v>0</v>
      </c>
      <c r="GP275">
        <v>2</v>
      </c>
      <c r="GQ275" t="s">
        <v>457</v>
      </c>
      <c r="GR275">
        <v>3.12507</v>
      </c>
      <c r="GS275">
        <v>2.65604</v>
      </c>
      <c r="GT275">
        <v>0.16892</v>
      </c>
      <c r="GU275">
        <v>0.175586</v>
      </c>
      <c r="GV275">
        <v>0.10036</v>
      </c>
      <c r="GW275">
        <v>0.0895471</v>
      </c>
      <c r="GX275">
        <v>21418.9</v>
      </c>
      <c r="GY275">
        <v>20142.2</v>
      </c>
      <c r="GZ275">
        <v>23044.7</v>
      </c>
      <c r="HA275">
        <v>23786.3</v>
      </c>
      <c r="HB275">
        <v>35328.9</v>
      </c>
      <c r="HC275">
        <v>35849.8</v>
      </c>
      <c r="HD275">
        <v>41535.1</v>
      </c>
      <c r="HE275">
        <v>42412.5</v>
      </c>
      <c r="HF275">
        <v>1.9136</v>
      </c>
      <c r="HG275">
        <v>1.82342</v>
      </c>
      <c r="HH275">
        <v>0.189282</v>
      </c>
      <c r="HI275">
        <v>0</v>
      </c>
      <c r="HJ275">
        <v>26.9575</v>
      </c>
      <c r="HK275">
        <v>999.9</v>
      </c>
      <c r="HL275">
        <v>51.691</v>
      </c>
      <c r="HM275">
        <v>29.336</v>
      </c>
      <c r="HN275">
        <v>23.4443</v>
      </c>
      <c r="HO275">
        <v>54.2728</v>
      </c>
      <c r="HP275">
        <v>42.3558</v>
      </c>
      <c r="HQ275">
        <v>1</v>
      </c>
      <c r="HR275">
        <v>0.000579268</v>
      </c>
      <c r="HS275">
        <v>0.985705</v>
      </c>
      <c r="HT275">
        <v>20.2151</v>
      </c>
      <c r="HU275">
        <v>5.23316</v>
      </c>
      <c r="HV275">
        <v>11.992</v>
      </c>
      <c r="HW275">
        <v>4.95575</v>
      </c>
      <c r="HX275">
        <v>3.30398</v>
      </c>
      <c r="HY275">
        <v>22.2</v>
      </c>
      <c r="HZ275">
        <v>9999</v>
      </c>
      <c r="IA275">
        <v>9999</v>
      </c>
      <c r="IB275">
        <v>9999</v>
      </c>
      <c r="IC275">
        <v>1.86854</v>
      </c>
      <c r="ID275">
        <v>1.86417</v>
      </c>
      <c r="IE275">
        <v>1.8718</v>
      </c>
      <c r="IF275">
        <v>1.86266</v>
      </c>
      <c r="IG275">
        <v>1.86212</v>
      </c>
      <c r="IH275">
        <v>1.86858</v>
      </c>
      <c r="II275">
        <v>1.85867</v>
      </c>
      <c r="IJ275">
        <v>1.86509</v>
      </c>
      <c r="IK275">
        <v>5</v>
      </c>
      <c r="IL275">
        <v>0</v>
      </c>
      <c r="IM275">
        <v>0</v>
      </c>
      <c r="IN275">
        <v>0</v>
      </c>
      <c r="IO275" t="s">
        <v>441</v>
      </c>
      <c r="IP275" t="s">
        <v>442</v>
      </c>
      <c r="IQ275" t="s">
        <v>443</v>
      </c>
      <c r="IR275" t="s">
        <v>443</v>
      </c>
      <c r="IS275" t="s">
        <v>443</v>
      </c>
      <c r="IT275" t="s">
        <v>443</v>
      </c>
      <c r="IU275">
        <v>0</v>
      </c>
      <c r="IV275">
        <v>100</v>
      </c>
      <c r="IW275">
        <v>100</v>
      </c>
      <c r="IX275">
        <v>7.3</v>
      </c>
      <c r="IY275">
        <v>0.3862</v>
      </c>
      <c r="IZ275">
        <v>4.29428474587108</v>
      </c>
      <c r="JA275">
        <v>0.0044018681294096</v>
      </c>
      <c r="JB275">
        <v>-1.90699597991277e-06</v>
      </c>
      <c r="JC275">
        <v>4.44501569190667e-10</v>
      </c>
      <c r="JD275">
        <v>0.0663976639725661</v>
      </c>
      <c r="JE275">
        <v>0.00774552653971819</v>
      </c>
      <c r="JF275">
        <v>0.000136201457998369</v>
      </c>
      <c r="JG275">
        <v>5.32982615085375e-06</v>
      </c>
      <c r="JH275">
        <v>-0</v>
      </c>
      <c r="JI275">
        <v>1991</v>
      </c>
      <c r="JJ275">
        <v>1</v>
      </c>
      <c r="JK275">
        <v>28</v>
      </c>
      <c r="JL275">
        <v>195729.6</v>
      </c>
      <c r="JM275">
        <v>195729.5</v>
      </c>
      <c r="JN275">
        <v>2.24121</v>
      </c>
      <c r="JO275">
        <v>2.36328</v>
      </c>
      <c r="JP275">
        <v>1.49902</v>
      </c>
      <c r="JQ275">
        <v>2.3291</v>
      </c>
      <c r="JR275">
        <v>1.54419</v>
      </c>
      <c r="JS275">
        <v>2.25464</v>
      </c>
      <c r="JT275">
        <v>35.1747</v>
      </c>
      <c r="JU275">
        <v>24.07</v>
      </c>
      <c r="JV275">
        <v>18</v>
      </c>
      <c r="JW275">
        <v>546.877</v>
      </c>
      <c r="JX275">
        <v>432.202</v>
      </c>
      <c r="JY275">
        <v>25.7432</v>
      </c>
      <c r="JZ275">
        <v>27.5213</v>
      </c>
      <c r="KA275">
        <v>30.0004</v>
      </c>
      <c r="KB275">
        <v>27.376</v>
      </c>
      <c r="KC275">
        <v>27.3946</v>
      </c>
      <c r="KD275">
        <v>45.0214</v>
      </c>
      <c r="KE275">
        <v>26.0089</v>
      </c>
      <c r="KF275">
        <v>68.5244</v>
      </c>
      <c r="KG275">
        <v>25.6958</v>
      </c>
      <c r="KH275">
        <v>1124.11</v>
      </c>
      <c r="KI275">
        <v>20.0735</v>
      </c>
      <c r="KJ275">
        <v>93.0994</v>
      </c>
      <c r="KK275">
        <v>98.8497</v>
      </c>
    </row>
    <row r="276" spans="1:297">
      <c r="A276">
        <v>260</v>
      </c>
      <c r="B276">
        <v>1758993486</v>
      </c>
      <c r="C276">
        <v>6139</v>
      </c>
      <c r="D276" t="s">
        <v>964</v>
      </c>
      <c r="E276" t="s">
        <v>965</v>
      </c>
      <c r="F276">
        <v>5</v>
      </c>
      <c r="G276" t="s">
        <v>831</v>
      </c>
      <c r="H276" t="s">
        <v>436</v>
      </c>
      <c r="I276">
        <v>1758993477.84615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(EA276+(U276+2*0.95*5.67E-8*(((EA276+$B$7)+273)^4-(EA276+273)^4)-44100*J276)/(1.84*29.3*R276+8*0.95*5.67E-8*(EA276+273)^3))</f>
        <v>0</v>
      </c>
      <c r="W276">
        <f>($C$7*EB276+$D$7*EC276+$E$7*V276)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2*0.95*5.67E-8*(((EA276+$B$7)+273)^4-(W276+273)^4)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1131.16112470238</v>
      </c>
      <c r="AK276">
        <v>1081.18787878788</v>
      </c>
      <c r="AL276">
        <v>3.41609350649342</v>
      </c>
      <c r="AM276">
        <v>63.08</v>
      </c>
      <c r="AN276">
        <f>(AP276 - AO276 + DY276*1E3/(8.314*(EA276+273.15)) * AR276/DX276 * AQ276) * DX276/(100*DL276) * 1000/(1000 - AP276)</f>
        <v>0</v>
      </c>
      <c r="AO276">
        <v>19.9744828482143</v>
      </c>
      <c r="AP276">
        <v>23.587543030303</v>
      </c>
      <c r="AQ276">
        <v>-3.58677150514485e-05</v>
      </c>
      <c r="AR276">
        <v>99.94</v>
      </c>
      <c r="AS276">
        <v>0</v>
      </c>
      <c r="AT276">
        <v>0</v>
      </c>
      <c r="AU276">
        <f>IF(AS276*$H$13&gt;=AW276,1.0,(AW276/(AW276-AS276*$H$13)))</f>
        <v>0</v>
      </c>
      <c r="AV276">
        <f>(AU276-1)*100</f>
        <v>0</v>
      </c>
      <c r="AW276">
        <f>MAX(0,($B$13+$C$13*EF276)/(1+$D$13*EF276)*DY276/(EA276+273)*$E$13)</f>
        <v>0</v>
      </c>
      <c r="AX276" t="s">
        <v>437</v>
      </c>
      <c r="AY276" t="s">
        <v>437</v>
      </c>
      <c r="AZ276">
        <v>0</v>
      </c>
      <c r="BA276">
        <v>0</v>
      </c>
      <c r="BB276">
        <f>1-AZ276/BA276</f>
        <v>0</v>
      </c>
      <c r="BC276">
        <v>0</v>
      </c>
      <c r="BD276" t="s">
        <v>437</v>
      </c>
      <c r="BE276" t="s">
        <v>437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437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$B$11*EG276+$C$11*EH276+$F$11*ES276*(1-EV276)</f>
        <v>0</v>
      </c>
      <c r="DI276">
        <f>DH276*DJ276</f>
        <v>0</v>
      </c>
      <c r="DJ276">
        <f>($B$11*$D$9+$C$11*$D$9+$F$11*((FF276+EX276)/MAX(FF276+EX276+FG276, 0.1)*$I$9+FG276/MAX(FF276+EX276+FG276, 0.1)*$J$9))/($B$11+$C$11+$F$11)</f>
        <v>0</v>
      </c>
      <c r="DK276">
        <f>($B$11*$K$9+$C$11*$K$9+$F$11*((FF276+EX276)/MAX(FF276+EX276+FG276, 0.1)*$P$9+FG276/MAX(FF276+EX276+FG276, 0.1)*$Q$9))/($B$11+$C$11+$F$11)</f>
        <v>0</v>
      </c>
      <c r="DL276">
        <v>6</v>
      </c>
      <c r="DM276">
        <v>0.5</v>
      </c>
      <c r="DN276" t="s">
        <v>438</v>
      </c>
      <c r="DO276">
        <v>2</v>
      </c>
      <c r="DP276" t="b">
        <v>1</v>
      </c>
      <c r="DQ276">
        <v>1758993477.84615</v>
      </c>
      <c r="DR276">
        <v>1031.96846153846</v>
      </c>
      <c r="DS276">
        <v>1092.76076923077</v>
      </c>
      <c r="DT276">
        <v>23.5971307692308</v>
      </c>
      <c r="DU276">
        <v>19.9387461538462</v>
      </c>
      <c r="DV276">
        <v>1024.68823076923</v>
      </c>
      <c r="DW276">
        <v>23.2109384615385</v>
      </c>
      <c r="DX276">
        <v>499.989692307692</v>
      </c>
      <c r="DY276">
        <v>90.4057153846154</v>
      </c>
      <c r="DZ276">
        <v>0.0302165615384615</v>
      </c>
      <c r="EA276">
        <v>30.0947</v>
      </c>
      <c r="EB276">
        <v>30.0505538461538</v>
      </c>
      <c r="EC276">
        <v>999.9</v>
      </c>
      <c r="ED276">
        <v>0</v>
      </c>
      <c r="EE276">
        <v>0</v>
      </c>
      <c r="EF276">
        <v>10020.1469230769</v>
      </c>
      <c r="EG276">
        <v>0</v>
      </c>
      <c r="EH276">
        <v>9.68168</v>
      </c>
      <c r="EI276">
        <v>-60.7929538461538</v>
      </c>
      <c r="EJ276">
        <v>1056.90923076923</v>
      </c>
      <c r="EK276">
        <v>1114.99384615385</v>
      </c>
      <c r="EL276">
        <v>3.65838692307692</v>
      </c>
      <c r="EM276">
        <v>1092.76076923077</v>
      </c>
      <c r="EN276">
        <v>19.9387461538462</v>
      </c>
      <c r="EO276">
        <v>2.13331538461538</v>
      </c>
      <c r="EP276">
        <v>1.80257615384615</v>
      </c>
      <c r="EQ276">
        <v>18.4701230769231</v>
      </c>
      <c r="ER276">
        <v>15.8091230769231</v>
      </c>
      <c r="ES276">
        <v>2000.02307692308</v>
      </c>
      <c r="ET276">
        <v>0.979994769230769</v>
      </c>
      <c r="EU276">
        <v>0.0200053230769231</v>
      </c>
      <c r="EV276">
        <v>0</v>
      </c>
      <c r="EW276">
        <v>1137.82384615385</v>
      </c>
      <c r="EX276">
        <v>5.00016</v>
      </c>
      <c r="EY276">
        <v>23346.6692307692</v>
      </c>
      <c r="EZ276">
        <v>18234.3692307692</v>
      </c>
      <c r="FA276">
        <v>48.562</v>
      </c>
      <c r="FB276">
        <v>49.0572307692308</v>
      </c>
      <c r="FC276">
        <v>48.937</v>
      </c>
      <c r="FD276">
        <v>48.687</v>
      </c>
      <c r="FE276">
        <v>50.4322307692308</v>
      </c>
      <c r="FF276">
        <v>1955.11307692308</v>
      </c>
      <c r="FG276">
        <v>39.91</v>
      </c>
      <c r="FH276">
        <v>0</v>
      </c>
      <c r="FI276">
        <v>1758993491.1</v>
      </c>
      <c r="FJ276">
        <v>0</v>
      </c>
      <c r="FK276">
        <v>1137.86538461538</v>
      </c>
      <c r="FL276">
        <v>13.2676922886745</v>
      </c>
      <c r="FM276">
        <v>267.196581175656</v>
      </c>
      <c r="FN276">
        <v>23349.2269230769</v>
      </c>
      <c r="FO276">
        <v>15</v>
      </c>
      <c r="FP276">
        <v>0</v>
      </c>
      <c r="FQ276" t="s">
        <v>439</v>
      </c>
      <c r="FR276">
        <v>1747249705.1</v>
      </c>
      <c r="FS276">
        <v>1747249711.1</v>
      </c>
      <c r="FT276">
        <v>0</v>
      </c>
      <c r="FU276">
        <v>0.871</v>
      </c>
      <c r="FV276">
        <v>0.066</v>
      </c>
      <c r="FW276">
        <v>5.486</v>
      </c>
      <c r="FX276">
        <v>0.145</v>
      </c>
      <c r="FY276">
        <v>420</v>
      </c>
      <c r="FZ276">
        <v>16</v>
      </c>
      <c r="GA276">
        <v>0.27</v>
      </c>
      <c r="GB276">
        <v>0.16</v>
      </c>
      <c r="GC276">
        <v>-60.6176666666667</v>
      </c>
      <c r="GD276">
        <v>-2.05445454545453</v>
      </c>
      <c r="GE276">
        <v>0.51926312655837</v>
      </c>
      <c r="GF276">
        <v>0</v>
      </c>
      <c r="GG276">
        <v>1137.01441176471</v>
      </c>
      <c r="GH276">
        <v>13.6273491072636</v>
      </c>
      <c r="GI276">
        <v>1.37309909495545</v>
      </c>
      <c r="GJ276">
        <v>-1</v>
      </c>
      <c r="GK276">
        <v>3.67255333333333</v>
      </c>
      <c r="GL276">
        <v>-0.339646753246753</v>
      </c>
      <c r="GM276">
        <v>0.0383308479939657</v>
      </c>
      <c r="GN276">
        <v>0</v>
      </c>
      <c r="GO276">
        <v>0</v>
      </c>
      <c r="GP276">
        <v>2</v>
      </c>
      <c r="GQ276" t="s">
        <v>457</v>
      </c>
      <c r="GR276">
        <v>3.1252</v>
      </c>
      <c r="GS276">
        <v>2.65629</v>
      </c>
      <c r="GT276">
        <v>0.170644</v>
      </c>
      <c r="GU276">
        <v>0.177169</v>
      </c>
      <c r="GV276">
        <v>0.100359</v>
      </c>
      <c r="GW276">
        <v>0.0898502</v>
      </c>
      <c r="GX276">
        <v>21374.3</v>
      </c>
      <c r="GY276">
        <v>20103.4</v>
      </c>
      <c r="GZ276">
        <v>23044.5</v>
      </c>
      <c r="HA276">
        <v>23786.2</v>
      </c>
      <c r="HB276">
        <v>35328.6</v>
      </c>
      <c r="HC276">
        <v>35837.8</v>
      </c>
      <c r="HD276">
        <v>41534.5</v>
      </c>
      <c r="HE276">
        <v>42412.3</v>
      </c>
      <c r="HF276">
        <v>1.91335</v>
      </c>
      <c r="HG276">
        <v>1.82342</v>
      </c>
      <c r="HH276">
        <v>0.189375</v>
      </c>
      <c r="HI276">
        <v>0</v>
      </c>
      <c r="HJ276">
        <v>26.9586</v>
      </c>
      <c r="HK276">
        <v>999.9</v>
      </c>
      <c r="HL276">
        <v>51.715</v>
      </c>
      <c r="HM276">
        <v>29.346</v>
      </c>
      <c r="HN276">
        <v>23.4711</v>
      </c>
      <c r="HO276">
        <v>53.6828</v>
      </c>
      <c r="HP276">
        <v>42.1715</v>
      </c>
      <c r="HQ276">
        <v>1</v>
      </c>
      <c r="HR276">
        <v>0.00102134</v>
      </c>
      <c r="HS276">
        <v>0.996133</v>
      </c>
      <c r="HT276">
        <v>20.2152</v>
      </c>
      <c r="HU276">
        <v>5.23346</v>
      </c>
      <c r="HV276">
        <v>11.992</v>
      </c>
      <c r="HW276">
        <v>4.9556</v>
      </c>
      <c r="HX276">
        <v>3.30387</v>
      </c>
      <c r="HY276">
        <v>22.2</v>
      </c>
      <c r="HZ276">
        <v>9999</v>
      </c>
      <c r="IA276">
        <v>9999</v>
      </c>
      <c r="IB276">
        <v>9999</v>
      </c>
      <c r="IC276">
        <v>1.86849</v>
      </c>
      <c r="ID276">
        <v>1.86418</v>
      </c>
      <c r="IE276">
        <v>1.8718</v>
      </c>
      <c r="IF276">
        <v>1.86265</v>
      </c>
      <c r="IG276">
        <v>1.86212</v>
      </c>
      <c r="IH276">
        <v>1.86856</v>
      </c>
      <c r="II276">
        <v>1.85867</v>
      </c>
      <c r="IJ276">
        <v>1.86508</v>
      </c>
      <c r="IK276">
        <v>5</v>
      </c>
      <c r="IL276">
        <v>0</v>
      </c>
      <c r="IM276">
        <v>0</v>
      </c>
      <c r="IN276">
        <v>0</v>
      </c>
      <c r="IO276" t="s">
        <v>441</v>
      </c>
      <c r="IP276" t="s">
        <v>442</v>
      </c>
      <c r="IQ276" t="s">
        <v>443</v>
      </c>
      <c r="IR276" t="s">
        <v>443</v>
      </c>
      <c r="IS276" t="s">
        <v>443</v>
      </c>
      <c r="IT276" t="s">
        <v>443</v>
      </c>
      <c r="IU276">
        <v>0</v>
      </c>
      <c r="IV276">
        <v>100</v>
      </c>
      <c r="IW276">
        <v>100</v>
      </c>
      <c r="IX276">
        <v>7.33</v>
      </c>
      <c r="IY276">
        <v>0.3861</v>
      </c>
      <c r="IZ276">
        <v>4.29428474587108</v>
      </c>
      <c r="JA276">
        <v>0.0044018681294096</v>
      </c>
      <c r="JB276">
        <v>-1.90699597991277e-06</v>
      </c>
      <c r="JC276">
        <v>4.44501569190667e-10</v>
      </c>
      <c r="JD276">
        <v>0.0663976639725661</v>
      </c>
      <c r="JE276">
        <v>0.00774552653971819</v>
      </c>
      <c r="JF276">
        <v>0.000136201457998369</v>
      </c>
      <c r="JG276">
        <v>5.32982615085375e-06</v>
      </c>
      <c r="JH276">
        <v>-0</v>
      </c>
      <c r="JI276">
        <v>1991</v>
      </c>
      <c r="JJ276">
        <v>1</v>
      </c>
      <c r="JK276">
        <v>28</v>
      </c>
      <c r="JL276">
        <v>195729.7</v>
      </c>
      <c r="JM276">
        <v>195729.6</v>
      </c>
      <c r="JN276">
        <v>2.26929</v>
      </c>
      <c r="JO276">
        <v>2.34131</v>
      </c>
      <c r="JP276">
        <v>1.4978</v>
      </c>
      <c r="JQ276">
        <v>2.32788</v>
      </c>
      <c r="JR276">
        <v>1.54419</v>
      </c>
      <c r="JS276">
        <v>2.36328</v>
      </c>
      <c r="JT276">
        <v>35.1747</v>
      </c>
      <c r="JU276">
        <v>24.0787</v>
      </c>
      <c r="JV276">
        <v>18</v>
      </c>
      <c r="JW276">
        <v>546.735</v>
      </c>
      <c r="JX276">
        <v>432.22</v>
      </c>
      <c r="JY276">
        <v>25.6915</v>
      </c>
      <c r="JZ276">
        <v>27.5243</v>
      </c>
      <c r="KA276">
        <v>30.0004</v>
      </c>
      <c r="KB276">
        <v>27.3783</v>
      </c>
      <c r="KC276">
        <v>27.3969</v>
      </c>
      <c r="KD276">
        <v>45.5272</v>
      </c>
      <c r="KE276">
        <v>26.0089</v>
      </c>
      <c r="KF276">
        <v>68.5244</v>
      </c>
      <c r="KG276">
        <v>25.6512</v>
      </c>
      <c r="KH276">
        <v>1137.69</v>
      </c>
      <c r="KI276">
        <v>20.0982</v>
      </c>
      <c r="KJ276">
        <v>93.0984</v>
      </c>
      <c r="KK276">
        <v>98.8491</v>
      </c>
    </row>
    <row r="277" spans="1:297">
      <c r="A277">
        <v>261</v>
      </c>
      <c r="B277">
        <v>1758993491</v>
      </c>
      <c r="C277">
        <v>6144</v>
      </c>
      <c r="D277" t="s">
        <v>966</v>
      </c>
      <c r="E277" t="s">
        <v>967</v>
      </c>
      <c r="F277">
        <v>5</v>
      </c>
      <c r="G277" t="s">
        <v>831</v>
      </c>
      <c r="H277" t="s">
        <v>436</v>
      </c>
      <c r="I277">
        <v>1758993482.84615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(EA277+(U277+2*0.95*5.67E-8*(((EA277+$B$7)+273)^4-(EA277+273)^4)-44100*J277)/(1.84*29.3*R277+8*0.95*5.67E-8*(EA277+273)^3))</f>
        <v>0</v>
      </c>
      <c r="W277">
        <f>($C$7*EB277+$D$7*EC277+$E$7*V277)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2*0.95*5.67E-8*(((EA277+$B$7)+273)^4-(W277+273)^4)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1147.43031377381</v>
      </c>
      <c r="AK277">
        <v>1097.68187878788</v>
      </c>
      <c r="AL277">
        <v>3.30714826839824</v>
      </c>
      <c r="AM277">
        <v>63.08</v>
      </c>
      <c r="AN277">
        <f>(AP277 - AO277 + DY277*1E3/(8.314*(EA277+273.15)) * AR277/DX277 * AQ277) * DX277/(100*DL277) * 1000/(1000 - AP277)</f>
        <v>0</v>
      </c>
      <c r="AO277">
        <v>20.0535778244048</v>
      </c>
      <c r="AP277">
        <v>23.6125987878788</v>
      </c>
      <c r="AQ277">
        <v>0.000119927773980362</v>
      </c>
      <c r="AR277">
        <v>99.94</v>
      </c>
      <c r="AS277">
        <v>0</v>
      </c>
      <c r="AT277">
        <v>0</v>
      </c>
      <c r="AU277">
        <f>IF(AS277*$H$13&gt;=AW277,1.0,(AW277/(AW277-AS277*$H$13)))</f>
        <v>0</v>
      </c>
      <c r="AV277">
        <f>(AU277-1)*100</f>
        <v>0</v>
      </c>
      <c r="AW277">
        <f>MAX(0,($B$13+$C$13*EF277)/(1+$D$13*EF277)*DY277/(EA277+273)*$E$13)</f>
        <v>0</v>
      </c>
      <c r="AX277" t="s">
        <v>437</v>
      </c>
      <c r="AY277" t="s">
        <v>437</v>
      </c>
      <c r="AZ277">
        <v>0</v>
      </c>
      <c r="BA277">
        <v>0</v>
      </c>
      <c r="BB277">
        <f>1-AZ277/BA277</f>
        <v>0</v>
      </c>
      <c r="BC277">
        <v>0</v>
      </c>
      <c r="BD277" t="s">
        <v>437</v>
      </c>
      <c r="BE277" t="s">
        <v>437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437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$B$11*EG277+$C$11*EH277+$F$11*ES277*(1-EV277)</f>
        <v>0</v>
      </c>
      <c r="DI277">
        <f>DH277*DJ277</f>
        <v>0</v>
      </c>
      <c r="DJ277">
        <f>($B$11*$D$9+$C$11*$D$9+$F$11*((FF277+EX277)/MAX(FF277+EX277+FG277, 0.1)*$I$9+FG277/MAX(FF277+EX277+FG277, 0.1)*$J$9))/($B$11+$C$11+$F$11)</f>
        <v>0</v>
      </c>
      <c r="DK277">
        <f>($B$11*$K$9+$C$11*$K$9+$F$11*((FF277+EX277)/MAX(FF277+EX277+FG277, 0.1)*$P$9+FG277/MAX(FF277+EX277+FG277, 0.1)*$Q$9))/($B$11+$C$11+$F$11)</f>
        <v>0</v>
      </c>
      <c r="DL277">
        <v>6</v>
      </c>
      <c r="DM277">
        <v>0.5</v>
      </c>
      <c r="DN277" t="s">
        <v>438</v>
      </c>
      <c r="DO277">
        <v>2</v>
      </c>
      <c r="DP277" t="b">
        <v>1</v>
      </c>
      <c r="DQ277">
        <v>1758993482.84615</v>
      </c>
      <c r="DR277">
        <v>1048.46230769231</v>
      </c>
      <c r="DS277">
        <v>1109.08307692308</v>
      </c>
      <c r="DT277">
        <v>23.5973846153846</v>
      </c>
      <c r="DU277">
        <v>19.9822846153846</v>
      </c>
      <c r="DV277">
        <v>1041.15230769231</v>
      </c>
      <c r="DW277">
        <v>23.2111692307692</v>
      </c>
      <c r="DX277">
        <v>500.009153846154</v>
      </c>
      <c r="DY277">
        <v>90.4071153846154</v>
      </c>
      <c r="DZ277">
        <v>0.0303071153846154</v>
      </c>
      <c r="EA277">
        <v>30.0829615384615</v>
      </c>
      <c r="EB277">
        <v>30.0475</v>
      </c>
      <c r="EC277">
        <v>999.9</v>
      </c>
      <c r="ED277">
        <v>0</v>
      </c>
      <c r="EE277">
        <v>0</v>
      </c>
      <c r="EF277">
        <v>10014.8484615385</v>
      </c>
      <c r="EG277">
        <v>0</v>
      </c>
      <c r="EH277">
        <v>9.68168</v>
      </c>
      <c r="EI277">
        <v>-60.6200076923077</v>
      </c>
      <c r="EJ277">
        <v>1073.80153846154</v>
      </c>
      <c r="EK277">
        <v>1131.69846153846</v>
      </c>
      <c r="EL277">
        <v>3.61509692307692</v>
      </c>
      <c r="EM277">
        <v>1109.08307692308</v>
      </c>
      <c r="EN277">
        <v>19.9822846153846</v>
      </c>
      <c r="EO277">
        <v>2.13337</v>
      </c>
      <c r="EP277">
        <v>1.80653923076923</v>
      </c>
      <c r="EQ277">
        <v>18.4705461538462</v>
      </c>
      <c r="ER277">
        <v>15.8434384615385</v>
      </c>
      <c r="ES277">
        <v>1999.99846153846</v>
      </c>
      <c r="ET277">
        <v>0.979994615384615</v>
      </c>
      <c r="EU277">
        <v>0.0200055384615385</v>
      </c>
      <c r="EV277">
        <v>0</v>
      </c>
      <c r="EW277">
        <v>1138.71461538462</v>
      </c>
      <c r="EX277">
        <v>5.00016</v>
      </c>
      <c r="EY277">
        <v>23366.6923076923</v>
      </c>
      <c r="EZ277">
        <v>18234.1461538462</v>
      </c>
      <c r="FA277">
        <v>48.562</v>
      </c>
      <c r="FB277">
        <v>49.0572307692308</v>
      </c>
      <c r="FC277">
        <v>48.937</v>
      </c>
      <c r="FD277">
        <v>48.687</v>
      </c>
      <c r="FE277">
        <v>50.4274615384615</v>
      </c>
      <c r="FF277">
        <v>1955.08846153846</v>
      </c>
      <c r="FG277">
        <v>39.91</v>
      </c>
      <c r="FH277">
        <v>0</v>
      </c>
      <c r="FI277">
        <v>1758993495.9</v>
      </c>
      <c r="FJ277">
        <v>0</v>
      </c>
      <c r="FK277">
        <v>1138.85230769231</v>
      </c>
      <c r="FL277">
        <v>11.2211965670428</v>
      </c>
      <c r="FM277">
        <v>224.670085434657</v>
      </c>
      <c r="FN277">
        <v>23368.8615384615</v>
      </c>
      <c r="FO277">
        <v>15</v>
      </c>
      <c r="FP277">
        <v>0</v>
      </c>
      <c r="FQ277" t="s">
        <v>439</v>
      </c>
      <c r="FR277">
        <v>1747249705.1</v>
      </c>
      <c r="FS277">
        <v>1747249711.1</v>
      </c>
      <c r="FT277">
        <v>0</v>
      </c>
      <c r="FU277">
        <v>0.871</v>
      </c>
      <c r="FV277">
        <v>0.066</v>
      </c>
      <c r="FW277">
        <v>5.486</v>
      </c>
      <c r="FX277">
        <v>0.145</v>
      </c>
      <c r="FY277">
        <v>420</v>
      </c>
      <c r="FZ277">
        <v>16</v>
      </c>
      <c r="GA277">
        <v>0.27</v>
      </c>
      <c r="GB277">
        <v>0.16</v>
      </c>
      <c r="GC277">
        <v>-60.745485</v>
      </c>
      <c r="GD277">
        <v>2.08734586466178</v>
      </c>
      <c r="GE277">
        <v>0.339091796236654</v>
      </c>
      <c r="GF277">
        <v>0</v>
      </c>
      <c r="GG277">
        <v>1138.21970588235</v>
      </c>
      <c r="GH277">
        <v>11.9888464378555</v>
      </c>
      <c r="GI277">
        <v>1.21118436274321</v>
      </c>
      <c r="GJ277">
        <v>-1</v>
      </c>
      <c r="GK277">
        <v>3.632904</v>
      </c>
      <c r="GL277">
        <v>-0.560431578947377</v>
      </c>
      <c r="GM277">
        <v>0.0563384340747948</v>
      </c>
      <c r="GN277">
        <v>0</v>
      </c>
      <c r="GO277">
        <v>0</v>
      </c>
      <c r="GP277">
        <v>2</v>
      </c>
      <c r="GQ277" t="s">
        <v>457</v>
      </c>
      <c r="GR277">
        <v>3.12513</v>
      </c>
      <c r="GS277">
        <v>2.6556</v>
      </c>
      <c r="GT277">
        <v>0.17231</v>
      </c>
      <c r="GU277">
        <v>0.17872</v>
      </c>
      <c r="GV277">
        <v>0.100418</v>
      </c>
      <c r="GW277">
        <v>0.0899164</v>
      </c>
      <c r="GX277">
        <v>21331.1</v>
      </c>
      <c r="GY277">
        <v>20065.4</v>
      </c>
      <c r="GZ277">
        <v>23044.3</v>
      </c>
      <c r="HA277">
        <v>23786</v>
      </c>
      <c r="HB277">
        <v>35326</v>
      </c>
      <c r="HC277">
        <v>35835.2</v>
      </c>
      <c r="HD277">
        <v>41534.1</v>
      </c>
      <c r="HE277">
        <v>42412.2</v>
      </c>
      <c r="HF277">
        <v>1.9137</v>
      </c>
      <c r="HG277">
        <v>1.8237</v>
      </c>
      <c r="HH277">
        <v>0.189133</v>
      </c>
      <c r="HI277">
        <v>0</v>
      </c>
      <c r="HJ277">
        <v>26.9607</v>
      </c>
      <c r="HK277">
        <v>999.9</v>
      </c>
      <c r="HL277">
        <v>51.74</v>
      </c>
      <c r="HM277">
        <v>29.346</v>
      </c>
      <c r="HN277">
        <v>23.48</v>
      </c>
      <c r="HO277">
        <v>53.5728</v>
      </c>
      <c r="HP277">
        <v>42.3357</v>
      </c>
      <c r="HQ277">
        <v>1</v>
      </c>
      <c r="HR277">
        <v>0.00104421</v>
      </c>
      <c r="HS277">
        <v>0.994662</v>
      </c>
      <c r="HT277">
        <v>20.215</v>
      </c>
      <c r="HU277">
        <v>5.23286</v>
      </c>
      <c r="HV277">
        <v>11.992</v>
      </c>
      <c r="HW277">
        <v>4.95555</v>
      </c>
      <c r="HX277">
        <v>3.30393</v>
      </c>
      <c r="HY277">
        <v>22.2</v>
      </c>
      <c r="HZ277">
        <v>9999</v>
      </c>
      <c r="IA277">
        <v>9999</v>
      </c>
      <c r="IB277">
        <v>9999</v>
      </c>
      <c r="IC277">
        <v>1.8685</v>
      </c>
      <c r="ID277">
        <v>1.86418</v>
      </c>
      <c r="IE277">
        <v>1.8718</v>
      </c>
      <c r="IF277">
        <v>1.86265</v>
      </c>
      <c r="IG277">
        <v>1.86209</v>
      </c>
      <c r="IH277">
        <v>1.86858</v>
      </c>
      <c r="II277">
        <v>1.85867</v>
      </c>
      <c r="IJ277">
        <v>1.86509</v>
      </c>
      <c r="IK277">
        <v>5</v>
      </c>
      <c r="IL277">
        <v>0</v>
      </c>
      <c r="IM277">
        <v>0</v>
      </c>
      <c r="IN277">
        <v>0</v>
      </c>
      <c r="IO277" t="s">
        <v>441</v>
      </c>
      <c r="IP277" t="s">
        <v>442</v>
      </c>
      <c r="IQ277" t="s">
        <v>443</v>
      </c>
      <c r="IR277" t="s">
        <v>443</v>
      </c>
      <c r="IS277" t="s">
        <v>443</v>
      </c>
      <c r="IT277" t="s">
        <v>443</v>
      </c>
      <c r="IU277">
        <v>0</v>
      </c>
      <c r="IV277">
        <v>100</v>
      </c>
      <c r="IW277">
        <v>100</v>
      </c>
      <c r="IX277">
        <v>7.36</v>
      </c>
      <c r="IY277">
        <v>0.3865</v>
      </c>
      <c r="IZ277">
        <v>4.29428474587108</v>
      </c>
      <c r="JA277">
        <v>0.0044018681294096</v>
      </c>
      <c r="JB277">
        <v>-1.90699597991277e-06</v>
      </c>
      <c r="JC277">
        <v>4.44501569190667e-10</v>
      </c>
      <c r="JD277">
        <v>0.0663976639725661</v>
      </c>
      <c r="JE277">
        <v>0.00774552653971819</v>
      </c>
      <c r="JF277">
        <v>0.000136201457998369</v>
      </c>
      <c r="JG277">
        <v>5.32982615085375e-06</v>
      </c>
      <c r="JH277">
        <v>-0</v>
      </c>
      <c r="JI277">
        <v>1991</v>
      </c>
      <c r="JJ277">
        <v>1</v>
      </c>
      <c r="JK277">
        <v>28</v>
      </c>
      <c r="JL277">
        <v>195729.8</v>
      </c>
      <c r="JM277">
        <v>195729.7</v>
      </c>
      <c r="JN277">
        <v>2.29492</v>
      </c>
      <c r="JO277">
        <v>2.35962</v>
      </c>
      <c r="JP277">
        <v>1.49902</v>
      </c>
      <c r="JQ277">
        <v>2.3291</v>
      </c>
      <c r="JR277">
        <v>1.54419</v>
      </c>
      <c r="JS277">
        <v>2.25952</v>
      </c>
      <c r="JT277">
        <v>35.1978</v>
      </c>
      <c r="JU277">
        <v>24.0525</v>
      </c>
      <c r="JV277">
        <v>18</v>
      </c>
      <c r="JW277">
        <v>546.981</v>
      </c>
      <c r="JX277">
        <v>432.399</v>
      </c>
      <c r="JY277">
        <v>25.6464</v>
      </c>
      <c r="JZ277">
        <v>27.5272</v>
      </c>
      <c r="KA277">
        <v>30.0002</v>
      </c>
      <c r="KB277">
        <v>27.3806</v>
      </c>
      <c r="KC277">
        <v>27.3992</v>
      </c>
      <c r="KD277">
        <v>46.0982</v>
      </c>
      <c r="KE277">
        <v>26.0089</v>
      </c>
      <c r="KF277">
        <v>68.5244</v>
      </c>
      <c r="KG277">
        <v>25.6062</v>
      </c>
      <c r="KH277">
        <v>1157.95</v>
      </c>
      <c r="KI277">
        <v>20.1269</v>
      </c>
      <c r="KJ277">
        <v>93.0975</v>
      </c>
      <c r="KK277">
        <v>98.8487</v>
      </c>
    </row>
    <row r="278" spans="1:297">
      <c r="A278">
        <v>262</v>
      </c>
      <c r="B278">
        <v>1758993496</v>
      </c>
      <c r="C278">
        <v>6149</v>
      </c>
      <c r="D278" t="s">
        <v>968</v>
      </c>
      <c r="E278" t="s">
        <v>969</v>
      </c>
      <c r="F278">
        <v>5</v>
      </c>
      <c r="G278" t="s">
        <v>831</v>
      </c>
      <c r="H278" t="s">
        <v>436</v>
      </c>
      <c r="I278">
        <v>1758993487.84615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(EA278+(U278+2*0.95*5.67E-8*(((EA278+$B$7)+273)^4-(EA278+273)^4)-44100*J278)/(1.84*29.3*R278+8*0.95*5.67E-8*(EA278+273)^3))</f>
        <v>0</v>
      </c>
      <c r="W278">
        <f>($C$7*EB278+$D$7*EC278+$E$7*V278)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2*0.95*5.67E-8*(((EA278+$B$7)+273)^4-(W278+273)^4)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1163.24939844048</v>
      </c>
      <c r="AK278">
        <v>1113.60133333333</v>
      </c>
      <c r="AL278">
        <v>3.1661619047619</v>
      </c>
      <c r="AM278">
        <v>63.08</v>
      </c>
      <c r="AN278">
        <f>(AP278 - AO278 + DY278*1E3/(8.314*(EA278+273.15)) * AR278/DX278 * AQ278) * DX278/(100*DL278) * 1000/(1000 - AP278)</f>
        <v>0</v>
      </c>
      <c r="AO278">
        <v>20.0591107142857</v>
      </c>
      <c r="AP278">
        <v>23.6075890909091</v>
      </c>
      <c r="AQ278">
        <v>-1.60930873796906e-05</v>
      </c>
      <c r="AR278">
        <v>99.94</v>
      </c>
      <c r="AS278">
        <v>0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MAX(0,($B$13+$C$13*EF278)/(1+$D$13*EF278)*DY278/(EA278+273)*$E$13)</f>
        <v>0</v>
      </c>
      <c r="AX278" t="s">
        <v>437</v>
      </c>
      <c r="AY278" t="s">
        <v>437</v>
      </c>
      <c r="AZ278">
        <v>0</v>
      </c>
      <c r="BA278">
        <v>0</v>
      </c>
      <c r="BB278">
        <f>1-AZ278/BA278</f>
        <v>0</v>
      </c>
      <c r="BC278">
        <v>0</v>
      </c>
      <c r="BD278" t="s">
        <v>437</v>
      </c>
      <c r="BE278" t="s">
        <v>437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437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$B$11*EG278+$C$11*EH278+$F$11*ES278*(1-EV278)</f>
        <v>0</v>
      </c>
      <c r="DI278">
        <f>DH278*DJ278</f>
        <v>0</v>
      </c>
      <c r="DJ278">
        <f>($B$11*$D$9+$C$11*$D$9+$F$11*((FF278+EX278)/MAX(FF278+EX278+FG278, 0.1)*$I$9+FG278/MAX(FF278+EX278+FG278, 0.1)*$J$9))/($B$11+$C$11+$F$11)</f>
        <v>0</v>
      </c>
      <c r="DK278">
        <f>($B$11*$K$9+$C$11*$K$9+$F$11*((FF278+EX278)/MAX(FF278+EX278+FG278, 0.1)*$P$9+FG278/MAX(FF278+EX278+FG278, 0.1)*$Q$9))/($B$11+$C$11+$F$11)</f>
        <v>0</v>
      </c>
      <c r="DL278">
        <v>6</v>
      </c>
      <c r="DM278">
        <v>0.5</v>
      </c>
      <c r="DN278" t="s">
        <v>438</v>
      </c>
      <c r="DO278">
        <v>2</v>
      </c>
      <c r="DP278" t="b">
        <v>1</v>
      </c>
      <c r="DQ278">
        <v>1758993487.84615</v>
      </c>
      <c r="DR278">
        <v>1064.63230769231</v>
      </c>
      <c r="DS278">
        <v>1125.11769230769</v>
      </c>
      <c r="DT278">
        <v>23.6008538461538</v>
      </c>
      <c r="DU278">
        <v>20.0238384615385</v>
      </c>
      <c r="DV278">
        <v>1057.29153846154</v>
      </c>
      <c r="DW278">
        <v>23.2145615384615</v>
      </c>
      <c r="DX278">
        <v>500.012461538462</v>
      </c>
      <c r="DY278">
        <v>90.4083307692307</v>
      </c>
      <c r="DZ278">
        <v>0.0303407230769231</v>
      </c>
      <c r="EA278">
        <v>30.0709153846154</v>
      </c>
      <c r="EB278">
        <v>30.0446769230769</v>
      </c>
      <c r="EC278">
        <v>999.9</v>
      </c>
      <c r="ED278">
        <v>0</v>
      </c>
      <c r="EE278">
        <v>0</v>
      </c>
      <c r="EF278">
        <v>10003.3561538462</v>
      </c>
      <c r="EG278">
        <v>0</v>
      </c>
      <c r="EH278">
        <v>9.68168</v>
      </c>
      <c r="EI278">
        <v>-60.4850769230769</v>
      </c>
      <c r="EJ278">
        <v>1090.36538461538</v>
      </c>
      <c r="EK278">
        <v>1148.10692307692</v>
      </c>
      <c r="EL278">
        <v>3.57700692307692</v>
      </c>
      <c r="EM278">
        <v>1125.11769230769</v>
      </c>
      <c r="EN278">
        <v>20.0238384615385</v>
      </c>
      <c r="EO278">
        <v>2.13371153846154</v>
      </c>
      <c r="EP278">
        <v>1.81032</v>
      </c>
      <c r="EQ278">
        <v>18.4731153846154</v>
      </c>
      <c r="ER278">
        <v>15.8761538461538</v>
      </c>
      <c r="ES278">
        <v>1999.97461538462</v>
      </c>
      <c r="ET278">
        <v>0.979994461538461</v>
      </c>
      <c r="EU278">
        <v>0.0200057538461538</v>
      </c>
      <c r="EV278">
        <v>0</v>
      </c>
      <c r="EW278">
        <v>1139.53</v>
      </c>
      <c r="EX278">
        <v>5.00016</v>
      </c>
      <c r="EY278">
        <v>23384.2461538462</v>
      </c>
      <c r="EZ278">
        <v>18233.9307692308</v>
      </c>
      <c r="FA278">
        <v>48.562</v>
      </c>
      <c r="FB278">
        <v>49.062</v>
      </c>
      <c r="FC278">
        <v>48.937</v>
      </c>
      <c r="FD278">
        <v>48.687</v>
      </c>
      <c r="FE278">
        <v>50.4274615384615</v>
      </c>
      <c r="FF278">
        <v>1955.06461538462</v>
      </c>
      <c r="FG278">
        <v>39.91</v>
      </c>
      <c r="FH278">
        <v>0</v>
      </c>
      <c r="FI278">
        <v>1758993501.3</v>
      </c>
      <c r="FJ278">
        <v>0</v>
      </c>
      <c r="FK278">
        <v>1139.7872</v>
      </c>
      <c r="FL278">
        <v>9.48153845824314</v>
      </c>
      <c r="FM278">
        <v>178.261538727617</v>
      </c>
      <c r="FN278">
        <v>23388.316</v>
      </c>
      <c r="FO278">
        <v>15</v>
      </c>
      <c r="FP278">
        <v>0</v>
      </c>
      <c r="FQ278" t="s">
        <v>439</v>
      </c>
      <c r="FR278">
        <v>1747249705.1</v>
      </c>
      <c r="FS278">
        <v>1747249711.1</v>
      </c>
      <c r="FT278">
        <v>0</v>
      </c>
      <c r="FU278">
        <v>0.871</v>
      </c>
      <c r="FV278">
        <v>0.066</v>
      </c>
      <c r="FW278">
        <v>5.486</v>
      </c>
      <c r="FX278">
        <v>0.145</v>
      </c>
      <c r="FY278">
        <v>420</v>
      </c>
      <c r="FZ278">
        <v>16</v>
      </c>
      <c r="GA278">
        <v>0.27</v>
      </c>
      <c r="GB278">
        <v>0.16</v>
      </c>
      <c r="GC278">
        <v>-60.5259333333333</v>
      </c>
      <c r="GD278">
        <v>2.13330389610377</v>
      </c>
      <c r="GE278">
        <v>0.414274945891797</v>
      </c>
      <c r="GF278">
        <v>0</v>
      </c>
      <c r="GG278">
        <v>1139.13794117647</v>
      </c>
      <c r="GH278">
        <v>10.5724980865224</v>
      </c>
      <c r="GI278">
        <v>1.06672334858771</v>
      </c>
      <c r="GJ278">
        <v>-1</v>
      </c>
      <c r="GK278">
        <v>3.6024119047619</v>
      </c>
      <c r="GL278">
        <v>-0.503569090909096</v>
      </c>
      <c r="GM278">
        <v>0.0543670441684112</v>
      </c>
      <c r="GN278">
        <v>0</v>
      </c>
      <c r="GO278">
        <v>0</v>
      </c>
      <c r="GP278">
        <v>2</v>
      </c>
      <c r="GQ278" t="s">
        <v>457</v>
      </c>
      <c r="GR278">
        <v>3.12508</v>
      </c>
      <c r="GS278">
        <v>2.65604</v>
      </c>
      <c r="GT278">
        <v>0.173917</v>
      </c>
      <c r="GU278">
        <v>0.180405</v>
      </c>
      <c r="GV278">
        <v>0.100406</v>
      </c>
      <c r="GW278">
        <v>0.0899222</v>
      </c>
      <c r="GX278">
        <v>21289.7</v>
      </c>
      <c r="GY278">
        <v>20024.1</v>
      </c>
      <c r="GZ278">
        <v>23044.2</v>
      </c>
      <c r="HA278">
        <v>23785.9</v>
      </c>
      <c r="HB278">
        <v>35326.6</v>
      </c>
      <c r="HC278">
        <v>35834.9</v>
      </c>
      <c r="HD278">
        <v>41534</v>
      </c>
      <c r="HE278">
        <v>42411.9</v>
      </c>
      <c r="HF278">
        <v>1.91302</v>
      </c>
      <c r="HG278">
        <v>1.82407</v>
      </c>
      <c r="HH278">
        <v>0.188276</v>
      </c>
      <c r="HI278">
        <v>0</v>
      </c>
      <c r="HJ278">
        <v>26.9607</v>
      </c>
      <c r="HK278">
        <v>999.9</v>
      </c>
      <c r="HL278">
        <v>51.74</v>
      </c>
      <c r="HM278">
        <v>29.336</v>
      </c>
      <c r="HN278">
        <v>23.4657</v>
      </c>
      <c r="HO278">
        <v>53.5528</v>
      </c>
      <c r="HP278">
        <v>42.1354</v>
      </c>
      <c r="HQ278">
        <v>1</v>
      </c>
      <c r="HR278">
        <v>0.00151931</v>
      </c>
      <c r="HS278">
        <v>1.01191</v>
      </c>
      <c r="HT278">
        <v>20.2149</v>
      </c>
      <c r="HU278">
        <v>5.23316</v>
      </c>
      <c r="HV278">
        <v>11.992</v>
      </c>
      <c r="HW278">
        <v>4.95555</v>
      </c>
      <c r="HX278">
        <v>3.30393</v>
      </c>
      <c r="HY278">
        <v>22.2</v>
      </c>
      <c r="HZ278">
        <v>9999</v>
      </c>
      <c r="IA278">
        <v>9999</v>
      </c>
      <c r="IB278">
        <v>9999</v>
      </c>
      <c r="IC278">
        <v>1.86853</v>
      </c>
      <c r="ID278">
        <v>1.86418</v>
      </c>
      <c r="IE278">
        <v>1.8718</v>
      </c>
      <c r="IF278">
        <v>1.86266</v>
      </c>
      <c r="IG278">
        <v>1.86212</v>
      </c>
      <c r="IH278">
        <v>1.86858</v>
      </c>
      <c r="II278">
        <v>1.85867</v>
      </c>
      <c r="IJ278">
        <v>1.86509</v>
      </c>
      <c r="IK278">
        <v>5</v>
      </c>
      <c r="IL278">
        <v>0</v>
      </c>
      <c r="IM278">
        <v>0</v>
      </c>
      <c r="IN278">
        <v>0</v>
      </c>
      <c r="IO278" t="s">
        <v>441</v>
      </c>
      <c r="IP278" t="s">
        <v>442</v>
      </c>
      <c r="IQ278" t="s">
        <v>443</v>
      </c>
      <c r="IR278" t="s">
        <v>443</v>
      </c>
      <c r="IS278" t="s">
        <v>443</v>
      </c>
      <c r="IT278" t="s">
        <v>443</v>
      </c>
      <c r="IU278">
        <v>0</v>
      </c>
      <c r="IV278">
        <v>100</v>
      </c>
      <c r="IW278">
        <v>100</v>
      </c>
      <c r="IX278">
        <v>7.39</v>
      </c>
      <c r="IY278">
        <v>0.3864</v>
      </c>
      <c r="IZ278">
        <v>4.29428474587108</v>
      </c>
      <c r="JA278">
        <v>0.0044018681294096</v>
      </c>
      <c r="JB278">
        <v>-1.90699597991277e-06</v>
      </c>
      <c r="JC278">
        <v>4.44501569190667e-10</v>
      </c>
      <c r="JD278">
        <v>0.0663976639725661</v>
      </c>
      <c r="JE278">
        <v>0.00774552653971819</v>
      </c>
      <c r="JF278">
        <v>0.000136201457998369</v>
      </c>
      <c r="JG278">
        <v>5.32982615085375e-06</v>
      </c>
      <c r="JH278">
        <v>-0</v>
      </c>
      <c r="JI278">
        <v>1991</v>
      </c>
      <c r="JJ278">
        <v>1</v>
      </c>
      <c r="JK278">
        <v>28</v>
      </c>
      <c r="JL278">
        <v>195729.8</v>
      </c>
      <c r="JM278">
        <v>195729.7</v>
      </c>
      <c r="JN278">
        <v>2.32544</v>
      </c>
      <c r="JO278">
        <v>2.33765</v>
      </c>
      <c r="JP278">
        <v>1.4978</v>
      </c>
      <c r="JQ278">
        <v>2.32788</v>
      </c>
      <c r="JR278">
        <v>1.54419</v>
      </c>
      <c r="JS278">
        <v>2.36572</v>
      </c>
      <c r="JT278">
        <v>35.1516</v>
      </c>
      <c r="JU278">
        <v>24.07</v>
      </c>
      <c r="JV278">
        <v>18</v>
      </c>
      <c r="JW278">
        <v>546.559</v>
      </c>
      <c r="JX278">
        <v>432.634</v>
      </c>
      <c r="JY278">
        <v>25.6036</v>
      </c>
      <c r="JZ278">
        <v>27.5307</v>
      </c>
      <c r="KA278">
        <v>30.0004</v>
      </c>
      <c r="KB278">
        <v>27.3823</v>
      </c>
      <c r="KC278">
        <v>27.4009</v>
      </c>
      <c r="KD278">
        <v>46.6496</v>
      </c>
      <c r="KE278">
        <v>25.7308</v>
      </c>
      <c r="KF278">
        <v>68.8996</v>
      </c>
      <c r="KG278">
        <v>25.5648</v>
      </c>
      <c r="KH278">
        <v>1171.53</v>
      </c>
      <c r="KI278">
        <v>20.1614</v>
      </c>
      <c r="KJ278">
        <v>93.0973</v>
      </c>
      <c r="KK278">
        <v>98.8482</v>
      </c>
    </row>
    <row r="279" spans="1:297">
      <c r="A279">
        <v>263</v>
      </c>
      <c r="B279">
        <v>1758993501</v>
      </c>
      <c r="C279">
        <v>6154</v>
      </c>
      <c r="D279" t="s">
        <v>970</v>
      </c>
      <c r="E279" t="s">
        <v>971</v>
      </c>
      <c r="F279">
        <v>5</v>
      </c>
      <c r="G279" t="s">
        <v>831</v>
      </c>
      <c r="H279" t="s">
        <v>436</v>
      </c>
      <c r="I279">
        <v>1758993492.84615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(EA279+(U279+2*0.95*5.67E-8*(((EA279+$B$7)+273)^4-(EA279+273)^4)-44100*J279)/(1.84*29.3*R279+8*0.95*5.67E-8*(EA279+273)^3))</f>
        <v>0</v>
      </c>
      <c r="W279">
        <f>($C$7*EB279+$D$7*EC279+$E$7*V279)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2*0.95*5.67E-8*(((EA279+$B$7)+273)^4-(W279+273)^4)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1181.07524511905</v>
      </c>
      <c r="AK279">
        <v>1130.584</v>
      </c>
      <c r="AL279">
        <v>3.42705714285704</v>
      </c>
      <c r="AM279">
        <v>63.08</v>
      </c>
      <c r="AN279">
        <f>(AP279 - AO279 + DY279*1E3/(8.314*(EA279+273.15)) * AR279/DX279 * AQ279) * DX279/(100*DL279) * 1000/(1000 - AP279)</f>
        <v>0</v>
      </c>
      <c r="AO279">
        <v>20.0828744732143</v>
      </c>
      <c r="AP279">
        <v>23.6010521212121</v>
      </c>
      <c r="AQ279">
        <v>-3.80078028966985e-05</v>
      </c>
      <c r="AR279">
        <v>99.94</v>
      </c>
      <c r="AS279">
        <v>0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MAX(0,($B$13+$C$13*EF279)/(1+$D$13*EF279)*DY279/(EA279+273)*$E$13)</f>
        <v>0</v>
      </c>
      <c r="AX279" t="s">
        <v>437</v>
      </c>
      <c r="AY279" t="s">
        <v>437</v>
      </c>
      <c r="AZ279">
        <v>0</v>
      </c>
      <c r="BA279">
        <v>0</v>
      </c>
      <c r="BB279">
        <f>1-AZ279/BA279</f>
        <v>0</v>
      </c>
      <c r="BC279">
        <v>0</v>
      </c>
      <c r="BD279" t="s">
        <v>437</v>
      </c>
      <c r="BE279" t="s">
        <v>437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437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$B$11*EG279+$C$11*EH279+$F$11*ES279*(1-EV279)</f>
        <v>0</v>
      </c>
      <c r="DI279">
        <f>DH279*DJ279</f>
        <v>0</v>
      </c>
      <c r="DJ279">
        <f>($B$11*$D$9+$C$11*$D$9+$F$11*((FF279+EX279)/MAX(FF279+EX279+FG279, 0.1)*$I$9+FG279/MAX(FF279+EX279+FG279, 0.1)*$J$9))/($B$11+$C$11+$F$11)</f>
        <v>0</v>
      </c>
      <c r="DK279">
        <f>($B$11*$K$9+$C$11*$K$9+$F$11*((FF279+EX279)/MAX(FF279+EX279+FG279, 0.1)*$P$9+FG279/MAX(FF279+EX279+FG279, 0.1)*$Q$9))/($B$11+$C$11+$F$11)</f>
        <v>0</v>
      </c>
      <c r="DL279">
        <v>6</v>
      </c>
      <c r="DM279">
        <v>0.5</v>
      </c>
      <c r="DN279" t="s">
        <v>438</v>
      </c>
      <c r="DO279">
        <v>2</v>
      </c>
      <c r="DP279" t="b">
        <v>1</v>
      </c>
      <c r="DQ279">
        <v>1758993492.84615</v>
      </c>
      <c r="DR279">
        <v>1080.72384615385</v>
      </c>
      <c r="DS279">
        <v>1141.48615384615</v>
      </c>
      <c r="DT279">
        <v>23.6048</v>
      </c>
      <c r="DU279">
        <v>20.063</v>
      </c>
      <c r="DV279">
        <v>1073.35230769231</v>
      </c>
      <c r="DW279">
        <v>23.2184076923077</v>
      </c>
      <c r="DX279">
        <v>500.055538461538</v>
      </c>
      <c r="DY279">
        <v>90.4104692307693</v>
      </c>
      <c r="DZ279">
        <v>0.0302336538461538</v>
      </c>
      <c r="EA279">
        <v>30.0589461538462</v>
      </c>
      <c r="EB279">
        <v>30.0414</v>
      </c>
      <c r="EC279">
        <v>999.9</v>
      </c>
      <c r="ED279">
        <v>0</v>
      </c>
      <c r="EE279">
        <v>0</v>
      </c>
      <c r="EF279">
        <v>10004.5715384615</v>
      </c>
      <c r="EG279">
        <v>0</v>
      </c>
      <c r="EH279">
        <v>9.68168</v>
      </c>
      <c r="EI279">
        <v>-60.7615307692308</v>
      </c>
      <c r="EJ279">
        <v>1106.85076923077</v>
      </c>
      <c r="EK279">
        <v>1164.85461538462</v>
      </c>
      <c r="EL279">
        <v>3.54177538461538</v>
      </c>
      <c r="EM279">
        <v>1141.48615384615</v>
      </c>
      <c r="EN279">
        <v>20.063</v>
      </c>
      <c r="EO279">
        <v>2.13411923076923</v>
      </c>
      <c r="EP279">
        <v>1.81390538461538</v>
      </c>
      <c r="EQ279">
        <v>18.4761692307692</v>
      </c>
      <c r="ER279">
        <v>15.9071307692308</v>
      </c>
      <c r="ES279">
        <v>1999.97307692308</v>
      </c>
      <c r="ET279">
        <v>0.979994461538461</v>
      </c>
      <c r="EU279">
        <v>0.0200057538461538</v>
      </c>
      <c r="EV279">
        <v>0</v>
      </c>
      <c r="EW279">
        <v>1140.28307692308</v>
      </c>
      <c r="EX279">
        <v>5.00016</v>
      </c>
      <c r="EY279">
        <v>23398.5307692308</v>
      </c>
      <c r="EZ279">
        <v>18233.9153846154</v>
      </c>
      <c r="FA279">
        <v>48.562</v>
      </c>
      <c r="FB279">
        <v>49.062</v>
      </c>
      <c r="FC279">
        <v>48.937</v>
      </c>
      <c r="FD279">
        <v>48.687</v>
      </c>
      <c r="FE279">
        <v>50.4274615384615</v>
      </c>
      <c r="FF279">
        <v>1955.06307692308</v>
      </c>
      <c r="FG279">
        <v>39.91</v>
      </c>
      <c r="FH279">
        <v>0</v>
      </c>
      <c r="FI279">
        <v>1758993506.1</v>
      </c>
      <c r="FJ279">
        <v>0</v>
      </c>
      <c r="FK279">
        <v>1140.4548</v>
      </c>
      <c r="FL279">
        <v>7.27538461640918</v>
      </c>
      <c r="FM279">
        <v>142.053846388765</v>
      </c>
      <c r="FN279">
        <v>23401.116</v>
      </c>
      <c r="FO279">
        <v>15</v>
      </c>
      <c r="FP279">
        <v>0</v>
      </c>
      <c r="FQ279" t="s">
        <v>439</v>
      </c>
      <c r="FR279">
        <v>1747249705.1</v>
      </c>
      <c r="FS279">
        <v>1747249711.1</v>
      </c>
      <c r="FT279">
        <v>0</v>
      </c>
      <c r="FU279">
        <v>0.871</v>
      </c>
      <c r="FV279">
        <v>0.066</v>
      </c>
      <c r="FW279">
        <v>5.486</v>
      </c>
      <c r="FX279">
        <v>0.145</v>
      </c>
      <c r="FY279">
        <v>420</v>
      </c>
      <c r="FZ279">
        <v>16</v>
      </c>
      <c r="GA279">
        <v>0.27</v>
      </c>
      <c r="GB279">
        <v>0.16</v>
      </c>
      <c r="GC279">
        <v>-60.74973</v>
      </c>
      <c r="GD279">
        <v>-2.63632781954894</v>
      </c>
      <c r="GE279">
        <v>0.647628415142511</v>
      </c>
      <c r="GF279">
        <v>0</v>
      </c>
      <c r="GG279">
        <v>1139.87382352941</v>
      </c>
      <c r="GH279">
        <v>8.8536287105772</v>
      </c>
      <c r="GI279">
        <v>0.906233364004308</v>
      </c>
      <c r="GJ279">
        <v>-1</v>
      </c>
      <c r="GK279">
        <v>3.5605085</v>
      </c>
      <c r="GL279">
        <v>-0.356078345864659</v>
      </c>
      <c r="GM279">
        <v>0.0392891912967167</v>
      </c>
      <c r="GN279">
        <v>0</v>
      </c>
      <c r="GO279">
        <v>0</v>
      </c>
      <c r="GP279">
        <v>2</v>
      </c>
      <c r="GQ279" t="s">
        <v>457</v>
      </c>
      <c r="GR279">
        <v>3.12515</v>
      </c>
      <c r="GS279">
        <v>2.65556</v>
      </c>
      <c r="GT279">
        <v>0.175626</v>
      </c>
      <c r="GU279">
        <v>0.182065</v>
      </c>
      <c r="GV279">
        <v>0.100391</v>
      </c>
      <c r="GW279">
        <v>0.0901507</v>
      </c>
      <c r="GX279">
        <v>21245.6</v>
      </c>
      <c r="GY279">
        <v>19983.3</v>
      </c>
      <c r="GZ279">
        <v>23044.2</v>
      </c>
      <c r="HA279">
        <v>23785.6</v>
      </c>
      <c r="HB279">
        <v>35327.2</v>
      </c>
      <c r="HC279">
        <v>35825.6</v>
      </c>
      <c r="HD279">
        <v>41533.9</v>
      </c>
      <c r="HE279">
        <v>42411.4</v>
      </c>
      <c r="HF279">
        <v>1.91345</v>
      </c>
      <c r="HG279">
        <v>1.8237</v>
      </c>
      <c r="HH279">
        <v>0.188585</v>
      </c>
      <c r="HI279">
        <v>0</v>
      </c>
      <c r="HJ279">
        <v>26.9607</v>
      </c>
      <c r="HK279">
        <v>999.9</v>
      </c>
      <c r="HL279">
        <v>51.764</v>
      </c>
      <c r="HM279">
        <v>29.306</v>
      </c>
      <c r="HN279">
        <v>23.4366</v>
      </c>
      <c r="HO279">
        <v>53.8628</v>
      </c>
      <c r="HP279">
        <v>42.3277</v>
      </c>
      <c r="HQ279">
        <v>1</v>
      </c>
      <c r="HR279">
        <v>0.00153455</v>
      </c>
      <c r="HS279">
        <v>1.01986</v>
      </c>
      <c r="HT279">
        <v>20.2146</v>
      </c>
      <c r="HU279">
        <v>5.23271</v>
      </c>
      <c r="HV279">
        <v>11.992</v>
      </c>
      <c r="HW279">
        <v>4.9556</v>
      </c>
      <c r="HX279">
        <v>3.3039</v>
      </c>
      <c r="HY279">
        <v>22.2</v>
      </c>
      <c r="HZ279">
        <v>9999</v>
      </c>
      <c r="IA279">
        <v>9999</v>
      </c>
      <c r="IB279">
        <v>9999</v>
      </c>
      <c r="IC279">
        <v>1.86851</v>
      </c>
      <c r="ID279">
        <v>1.86418</v>
      </c>
      <c r="IE279">
        <v>1.8718</v>
      </c>
      <c r="IF279">
        <v>1.86266</v>
      </c>
      <c r="IG279">
        <v>1.8621</v>
      </c>
      <c r="IH279">
        <v>1.86855</v>
      </c>
      <c r="II279">
        <v>1.85867</v>
      </c>
      <c r="IJ279">
        <v>1.86509</v>
      </c>
      <c r="IK279">
        <v>5</v>
      </c>
      <c r="IL279">
        <v>0</v>
      </c>
      <c r="IM279">
        <v>0</v>
      </c>
      <c r="IN279">
        <v>0</v>
      </c>
      <c r="IO279" t="s">
        <v>441</v>
      </c>
      <c r="IP279" t="s">
        <v>442</v>
      </c>
      <c r="IQ279" t="s">
        <v>443</v>
      </c>
      <c r="IR279" t="s">
        <v>443</v>
      </c>
      <c r="IS279" t="s">
        <v>443</v>
      </c>
      <c r="IT279" t="s">
        <v>443</v>
      </c>
      <c r="IU279">
        <v>0</v>
      </c>
      <c r="IV279">
        <v>100</v>
      </c>
      <c r="IW279">
        <v>100</v>
      </c>
      <c r="IX279">
        <v>7.42</v>
      </c>
      <c r="IY279">
        <v>0.3863</v>
      </c>
      <c r="IZ279">
        <v>4.29428474587108</v>
      </c>
      <c r="JA279">
        <v>0.0044018681294096</v>
      </c>
      <c r="JB279">
        <v>-1.90699597991277e-06</v>
      </c>
      <c r="JC279">
        <v>4.44501569190667e-10</v>
      </c>
      <c r="JD279">
        <v>0.0663976639725661</v>
      </c>
      <c r="JE279">
        <v>0.00774552653971819</v>
      </c>
      <c r="JF279">
        <v>0.000136201457998369</v>
      </c>
      <c r="JG279">
        <v>5.32982615085375e-06</v>
      </c>
      <c r="JH279">
        <v>-0</v>
      </c>
      <c r="JI279">
        <v>1991</v>
      </c>
      <c r="JJ279">
        <v>1</v>
      </c>
      <c r="JK279">
        <v>28</v>
      </c>
      <c r="JL279">
        <v>195729.9</v>
      </c>
      <c r="JM279">
        <v>195729.8</v>
      </c>
      <c r="JN279">
        <v>2.35107</v>
      </c>
      <c r="JO279">
        <v>2.36328</v>
      </c>
      <c r="JP279">
        <v>1.49902</v>
      </c>
      <c r="JQ279">
        <v>2.32788</v>
      </c>
      <c r="JR279">
        <v>1.54419</v>
      </c>
      <c r="JS279">
        <v>2.26685</v>
      </c>
      <c r="JT279">
        <v>35.1747</v>
      </c>
      <c r="JU279">
        <v>24.0525</v>
      </c>
      <c r="JV279">
        <v>18</v>
      </c>
      <c r="JW279">
        <v>546.853</v>
      </c>
      <c r="JX279">
        <v>432.429</v>
      </c>
      <c r="JY279">
        <v>25.5621</v>
      </c>
      <c r="JZ279">
        <v>27.5335</v>
      </c>
      <c r="KA279">
        <v>30.0003</v>
      </c>
      <c r="KB279">
        <v>27.3845</v>
      </c>
      <c r="KC279">
        <v>27.4031</v>
      </c>
      <c r="KD279">
        <v>47.2195</v>
      </c>
      <c r="KE279">
        <v>25.7308</v>
      </c>
      <c r="KF279">
        <v>68.8996</v>
      </c>
      <c r="KG279">
        <v>25.5301</v>
      </c>
      <c r="KH279">
        <v>1191.79</v>
      </c>
      <c r="KI279">
        <v>20.1223</v>
      </c>
      <c r="KJ279">
        <v>93.097</v>
      </c>
      <c r="KK279">
        <v>98.847</v>
      </c>
    </row>
    <row r="280" spans="1:297">
      <c r="A280">
        <v>264</v>
      </c>
      <c r="B280">
        <v>1758993506</v>
      </c>
      <c r="C280">
        <v>6159</v>
      </c>
      <c r="D280" t="s">
        <v>972</v>
      </c>
      <c r="E280" t="s">
        <v>973</v>
      </c>
      <c r="F280">
        <v>5</v>
      </c>
      <c r="G280" t="s">
        <v>831</v>
      </c>
      <c r="H280" t="s">
        <v>436</v>
      </c>
      <c r="I280">
        <v>1758993497.84615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(EA280+(U280+2*0.95*5.67E-8*(((EA280+$B$7)+273)^4-(EA280+273)^4)-44100*J280)/(1.84*29.3*R280+8*0.95*5.67E-8*(EA280+273)^3))</f>
        <v>0</v>
      </c>
      <c r="W280">
        <f>($C$7*EB280+$D$7*EC280+$E$7*V280)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2*0.95*5.67E-8*(((EA280+$B$7)+273)^4-(W280+273)^4)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1197.9579994881</v>
      </c>
      <c r="AK280">
        <v>1147.50618181818</v>
      </c>
      <c r="AL280">
        <v>3.36577164502171</v>
      </c>
      <c r="AM280">
        <v>63.08</v>
      </c>
      <c r="AN280">
        <f>(AP280 - AO280 + DY280*1E3/(8.314*(EA280+273.15)) * AR280/DX280 * AQ280) * DX280/(100*DL280) * 1000/(1000 - AP280)</f>
        <v>0</v>
      </c>
      <c r="AO280">
        <v>20.1405493214286</v>
      </c>
      <c r="AP280">
        <v>23.6100575757576</v>
      </c>
      <c r="AQ280">
        <v>3.9631282888698e-05</v>
      </c>
      <c r="AR280">
        <v>99.94</v>
      </c>
      <c r="AS280">
        <v>0</v>
      </c>
      <c r="AT280">
        <v>0</v>
      </c>
      <c r="AU280">
        <f>IF(AS280*$H$13&gt;=AW280,1.0,(AW280/(AW280-AS280*$H$13)))</f>
        <v>0</v>
      </c>
      <c r="AV280">
        <f>(AU280-1)*100</f>
        <v>0</v>
      </c>
      <c r="AW280">
        <f>MAX(0,($B$13+$C$13*EF280)/(1+$D$13*EF280)*DY280/(EA280+273)*$E$13)</f>
        <v>0</v>
      </c>
      <c r="AX280" t="s">
        <v>437</v>
      </c>
      <c r="AY280" t="s">
        <v>437</v>
      </c>
      <c r="AZ280">
        <v>0</v>
      </c>
      <c r="BA280">
        <v>0</v>
      </c>
      <c r="BB280">
        <f>1-AZ280/BA280</f>
        <v>0</v>
      </c>
      <c r="BC280">
        <v>0</v>
      </c>
      <c r="BD280" t="s">
        <v>437</v>
      </c>
      <c r="BE280" t="s">
        <v>437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437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$B$11*EG280+$C$11*EH280+$F$11*ES280*(1-EV280)</f>
        <v>0</v>
      </c>
      <c r="DI280">
        <f>DH280*DJ280</f>
        <v>0</v>
      </c>
      <c r="DJ280">
        <f>($B$11*$D$9+$C$11*$D$9+$F$11*((FF280+EX280)/MAX(FF280+EX280+FG280, 0.1)*$I$9+FG280/MAX(FF280+EX280+FG280, 0.1)*$J$9))/($B$11+$C$11+$F$11)</f>
        <v>0</v>
      </c>
      <c r="DK280">
        <f>($B$11*$K$9+$C$11*$K$9+$F$11*((FF280+EX280)/MAX(FF280+EX280+FG280, 0.1)*$P$9+FG280/MAX(FF280+EX280+FG280, 0.1)*$Q$9))/($B$11+$C$11+$F$11)</f>
        <v>0</v>
      </c>
      <c r="DL280">
        <v>6</v>
      </c>
      <c r="DM280">
        <v>0.5</v>
      </c>
      <c r="DN280" t="s">
        <v>438</v>
      </c>
      <c r="DO280">
        <v>2</v>
      </c>
      <c r="DP280" t="b">
        <v>1</v>
      </c>
      <c r="DQ280">
        <v>1758993497.84615</v>
      </c>
      <c r="DR280">
        <v>1096.91615384615</v>
      </c>
      <c r="DS280">
        <v>1157.90538461538</v>
      </c>
      <c r="DT280">
        <v>23.6071461538462</v>
      </c>
      <c r="DU280">
        <v>20.0927538461538</v>
      </c>
      <c r="DV280">
        <v>1089.51461538462</v>
      </c>
      <c r="DW280">
        <v>23.2207153846154</v>
      </c>
      <c r="DX280">
        <v>500.047384615385</v>
      </c>
      <c r="DY280">
        <v>90.4115</v>
      </c>
      <c r="DZ280">
        <v>0.0302985923076923</v>
      </c>
      <c r="EA280">
        <v>30.0466307692308</v>
      </c>
      <c r="EB280">
        <v>30.0400384615385</v>
      </c>
      <c r="EC280">
        <v>999.9</v>
      </c>
      <c r="ED280">
        <v>0</v>
      </c>
      <c r="EE280">
        <v>0</v>
      </c>
      <c r="EF280">
        <v>9979.95846153846</v>
      </c>
      <c r="EG280">
        <v>0</v>
      </c>
      <c r="EH280">
        <v>9.68168</v>
      </c>
      <c r="EI280">
        <v>-60.9872384615385</v>
      </c>
      <c r="EJ280">
        <v>1123.43769230769</v>
      </c>
      <c r="EK280">
        <v>1181.64538461538</v>
      </c>
      <c r="EL280">
        <v>3.51437615384615</v>
      </c>
      <c r="EM280">
        <v>1157.90538461538</v>
      </c>
      <c r="EN280">
        <v>20.0927538461538</v>
      </c>
      <c r="EO280">
        <v>2.13435692307692</v>
      </c>
      <c r="EP280">
        <v>1.81661692307692</v>
      </c>
      <c r="EQ280">
        <v>18.4779461538462</v>
      </c>
      <c r="ER280">
        <v>15.9304846153846</v>
      </c>
      <c r="ES280">
        <v>1999.99076923077</v>
      </c>
      <c r="ET280">
        <v>0.979994615384615</v>
      </c>
      <c r="EU280">
        <v>0.0200055384615385</v>
      </c>
      <c r="EV280">
        <v>0</v>
      </c>
      <c r="EW280">
        <v>1140.86461538462</v>
      </c>
      <c r="EX280">
        <v>5.00016</v>
      </c>
      <c r="EY280">
        <v>23410.4307692308</v>
      </c>
      <c r="EZ280">
        <v>18234.0769230769</v>
      </c>
      <c r="FA280">
        <v>48.562</v>
      </c>
      <c r="FB280">
        <v>49.062</v>
      </c>
      <c r="FC280">
        <v>48.937</v>
      </c>
      <c r="FD280">
        <v>48.687</v>
      </c>
      <c r="FE280">
        <v>50.437</v>
      </c>
      <c r="FF280">
        <v>1955.08076923077</v>
      </c>
      <c r="FG280">
        <v>39.91</v>
      </c>
      <c r="FH280">
        <v>0</v>
      </c>
      <c r="FI280">
        <v>1758993510.9</v>
      </c>
      <c r="FJ280">
        <v>0</v>
      </c>
      <c r="FK280">
        <v>1140.9148</v>
      </c>
      <c r="FL280">
        <v>5.18846151539272</v>
      </c>
      <c r="FM280">
        <v>111.776922860628</v>
      </c>
      <c r="FN280">
        <v>23411.648</v>
      </c>
      <c r="FO280">
        <v>15</v>
      </c>
      <c r="FP280">
        <v>0</v>
      </c>
      <c r="FQ280" t="s">
        <v>439</v>
      </c>
      <c r="FR280">
        <v>1747249705.1</v>
      </c>
      <c r="FS280">
        <v>1747249711.1</v>
      </c>
      <c r="FT280">
        <v>0</v>
      </c>
      <c r="FU280">
        <v>0.871</v>
      </c>
      <c r="FV280">
        <v>0.066</v>
      </c>
      <c r="FW280">
        <v>5.486</v>
      </c>
      <c r="FX280">
        <v>0.145</v>
      </c>
      <c r="FY280">
        <v>420</v>
      </c>
      <c r="FZ280">
        <v>16</v>
      </c>
      <c r="GA280">
        <v>0.27</v>
      </c>
      <c r="GB280">
        <v>0.16</v>
      </c>
      <c r="GC280">
        <v>-60.8517333333333</v>
      </c>
      <c r="GD280">
        <v>-4.51749350649351</v>
      </c>
      <c r="GE280">
        <v>0.669828988362547</v>
      </c>
      <c r="GF280">
        <v>0</v>
      </c>
      <c r="GG280">
        <v>1140.56205882353</v>
      </c>
      <c r="GH280">
        <v>5.85286477395763</v>
      </c>
      <c r="GI280">
        <v>0.619476911271596</v>
      </c>
      <c r="GJ280">
        <v>-1</v>
      </c>
      <c r="GK280">
        <v>3.52581238095238</v>
      </c>
      <c r="GL280">
        <v>-0.329222337662331</v>
      </c>
      <c r="GM280">
        <v>0.0369834406837338</v>
      </c>
      <c r="GN280">
        <v>0</v>
      </c>
      <c r="GO280">
        <v>0</v>
      </c>
      <c r="GP280">
        <v>2</v>
      </c>
      <c r="GQ280" t="s">
        <v>457</v>
      </c>
      <c r="GR280">
        <v>3.12514</v>
      </c>
      <c r="GS280">
        <v>2.65554</v>
      </c>
      <c r="GT280">
        <v>0.177278</v>
      </c>
      <c r="GU280">
        <v>0.183733</v>
      </c>
      <c r="GV280">
        <v>0.100406</v>
      </c>
      <c r="GW280">
        <v>0.090191</v>
      </c>
      <c r="GX280">
        <v>21202.9</v>
      </c>
      <c r="GY280">
        <v>19942.4</v>
      </c>
      <c r="GZ280">
        <v>23044</v>
      </c>
      <c r="HA280">
        <v>23785.4</v>
      </c>
      <c r="HB280">
        <v>35326.4</v>
      </c>
      <c r="HC280">
        <v>35823.9</v>
      </c>
      <c r="HD280">
        <v>41533.5</v>
      </c>
      <c r="HE280">
        <v>42411.2</v>
      </c>
      <c r="HF280">
        <v>1.91332</v>
      </c>
      <c r="HG280">
        <v>1.8243</v>
      </c>
      <c r="HH280">
        <v>0.189058</v>
      </c>
      <c r="HI280">
        <v>0</v>
      </c>
      <c r="HJ280">
        <v>26.9577</v>
      </c>
      <c r="HK280">
        <v>999.9</v>
      </c>
      <c r="HL280">
        <v>51.789</v>
      </c>
      <c r="HM280">
        <v>29.336</v>
      </c>
      <c r="HN280">
        <v>23.4874</v>
      </c>
      <c r="HO280">
        <v>54.5628</v>
      </c>
      <c r="HP280">
        <v>42.1434</v>
      </c>
      <c r="HQ280">
        <v>1</v>
      </c>
      <c r="HR280">
        <v>0.00169207</v>
      </c>
      <c r="HS280">
        <v>1.01141</v>
      </c>
      <c r="HT280">
        <v>20.2148</v>
      </c>
      <c r="HU280">
        <v>5.23316</v>
      </c>
      <c r="HV280">
        <v>11.992</v>
      </c>
      <c r="HW280">
        <v>4.95555</v>
      </c>
      <c r="HX280">
        <v>3.30387</v>
      </c>
      <c r="HY280">
        <v>22.2</v>
      </c>
      <c r="HZ280">
        <v>9999</v>
      </c>
      <c r="IA280">
        <v>9999</v>
      </c>
      <c r="IB280">
        <v>9999</v>
      </c>
      <c r="IC280">
        <v>1.86847</v>
      </c>
      <c r="ID280">
        <v>1.86417</v>
      </c>
      <c r="IE280">
        <v>1.8718</v>
      </c>
      <c r="IF280">
        <v>1.86265</v>
      </c>
      <c r="IG280">
        <v>1.86213</v>
      </c>
      <c r="IH280">
        <v>1.86856</v>
      </c>
      <c r="II280">
        <v>1.85867</v>
      </c>
      <c r="IJ280">
        <v>1.86508</v>
      </c>
      <c r="IK280">
        <v>5</v>
      </c>
      <c r="IL280">
        <v>0</v>
      </c>
      <c r="IM280">
        <v>0</v>
      </c>
      <c r="IN280">
        <v>0</v>
      </c>
      <c r="IO280" t="s">
        <v>441</v>
      </c>
      <c r="IP280" t="s">
        <v>442</v>
      </c>
      <c r="IQ280" t="s">
        <v>443</v>
      </c>
      <c r="IR280" t="s">
        <v>443</v>
      </c>
      <c r="IS280" t="s">
        <v>443</v>
      </c>
      <c r="IT280" t="s">
        <v>443</v>
      </c>
      <c r="IU280">
        <v>0</v>
      </c>
      <c r="IV280">
        <v>100</v>
      </c>
      <c r="IW280">
        <v>100</v>
      </c>
      <c r="IX280">
        <v>7.45</v>
      </c>
      <c r="IY280">
        <v>0.3864</v>
      </c>
      <c r="IZ280">
        <v>4.29428474587108</v>
      </c>
      <c r="JA280">
        <v>0.0044018681294096</v>
      </c>
      <c r="JB280">
        <v>-1.90699597991277e-06</v>
      </c>
      <c r="JC280">
        <v>4.44501569190667e-10</v>
      </c>
      <c r="JD280">
        <v>0.0663976639725661</v>
      </c>
      <c r="JE280">
        <v>0.00774552653971819</v>
      </c>
      <c r="JF280">
        <v>0.000136201457998369</v>
      </c>
      <c r="JG280">
        <v>5.32982615085375e-06</v>
      </c>
      <c r="JH280">
        <v>-0</v>
      </c>
      <c r="JI280">
        <v>1991</v>
      </c>
      <c r="JJ280">
        <v>1</v>
      </c>
      <c r="JK280">
        <v>28</v>
      </c>
      <c r="JL280">
        <v>195730</v>
      </c>
      <c r="JM280">
        <v>195729.9</v>
      </c>
      <c r="JN280">
        <v>2.38159</v>
      </c>
      <c r="JO280">
        <v>2.33398</v>
      </c>
      <c r="JP280">
        <v>1.4978</v>
      </c>
      <c r="JQ280">
        <v>2.32788</v>
      </c>
      <c r="JR280">
        <v>1.54419</v>
      </c>
      <c r="JS280">
        <v>2.37183</v>
      </c>
      <c r="JT280">
        <v>35.1978</v>
      </c>
      <c r="JU280">
        <v>24.0612</v>
      </c>
      <c r="JV280">
        <v>18</v>
      </c>
      <c r="JW280">
        <v>546.793</v>
      </c>
      <c r="JX280">
        <v>432.802</v>
      </c>
      <c r="JY280">
        <v>25.5257</v>
      </c>
      <c r="JZ280">
        <v>27.5365</v>
      </c>
      <c r="KA280">
        <v>30.0003</v>
      </c>
      <c r="KB280">
        <v>27.3869</v>
      </c>
      <c r="KC280">
        <v>27.4055</v>
      </c>
      <c r="KD280">
        <v>47.7627</v>
      </c>
      <c r="KE280">
        <v>25.7308</v>
      </c>
      <c r="KF280">
        <v>68.8996</v>
      </c>
      <c r="KG280">
        <v>25.4886</v>
      </c>
      <c r="KH280">
        <v>1205.3</v>
      </c>
      <c r="KI280">
        <v>20.1223</v>
      </c>
      <c r="KJ280">
        <v>93.0963</v>
      </c>
      <c r="KK280">
        <v>98.8462</v>
      </c>
    </row>
    <row r="281" spans="1:297">
      <c r="A281">
        <v>265</v>
      </c>
      <c r="B281">
        <v>1758993511</v>
      </c>
      <c r="C281">
        <v>6164</v>
      </c>
      <c r="D281" t="s">
        <v>974</v>
      </c>
      <c r="E281" t="s">
        <v>975</v>
      </c>
      <c r="F281">
        <v>5</v>
      </c>
      <c r="G281" t="s">
        <v>831</v>
      </c>
      <c r="H281" t="s">
        <v>436</v>
      </c>
      <c r="I281">
        <v>1758993502.84615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(EA281+(U281+2*0.95*5.67E-8*(((EA281+$B$7)+273)^4-(EA281+273)^4)-44100*J281)/(1.84*29.3*R281+8*0.95*5.67E-8*(EA281+273)^3))</f>
        <v>0</v>
      </c>
      <c r="W281">
        <f>($C$7*EB281+$D$7*EC281+$E$7*V281)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2*0.95*5.67E-8*(((EA281+$B$7)+273)^4-(W281+273)^4)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1215.91528164286</v>
      </c>
      <c r="AK281">
        <v>1164.84533333333</v>
      </c>
      <c r="AL281">
        <v>3.48686904761905</v>
      </c>
      <c r="AM281">
        <v>63.08</v>
      </c>
      <c r="AN281">
        <f>(AP281 - AO281 + DY281*1E3/(8.314*(EA281+273.15)) * AR281/DX281 * AQ281) * DX281/(100*DL281) * 1000/(1000 - AP281)</f>
        <v>0</v>
      </c>
      <c r="AO281">
        <v>20.1443577053571</v>
      </c>
      <c r="AP281">
        <v>23.6032993939394</v>
      </c>
      <c r="AQ281">
        <v>-2.45180710762279e-05</v>
      </c>
      <c r="AR281">
        <v>99.94</v>
      </c>
      <c r="AS281">
        <v>0</v>
      </c>
      <c r="AT281">
        <v>0</v>
      </c>
      <c r="AU281">
        <f>IF(AS281*$H$13&gt;=AW281,1.0,(AW281/(AW281-AS281*$H$13)))</f>
        <v>0</v>
      </c>
      <c r="AV281">
        <f>(AU281-1)*100</f>
        <v>0</v>
      </c>
      <c r="AW281">
        <f>MAX(0,($B$13+$C$13*EF281)/(1+$D$13*EF281)*DY281/(EA281+273)*$E$13)</f>
        <v>0</v>
      </c>
      <c r="AX281" t="s">
        <v>437</v>
      </c>
      <c r="AY281" t="s">
        <v>437</v>
      </c>
      <c r="AZ281">
        <v>0</v>
      </c>
      <c r="BA281">
        <v>0</v>
      </c>
      <c r="BB281">
        <f>1-AZ281/BA281</f>
        <v>0</v>
      </c>
      <c r="BC281">
        <v>0</v>
      </c>
      <c r="BD281" t="s">
        <v>437</v>
      </c>
      <c r="BE281" t="s">
        <v>437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437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$B$11*EG281+$C$11*EH281+$F$11*ES281*(1-EV281)</f>
        <v>0</v>
      </c>
      <c r="DI281">
        <f>DH281*DJ281</f>
        <v>0</v>
      </c>
      <c r="DJ281">
        <f>($B$11*$D$9+$C$11*$D$9+$F$11*((FF281+EX281)/MAX(FF281+EX281+FG281, 0.1)*$I$9+FG281/MAX(FF281+EX281+FG281, 0.1)*$J$9))/($B$11+$C$11+$F$11)</f>
        <v>0</v>
      </c>
      <c r="DK281">
        <f>($B$11*$K$9+$C$11*$K$9+$F$11*((FF281+EX281)/MAX(FF281+EX281+FG281, 0.1)*$P$9+FG281/MAX(FF281+EX281+FG281, 0.1)*$Q$9))/($B$11+$C$11+$F$11)</f>
        <v>0</v>
      </c>
      <c r="DL281">
        <v>6</v>
      </c>
      <c r="DM281">
        <v>0.5</v>
      </c>
      <c r="DN281" t="s">
        <v>438</v>
      </c>
      <c r="DO281">
        <v>2</v>
      </c>
      <c r="DP281" t="b">
        <v>1</v>
      </c>
      <c r="DQ281">
        <v>1758993502.84615</v>
      </c>
      <c r="DR281">
        <v>1113.35538461538</v>
      </c>
      <c r="DS281">
        <v>1175.08769230769</v>
      </c>
      <c r="DT281">
        <v>23.6055153846154</v>
      </c>
      <c r="DU281">
        <v>20.1192153846154</v>
      </c>
      <c r="DV281">
        <v>1105.92307692308</v>
      </c>
      <c r="DW281">
        <v>23.2191230769231</v>
      </c>
      <c r="DX281">
        <v>500.014538461538</v>
      </c>
      <c r="DY281">
        <v>90.4111384615385</v>
      </c>
      <c r="DZ281">
        <v>0.0301873692307692</v>
      </c>
      <c r="EA281">
        <v>30.0350230769231</v>
      </c>
      <c r="EB281">
        <v>30.0361615384615</v>
      </c>
      <c r="EC281">
        <v>999.9</v>
      </c>
      <c r="ED281">
        <v>0</v>
      </c>
      <c r="EE281">
        <v>0</v>
      </c>
      <c r="EF281">
        <v>9992.70076923077</v>
      </c>
      <c r="EG281">
        <v>0</v>
      </c>
      <c r="EH281">
        <v>9.68200076923077</v>
      </c>
      <c r="EI281">
        <v>-61.7313384615385</v>
      </c>
      <c r="EJ281">
        <v>1140.27230769231</v>
      </c>
      <c r="EK281">
        <v>1199.21384615385</v>
      </c>
      <c r="EL281">
        <v>3.48629923076923</v>
      </c>
      <c r="EM281">
        <v>1175.08769230769</v>
      </c>
      <c r="EN281">
        <v>20.1192153846154</v>
      </c>
      <c r="EO281">
        <v>2.13420230769231</v>
      </c>
      <c r="EP281">
        <v>1.81900153846154</v>
      </c>
      <c r="EQ281">
        <v>18.4767692307692</v>
      </c>
      <c r="ER281">
        <v>15.9510153846154</v>
      </c>
      <c r="ES281">
        <v>2000.00923076923</v>
      </c>
      <c r="ET281">
        <v>0.979994769230769</v>
      </c>
      <c r="EU281">
        <v>0.0200053230769231</v>
      </c>
      <c r="EV281">
        <v>0</v>
      </c>
      <c r="EW281">
        <v>1141.32076923077</v>
      </c>
      <c r="EX281">
        <v>5.00016</v>
      </c>
      <c r="EY281">
        <v>23419.5384615385</v>
      </c>
      <c r="EZ281">
        <v>18234.2384615385</v>
      </c>
      <c r="FA281">
        <v>48.562</v>
      </c>
      <c r="FB281">
        <v>49.062</v>
      </c>
      <c r="FC281">
        <v>48.937</v>
      </c>
      <c r="FD281">
        <v>48.687</v>
      </c>
      <c r="FE281">
        <v>50.4322307692308</v>
      </c>
      <c r="FF281">
        <v>1955.09923076923</v>
      </c>
      <c r="FG281">
        <v>39.91</v>
      </c>
      <c r="FH281">
        <v>0</v>
      </c>
      <c r="FI281">
        <v>1758993516.3</v>
      </c>
      <c r="FJ281">
        <v>0</v>
      </c>
      <c r="FK281">
        <v>1141.34384615385</v>
      </c>
      <c r="FL281">
        <v>4.7603418795433</v>
      </c>
      <c r="FM281">
        <v>96.3487179885362</v>
      </c>
      <c r="FN281">
        <v>23420.6615384615</v>
      </c>
      <c r="FO281">
        <v>15</v>
      </c>
      <c r="FP281">
        <v>0</v>
      </c>
      <c r="FQ281" t="s">
        <v>439</v>
      </c>
      <c r="FR281">
        <v>1747249705.1</v>
      </c>
      <c r="FS281">
        <v>1747249711.1</v>
      </c>
      <c r="FT281">
        <v>0</v>
      </c>
      <c r="FU281">
        <v>0.871</v>
      </c>
      <c r="FV281">
        <v>0.066</v>
      </c>
      <c r="FW281">
        <v>5.486</v>
      </c>
      <c r="FX281">
        <v>0.145</v>
      </c>
      <c r="FY281">
        <v>420</v>
      </c>
      <c r="FZ281">
        <v>16</v>
      </c>
      <c r="GA281">
        <v>0.27</v>
      </c>
      <c r="GB281">
        <v>0.16</v>
      </c>
      <c r="GC281">
        <v>-61.344155</v>
      </c>
      <c r="GD281">
        <v>-7.62277443609022</v>
      </c>
      <c r="GE281">
        <v>0.861168015241508</v>
      </c>
      <c r="GF281">
        <v>0</v>
      </c>
      <c r="GG281">
        <v>1141.055</v>
      </c>
      <c r="GH281">
        <v>5.33766233776365</v>
      </c>
      <c r="GI281">
        <v>0.576425343362519</v>
      </c>
      <c r="GJ281">
        <v>-1</v>
      </c>
      <c r="GK281">
        <v>3.5010455</v>
      </c>
      <c r="GL281">
        <v>-0.382210375939848</v>
      </c>
      <c r="GM281">
        <v>0.0392479825564321</v>
      </c>
      <c r="GN281">
        <v>0</v>
      </c>
      <c r="GO281">
        <v>0</v>
      </c>
      <c r="GP281">
        <v>2</v>
      </c>
      <c r="GQ281" t="s">
        <v>457</v>
      </c>
      <c r="GR281">
        <v>3.12517</v>
      </c>
      <c r="GS281">
        <v>2.65555</v>
      </c>
      <c r="GT281">
        <v>0.178968</v>
      </c>
      <c r="GU281">
        <v>0.185349</v>
      </c>
      <c r="GV281">
        <v>0.100384</v>
      </c>
      <c r="GW281">
        <v>0.0901916</v>
      </c>
      <c r="GX281">
        <v>21158.9</v>
      </c>
      <c r="GY281">
        <v>19902.6</v>
      </c>
      <c r="GZ281">
        <v>23043.6</v>
      </c>
      <c r="HA281">
        <v>23785.1</v>
      </c>
      <c r="HB281">
        <v>35327.2</v>
      </c>
      <c r="HC281">
        <v>35823.4</v>
      </c>
      <c r="HD281">
        <v>41533.2</v>
      </c>
      <c r="HE281">
        <v>42410.4</v>
      </c>
      <c r="HF281">
        <v>1.9134</v>
      </c>
      <c r="HG281">
        <v>1.82378</v>
      </c>
      <c r="HH281">
        <v>0.187512</v>
      </c>
      <c r="HI281">
        <v>0</v>
      </c>
      <c r="HJ281">
        <v>26.9541</v>
      </c>
      <c r="HK281">
        <v>999.9</v>
      </c>
      <c r="HL281">
        <v>51.789</v>
      </c>
      <c r="HM281">
        <v>29.336</v>
      </c>
      <c r="HN281">
        <v>23.4904</v>
      </c>
      <c r="HO281">
        <v>54.3928</v>
      </c>
      <c r="HP281">
        <v>42.3558</v>
      </c>
      <c r="HQ281">
        <v>1</v>
      </c>
      <c r="HR281">
        <v>0.00223831</v>
      </c>
      <c r="HS281">
        <v>1.04439</v>
      </c>
      <c r="HT281">
        <v>20.2145</v>
      </c>
      <c r="HU281">
        <v>5.23301</v>
      </c>
      <c r="HV281">
        <v>11.992</v>
      </c>
      <c r="HW281">
        <v>4.9557</v>
      </c>
      <c r="HX281">
        <v>3.30395</v>
      </c>
      <c r="HY281">
        <v>22.2</v>
      </c>
      <c r="HZ281">
        <v>9999</v>
      </c>
      <c r="IA281">
        <v>9999</v>
      </c>
      <c r="IB281">
        <v>9999</v>
      </c>
      <c r="IC281">
        <v>1.86846</v>
      </c>
      <c r="ID281">
        <v>1.86417</v>
      </c>
      <c r="IE281">
        <v>1.8718</v>
      </c>
      <c r="IF281">
        <v>1.86264</v>
      </c>
      <c r="IG281">
        <v>1.86211</v>
      </c>
      <c r="IH281">
        <v>1.86855</v>
      </c>
      <c r="II281">
        <v>1.85867</v>
      </c>
      <c r="IJ281">
        <v>1.86508</v>
      </c>
      <c r="IK281">
        <v>5</v>
      </c>
      <c r="IL281">
        <v>0</v>
      </c>
      <c r="IM281">
        <v>0</v>
      </c>
      <c r="IN281">
        <v>0</v>
      </c>
      <c r="IO281" t="s">
        <v>441</v>
      </c>
      <c r="IP281" t="s">
        <v>442</v>
      </c>
      <c r="IQ281" t="s">
        <v>443</v>
      </c>
      <c r="IR281" t="s">
        <v>443</v>
      </c>
      <c r="IS281" t="s">
        <v>443</v>
      </c>
      <c r="IT281" t="s">
        <v>443</v>
      </c>
      <c r="IU281">
        <v>0</v>
      </c>
      <c r="IV281">
        <v>100</v>
      </c>
      <c r="IW281">
        <v>100</v>
      </c>
      <c r="IX281">
        <v>7.48</v>
      </c>
      <c r="IY281">
        <v>0.3863</v>
      </c>
      <c r="IZ281">
        <v>4.29428474587108</v>
      </c>
      <c r="JA281">
        <v>0.0044018681294096</v>
      </c>
      <c r="JB281">
        <v>-1.90699597991277e-06</v>
      </c>
      <c r="JC281">
        <v>4.44501569190667e-10</v>
      </c>
      <c r="JD281">
        <v>0.0663976639725661</v>
      </c>
      <c r="JE281">
        <v>0.00774552653971819</v>
      </c>
      <c r="JF281">
        <v>0.000136201457998369</v>
      </c>
      <c r="JG281">
        <v>5.32982615085375e-06</v>
      </c>
      <c r="JH281">
        <v>-0</v>
      </c>
      <c r="JI281">
        <v>1991</v>
      </c>
      <c r="JJ281">
        <v>1</v>
      </c>
      <c r="JK281">
        <v>28</v>
      </c>
      <c r="JL281">
        <v>195730.1</v>
      </c>
      <c r="JM281">
        <v>195730</v>
      </c>
      <c r="JN281">
        <v>2.40723</v>
      </c>
      <c r="JO281">
        <v>2.35718</v>
      </c>
      <c r="JP281">
        <v>1.49902</v>
      </c>
      <c r="JQ281">
        <v>2.32788</v>
      </c>
      <c r="JR281">
        <v>1.54419</v>
      </c>
      <c r="JS281">
        <v>2.28149</v>
      </c>
      <c r="JT281">
        <v>35.1978</v>
      </c>
      <c r="JU281">
        <v>24.0525</v>
      </c>
      <c r="JV281">
        <v>18</v>
      </c>
      <c r="JW281">
        <v>546.857</v>
      </c>
      <c r="JX281">
        <v>432.505</v>
      </c>
      <c r="JY281">
        <v>25.4881</v>
      </c>
      <c r="JZ281">
        <v>27.54</v>
      </c>
      <c r="KA281">
        <v>30.0004</v>
      </c>
      <c r="KB281">
        <v>27.3886</v>
      </c>
      <c r="KC281">
        <v>27.4072</v>
      </c>
      <c r="KD281">
        <v>48.3534</v>
      </c>
      <c r="KE281">
        <v>25.7308</v>
      </c>
      <c r="KF281">
        <v>68.8996</v>
      </c>
      <c r="KG281">
        <v>25.4596</v>
      </c>
      <c r="KH281">
        <v>1225.57</v>
      </c>
      <c r="KI281">
        <v>20.1223</v>
      </c>
      <c r="KJ281">
        <v>93.0951</v>
      </c>
      <c r="KK281">
        <v>98.8447</v>
      </c>
    </row>
    <row r="282" spans="1:297">
      <c r="A282">
        <v>266</v>
      </c>
      <c r="B282">
        <v>1758993516</v>
      </c>
      <c r="C282">
        <v>6169</v>
      </c>
      <c r="D282" t="s">
        <v>976</v>
      </c>
      <c r="E282" t="s">
        <v>977</v>
      </c>
      <c r="F282">
        <v>5</v>
      </c>
      <c r="G282" t="s">
        <v>831</v>
      </c>
      <c r="H282" t="s">
        <v>436</v>
      </c>
      <c r="I282">
        <v>1758993507.84615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(EA282+(U282+2*0.95*5.67E-8*(((EA282+$B$7)+273)^4-(EA282+273)^4)-44100*J282)/(1.84*29.3*R282+8*0.95*5.67E-8*(EA282+273)^3))</f>
        <v>0</v>
      </c>
      <c r="W282">
        <f>($C$7*EB282+$D$7*EC282+$E$7*V282)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2*0.95*5.67E-8*(((EA282+$B$7)+273)^4-(W282+273)^4)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1232.748784</v>
      </c>
      <c r="AK282">
        <v>1181.51145454545</v>
      </c>
      <c r="AL282">
        <v>3.31802554112557</v>
      </c>
      <c r="AM282">
        <v>63.08</v>
      </c>
      <c r="AN282">
        <f>(AP282 - AO282 + DY282*1E3/(8.314*(EA282+273.15)) * AR282/DX282 * AQ282) * DX282/(100*DL282) * 1000/(1000 - AP282)</f>
        <v>0</v>
      </c>
      <c r="AO282">
        <v>20.1441184136905</v>
      </c>
      <c r="AP282">
        <v>23.5868448484848</v>
      </c>
      <c r="AQ282">
        <v>-8.11056815124766e-05</v>
      </c>
      <c r="AR282">
        <v>99.94</v>
      </c>
      <c r="AS282">
        <v>0</v>
      </c>
      <c r="AT282">
        <v>0</v>
      </c>
      <c r="AU282">
        <f>IF(AS282*$H$13&gt;=AW282,1.0,(AW282/(AW282-AS282*$H$13)))</f>
        <v>0</v>
      </c>
      <c r="AV282">
        <f>(AU282-1)*100</f>
        <v>0</v>
      </c>
      <c r="AW282">
        <f>MAX(0,($B$13+$C$13*EF282)/(1+$D$13*EF282)*DY282/(EA282+273)*$E$13)</f>
        <v>0</v>
      </c>
      <c r="AX282" t="s">
        <v>437</v>
      </c>
      <c r="AY282" t="s">
        <v>437</v>
      </c>
      <c r="AZ282">
        <v>0</v>
      </c>
      <c r="BA282">
        <v>0</v>
      </c>
      <c r="BB282">
        <f>1-AZ282/BA282</f>
        <v>0</v>
      </c>
      <c r="BC282">
        <v>0</v>
      </c>
      <c r="BD282" t="s">
        <v>437</v>
      </c>
      <c r="BE282" t="s">
        <v>437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437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$B$11*EG282+$C$11*EH282+$F$11*ES282*(1-EV282)</f>
        <v>0</v>
      </c>
      <c r="DI282">
        <f>DH282*DJ282</f>
        <v>0</v>
      </c>
      <c r="DJ282">
        <f>($B$11*$D$9+$C$11*$D$9+$F$11*((FF282+EX282)/MAX(FF282+EX282+FG282, 0.1)*$I$9+FG282/MAX(FF282+EX282+FG282, 0.1)*$J$9))/($B$11+$C$11+$F$11)</f>
        <v>0</v>
      </c>
      <c r="DK282">
        <f>($B$11*$K$9+$C$11*$K$9+$F$11*((FF282+EX282)/MAX(FF282+EX282+FG282, 0.1)*$P$9+FG282/MAX(FF282+EX282+FG282, 0.1)*$Q$9))/($B$11+$C$11+$F$11)</f>
        <v>0</v>
      </c>
      <c r="DL282">
        <v>6</v>
      </c>
      <c r="DM282">
        <v>0.5</v>
      </c>
      <c r="DN282" t="s">
        <v>438</v>
      </c>
      <c r="DO282">
        <v>2</v>
      </c>
      <c r="DP282" t="b">
        <v>1</v>
      </c>
      <c r="DQ282">
        <v>1758993507.84615</v>
      </c>
      <c r="DR282">
        <v>1130.00461538462</v>
      </c>
      <c r="DS282">
        <v>1191.93</v>
      </c>
      <c r="DT282">
        <v>23.6018538461538</v>
      </c>
      <c r="DU282">
        <v>20.1404</v>
      </c>
      <c r="DV282">
        <v>1122.54153846154</v>
      </c>
      <c r="DW282">
        <v>23.2155538461538</v>
      </c>
      <c r="DX282">
        <v>500.011846153846</v>
      </c>
      <c r="DY282">
        <v>90.4090307692308</v>
      </c>
      <c r="DZ282">
        <v>0.0301336461538462</v>
      </c>
      <c r="EA282">
        <v>30.0222846153846</v>
      </c>
      <c r="EB282">
        <v>30.0258</v>
      </c>
      <c r="EC282">
        <v>999.9</v>
      </c>
      <c r="ED282">
        <v>0</v>
      </c>
      <c r="EE282">
        <v>0</v>
      </c>
      <c r="EF282">
        <v>9985.19230769231</v>
      </c>
      <c r="EG282">
        <v>0</v>
      </c>
      <c r="EH282">
        <v>9.68521076923077</v>
      </c>
      <c r="EI282">
        <v>-61.9265076923077</v>
      </c>
      <c r="EJ282">
        <v>1157.31846153846</v>
      </c>
      <c r="EK282">
        <v>1216.43</v>
      </c>
      <c r="EL282">
        <v>3.46147</v>
      </c>
      <c r="EM282">
        <v>1191.93</v>
      </c>
      <c r="EN282">
        <v>20.1404</v>
      </c>
      <c r="EO282">
        <v>2.13382230769231</v>
      </c>
      <c r="EP282">
        <v>1.82087384615385</v>
      </c>
      <c r="EQ282">
        <v>18.4739307692308</v>
      </c>
      <c r="ER282">
        <v>15.9671384615385</v>
      </c>
      <c r="ES282">
        <v>2000.00461538462</v>
      </c>
      <c r="ET282">
        <v>0.979994769230769</v>
      </c>
      <c r="EU282">
        <v>0.0200053230769231</v>
      </c>
      <c r="EV282">
        <v>0</v>
      </c>
      <c r="EW282">
        <v>1141.65538461538</v>
      </c>
      <c r="EX282">
        <v>5.00016</v>
      </c>
      <c r="EY282">
        <v>23426.5846153846</v>
      </c>
      <c r="EZ282">
        <v>18234.2076923077</v>
      </c>
      <c r="FA282">
        <v>48.562</v>
      </c>
      <c r="FB282">
        <v>49.062</v>
      </c>
      <c r="FC282">
        <v>48.937</v>
      </c>
      <c r="FD282">
        <v>48.7015384615385</v>
      </c>
      <c r="FE282">
        <v>50.4322307692308</v>
      </c>
      <c r="FF282">
        <v>1955.09461538462</v>
      </c>
      <c r="FG282">
        <v>39.91</v>
      </c>
      <c r="FH282">
        <v>0</v>
      </c>
      <c r="FI282">
        <v>1758993521.1</v>
      </c>
      <c r="FJ282">
        <v>0</v>
      </c>
      <c r="FK282">
        <v>1141.68615384615</v>
      </c>
      <c r="FL282">
        <v>4.136068369887</v>
      </c>
      <c r="FM282">
        <v>75.4735042563862</v>
      </c>
      <c r="FN282">
        <v>23427.5307692308</v>
      </c>
      <c r="FO282">
        <v>15</v>
      </c>
      <c r="FP282">
        <v>0</v>
      </c>
      <c r="FQ282" t="s">
        <v>439</v>
      </c>
      <c r="FR282">
        <v>1747249705.1</v>
      </c>
      <c r="FS282">
        <v>1747249711.1</v>
      </c>
      <c r="FT282">
        <v>0</v>
      </c>
      <c r="FU282">
        <v>0.871</v>
      </c>
      <c r="FV282">
        <v>0.066</v>
      </c>
      <c r="FW282">
        <v>5.486</v>
      </c>
      <c r="FX282">
        <v>0.145</v>
      </c>
      <c r="FY282">
        <v>420</v>
      </c>
      <c r="FZ282">
        <v>16</v>
      </c>
      <c r="GA282">
        <v>0.27</v>
      </c>
      <c r="GB282">
        <v>0.16</v>
      </c>
      <c r="GC282">
        <v>-61.7976428571429</v>
      </c>
      <c r="GD282">
        <v>-3.6766363636364</v>
      </c>
      <c r="GE282">
        <v>0.565610015041853</v>
      </c>
      <c r="GF282">
        <v>0</v>
      </c>
      <c r="GG282">
        <v>1141.43705882353</v>
      </c>
      <c r="GH282">
        <v>4.70007638712844</v>
      </c>
      <c r="GI282">
        <v>0.520460934917421</v>
      </c>
      <c r="GJ282">
        <v>-1</v>
      </c>
      <c r="GK282">
        <v>3.47926333333333</v>
      </c>
      <c r="GL282">
        <v>-0.284335324675323</v>
      </c>
      <c r="GM282">
        <v>0.0327023079618511</v>
      </c>
      <c r="GN282">
        <v>0</v>
      </c>
      <c r="GO282">
        <v>0</v>
      </c>
      <c r="GP282">
        <v>2</v>
      </c>
      <c r="GQ282" t="s">
        <v>457</v>
      </c>
      <c r="GR282">
        <v>3.12525</v>
      </c>
      <c r="GS282">
        <v>2.65566</v>
      </c>
      <c r="GT282">
        <v>0.180584</v>
      </c>
      <c r="GU282">
        <v>0.187074</v>
      </c>
      <c r="GV282">
        <v>0.100315</v>
      </c>
      <c r="GW282">
        <v>0.0901849</v>
      </c>
      <c r="GX282">
        <v>21116.7</v>
      </c>
      <c r="GY282">
        <v>19860.6</v>
      </c>
      <c r="GZ282">
        <v>23042.9</v>
      </c>
      <c r="HA282">
        <v>23785.2</v>
      </c>
      <c r="HB282">
        <v>35329.5</v>
      </c>
      <c r="HC282">
        <v>35823.9</v>
      </c>
      <c r="HD282">
        <v>41532.6</v>
      </c>
      <c r="HE282">
        <v>42410.6</v>
      </c>
      <c r="HF282">
        <v>1.9134</v>
      </c>
      <c r="HG282">
        <v>1.8241</v>
      </c>
      <c r="HH282">
        <v>0.186991</v>
      </c>
      <c r="HI282">
        <v>0</v>
      </c>
      <c r="HJ282">
        <v>26.9509</v>
      </c>
      <c r="HK282">
        <v>999.9</v>
      </c>
      <c r="HL282">
        <v>51.813</v>
      </c>
      <c r="HM282">
        <v>29.346</v>
      </c>
      <c r="HN282">
        <v>23.5148</v>
      </c>
      <c r="HO282">
        <v>54.5228</v>
      </c>
      <c r="HP282">
        <v>42.0833</v>
      </c>
      <c r="HQ282">
        <v>1</v>
      </c>
      <c r="HR282">
        <v>0.00222815</v>
      </c>
      <c r="HS282">
        <v>1.02084</v>
      </c>
      <c r="HT282">
        <v>20.2148</v>
      </c>
      <c r="HU282">
        <v>5.23316</v>
      </c>
      <c r="HV282">
        <v>11.992</v>
      </c>
      <c r="HW282">
        <v>4.9554</v>
      </c>
      <c r="HX282">
        <v>3.30393</v>
      </c>
      <c r="HY282">
        <v>22.2</v>
      </c>
      <c r="HZ282">
        <v>9999</v>
      </c>
      <c r="IA282">
        <v>9999</v>
      </c>
      <c r="IB282">
        <v>9999</v>
      </c>
      <c r="IC282">
        <v>1.86847</v>
      </c>
      <c r="ID282">
        <v>1.86417</v>
      </c>
      <c r="IE282">
        <v>1.8718</v>
      </c>
      <c r="IF282">
        <v>1.86265</v>
      </c>
      <c r="IG282">
        <v>1.86211</v>
      </c>
      <c r="IH282">
        <v>1.86854</v>
      </c>
      <c r="II282">
        <v>1.85867</v>
      </c>
      <c r="IJ282">
        <v>1.86509</v>
      </c>
      <c r="IK282">
        <v>5</v>
      </c>
      <c r="IL282">
        <v>0</v>
      </c>
      <c r="IM282">
        <v>0</v>
      </c>
      <c r="IN282">
        <v>0</v>
      </c>
      <c r="IO282" t="s">
        <v>441</v>
      </c>
      <c r="IP282" t="s">
        <v>442</v>
      </c>
      <c r="IQ282" t="s">
        <v>443</v>
      </c>
      <c r="IR282" t="s">
        <v>443</v>
      </c>
      <c r="IS282" t="s">
        <v>443</v>
      </c>
      <c r="IT282" t="s">
        <v>443</v>
      </c>
      <c r="IU282">
        <v>0</v>
      </c>
      <c r="IV282">
        <v>100</v>
      </c>
      <c r="IW282">
        <v>100</v>
      </c>
      <c r="IX282">
        <v>7.51</v>
      </c>
      <c r="IY282">
        <v>0.3859</v>
      </c>
      <c r="IZ282">
        <v>4.29428474587108</v>
      </c>
      <c r="JA282">
        <v>0.0044018681294096</v>
      </c>
      <c r="JB282">
        <v>-1.90699597991277e-06</v>
      </c>
      <c r="JC282">
        <v>4.44501569190667e-10</v>
      </c>
      <c r="JD282">
        <v>0.0663976639725661</v>
      </c>
      <c r="JE282">
        <v>0.00774552653971819</v>
      </c>
      <c r="JF282">
        <v>0.000136201457998369</v>
      </c>
      <c r="JG282">
        <v>5.32982615085375e-06</v>
      </c>
      <c r="JH282">
        <v>-0</v>
      </c>
      <c r="JI282">
        <v>1991</v>
      </c>
      <c r="JJ282">
        <v>1</v>
      </c>
      <c r="JK282">
        <v>28</v>
      </c>
      <c r="JL282">
        <v>195730.2</v>
      </c>
      <c r="JM282">
        <v>195730.1</v>
      </c>
      <c r="JN282">
        <v>2.43652</v>
      </c>
      <c r="JO282">
        <v>2.33765</v>
      </c>
      <c r="JP282">
        <v>1.4978</v>
      </c>
      <c r="JQ282">
        <v>2.3291</v>
      </c>
      <c r="JR282">
        <v>1.54419</v>
      </c>
      <c r="JS282">
        <v>2.39624</v>
      </c>
      <c r="JT282">
        <v>35.1516</v>
      </c>
      <c r="JU282">
        <v>24.07</v>
      </c>
      <c r="JV282">
        <v>18</v>
      </c>
      <c r="JW282">
        <v>546.876</v>
      </c>
      <c r="JX282">
        <v>432.71</v>
      </c>
      <c r="JY282">
        <v>25.4542</v>
      </c>
      <c r="JZ282">
        <v>27.5433</v>
      </c>
      <c r="KA282">
        <v>30.0003</v>
      </c>
      <c r="KB282">
        <v>27.3909</v>
      </c>
      <c r="KC282">
        <v>27.409</v>
      </c>
      <c r="KD282">
        <v>48.8529</v>
      </c>
      <c r="KE282">
        <v>25.7308</v>
      </c>
      <c r="KF282">
        <v>69.271</v>
      </c>
      <c r="KG282">
        <v>25.459</v>
      </c>
      <c r="KH282">
        <v>1239.05</v>
      </c>
      <c r="KI282">
        <v>20.1269</v>
      </c>
      <c r="KJ282">
        <v>93.0933</v>
      </c>
      <c r="KK282">
        <v>98.8452</v>
      </c>
    </row>
    <row r="283" spans="1:297">
      <c r="A283">
        <v>267</v>
      </c>
      <c r="B283">
        <v>1758993521</v>
      </c>
      <c r="C283">
        <v>6174</v>
      </c>
      <c r="D283" t="s">
        <v>978</v>
      </c>
      <c r="E283" t="s">
        <v>979</v>
      </c>
      <c r="F283">
        <v>5</v>
      </c>
      <c r="G283" t="s">
        <v>831</v>
      </c>
      <c r="H283" t="s">
        <v>436</v>
      </c>
      <c r="I283">
        <v>1758993512.84615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(EA283+(U283+2*0.95*5.67E-8*(((EA283+$B$7)+273)^4-(EA283+273)^4)-44100*J283)/(1.84*29.3*R283+8*0.95*5.67E-8*(EA283+273)^3))</f>
        <v>0</v>
      </c>
      <c r="W283">
        <f>($C$7*EB283+$D$7*EC283+$E$7*V283)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2*0.95*5.67E-8*(((EA283+$B$7)+273)^4-(W283+273)^4)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1251.16748780952</v>
      </c>
      <c r="AK283">
        <v>1199.34606060606</v>
      </c>
      <c r="AL283">
        <v>3.59547229437213</v>
      </c>
      <c r="AM283">
        <v>63.08</v>
      </c>
      <c r="AN283">
        <f>(AP283 - AO283 + DY283*1E3/(8.314*(EA283+273.15)) * AR283/DX283 * AQ283) * DX283/(100*DL283) * 1000/(1000 - AP283)</f>
        <v>0</v>
      </c>
      <c r="AO283">
        <v>20.1489709255952</v>
      </c>
      <c r="AP283">
        <v>23.5654363636364</v>
      </c>
      <c r="AQ283">
        <v>-9.01799153228412e-05</v>
      </c>
      <c r="AR283">
        <v>99.94</v>
      </c>
      <c r="AS283">
        <v>0</v>
      </c>
      <c r="AT283">
        <v>0</v>
      </c>
      <c r="AU283">
        <f>IF(AS283*$H$13&gt;=AW283,1.0,(AW283/(AW283-AS283*$H$13)))</f>
        <v>0</v>
      </c>
      <c r="AV283">
        <f>(AU283-1)*100</f>
        <v>0</v>
      </c>
      <c r="AW283">
        <f>MAX(0,($B$13+$C$13*EF283)/(1+$D$13*EF283)*DY283/(EA283+273)*$E$13)</f>
        <v>0</v>
      </c>
      <c r="AX283" t="s">
        <v>437</v>
      </c>
      <c r="AY283" t="s">
        <v>437</v>
      </c>
      <c r="AZ283">
        <v>0</v>
      </c>
      <c r="BA283">
        <v>0</v>
      </c>
      <c r="BB283">
        <f>1-AZ283/BA283</f>
        <v>0</v>
      </c>
      <c r="BC283">
        <v>0</v>
      </c>
      <c r="BD283" t="s">
        <v>437</v>
      </c>
      <c r="BE283" t="s">
        <v>437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437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$B$11*EG283+$C$11*EH283+$F$11*ES283*(1-EV283)</f>
        <v>0</v>
      </c>
      <c r="DI283">
        <f>DH283*DJ283</f>
        <v>0</v>
      </c>
      <c r="DJ283">
        <f>($B$11*$D$9+$C$11*$D$9+$F$11*((FF283+EX283)/MAX(FF283+EX283+FG283, 0.1)*$I$9+FG283/MAX(FF283+EX283+FG283, 0.1)*$J$9))/($B$11+$C$11+$F$11)</f>
        <v>0</v>
      </c>
      <c r="DK283">
        <f>($B$11*$K$9+$C$11*$K$9+$F$11*((FF283+EX283)/MAX(FF283+EX283+FG283, 0.1)*$P$9+FG283/MAX(FF283+EX283+FG283, 0.1)*$Q$9))/($B$11+$C$11+$F$11)</f>
        <v>0</v>
      </c>
      <c r="DL283">
        <v>6</v>
      </c>
      <c r="DM283">
        <v>0.5</v>
      </c>
      <c r="DN283" t="s">
        <v>438</v>
      </c>
      <c r="DO283">
        <v>2</v>
      </c>
      <c r="DP283" t="b">
        <v>1</v>
      </c>
      <c r="DQ283">
        <v>1758993512.84615</v>
      </c>
      <c r="DR283">
        <v>1146.74230769231</v>
      </c>
      <c r="DS283">
        <v>1209.25846153846</v>
      </c>
      <c r="DT283">
        <v>23.5915307692308</v>
      </c>
      <c r="DU283">
        <v>20.1458461538462</v>
      </c>
      <c r="DV283">
        <v>1139.24923076923</v>
      </c>
      <c r="DW283">
        <v>23.2054461538462</v>
      </c>
      <c r="DX283">
        <v>499.976615384615</v>
      </c>
      <c r="DY283">
        <v>90.4050307692308</v>
      </c>
      <c r="DZ283">
        <v>0.0301651153846154</v>
      </c>
      <c r="EA283">
        <v>30.0111461538462</v>
      </c>
      <c r="EB283">
        <v>30.0151076923077</v>
      </c>
      <c r="EC283">
        <v>999.9</v>
      </c>
      <c r="ED283">
        <v>0</v>
      </c>
      <c r="EE283">
        <v>0</v>
      </c>
      <c r="EF283">
        <v>9991.10307692307</v>
      </c>
      <c r="EG283">
        <v>0</v>
      </c>
      <c r="EH283">
        <v>9.6881</v>
      </c>
      <c r="EI283">
        <v>-62.5180923076923</v>
      </c>
      <c r="EJ283">
        <v>1174.44769230769</v>
      </c>
      <c r="EK283">
        <v>1234.12230769231</v>
      </c>
      <c r="EL283">
        <v>3.44568615384615</v>
      </c>
      <c r="EM283">
        <v>1209.25846153846</v>
      </c>
      <c r="EN283">
        <v>20.1458461538462</v>
      </c>
      <c r="EO283">
        <v>2.13279307692308</v>
      </c>
      <c r="EP283">
        <v>1.82128538461538</v>
      </c>
      <c r="EQ283">
        <v>18.4662384615385</v>
      </c>
      <c r="ER283">
        <v>15.9706846153846</v>
      </c>
      <c r="ES283">
        <v>2000.02153846154</v>
      </c>
      <c r="ET283">
        <v>0.979994923076923</v>
      </c>
      <c r="EU283">
        <v>0.0200051</v>
      </c>
      <c r="EV283">
        <v>0</v>
      </c>
      <c r="EW283">
        <v>1141.95384615385</v>
      </c>
      <c r="EX283">
        <v>5.00016</v>
      </c>
      <c r="EY283">
        <v>23431.9692307692</v>
      </c>
      <c r="EZ283">
        <v>18234.3538461538</v>
      </c>
      <c r="FA283">
        <v>48.562</v>
      </c>
      <c r="FB283">
        <v>49.062</v>
      </c>
      <c r="FC283">
        <v>48.937</v>
      </c>
      <c r="FD283">
        <v>48.7112307692308</v>
      </c>
      <c r="FE283">
        <v>50.4322307692308</v>
      </c>
      <c r="FF283">
        <v>1955.11153846154</v>
      </c>
      <c r="FG283">
        <v>39.91</v>
      </c>
      <c r="FH283">
        <v>0</v>
      </c>
      <c r="FI283">
        <v>1758993525.9</v>
      </c>
      <c r="FJ283">
        <v>0</v>
      </c>
      <c r="FK283">
        <v>1141.95769230769</v>
      </c>
      <c r="FL283">
        <v>1.63897436139135</v>
      </c>
      <c r="FM283">
        <v>48.4410255423139</v>
      </c>
      <c r="FN283">
        <v>23432.5346153846</v>
      </c>
      <c r="FO283">
        <v>15</v>
      </c>
      <c r="FP283">
        <v>0</v>
      </c>
      <c r="FQ283" t="s">
        <v>439</v>
      </c>
      <c r="FR283">
        <v>1747249705.1</v>
      </c>
      <c r="FS283">
        <v>1747249711.1</v>
      </c>
      <c r="FT283">
        <v>0</v>
      </c>
      <c r="FU283">
        <v>0.871</v>
      </c>
      <c r="FV283">
        <v>0.066</v>
      </c>
      <c r="FW283">
        <v>5.486</v>
      </c>
      <c r="FX283">
        <v>0.145</v>
      </c>
      <c r="FY283">
        <v>420</v>
      </c>
      <c r="FZ283">
        <v>16</v>
      </c>
      <c r="GA283">
        <v>0.27</v>
      </c>
      <c r="GB283">
        <v>0.16</v>
      </c>
      <c r="GC283">
        <v>-62.24252</v>
      </c>
      <c r="GD283">
        <v>-6.62150977443601</v>
      </c>
      <c r="GE283">
        <v>0.806694556570205</v>
      </c>
      <c r="GF283">
        <v>0</v>
      </c>
      <c r="GG283">
        <v>1141.75029411765</v>
      </c>
      <c r="GH283">
        <v>3.33644002812686</v>
      </c>
      <c r="GI283">
        <v>0.434128506958052</v>
      </c>
      <c r="GJ283">
        <v>-1</v>
      </c>
      <c r="GK283">
        <v>3.4514745</v>
      </c>
      <c r="GL283">
        <v>-0.175305112781952</v>
      </c>
      <c r="GM283">
        <v>0.0182323628405646</v>
      </c>
      <c r="GN283">
        <v>0</v>
      </c>
      <c r="GO283">
        <v>0</v>
      </c>
      <c r="GP283">
        <v>2</v>
      </c>
      <c r="GQ283" t="s">
        <v>457</v>
      </c>
      <c r="GR283">
        <v>3.12506</v>
      </c>
      <c r="GS283">
        <v>2.65593</v>
      </c>
      <c r="GT283">
        <v>0.182293</v>
      </c>
      <c r="GU283">
        <v>0.18856</v>
      </c>
      <c r="GV283">
        <v>0.100262</v>
      </c>
      <c r="GW283">
        <v>0.0902704</v>
      </c>
      <c r="GX283">
        <v>21072.9</v>
      </c>
      <c r="GY283">
        <v>19824.1</v>
      </c>
      <c r="GZ283">
        <v>23043.2</v>
      </c>
      <c r="HA283">
        <v>23785</v>
      </c>
      <c r="HB283">
        <v>35331.8</v>
      </c>
      <c r="HC283">
        <v>35820.1</v>
      </c>
      <c r="HD283">
        <v>41532.6</v>
      </c>
      <c r="HE283">
        <v>42410</v>
      </c>
      <c r="HF283">
        <v>1.9128</v>
      </c>
      <c r="HG283">
        <v>1.82405</v>
      </c>
      <c r="HH283">
        <v>0.186916</v>
      </c>
      <c r="HI283">
        <v>0</v>
      </c>
      <c r="HJ283">
        <v>26.9473</v>
      </c>
      <c r="HK283">
        <v>999.9</v>
      </c>
      <c r="HL283">
        <v>51.837</v>
      </c>
      <c r="HM283">
        <v>29.316</v>
      </c>
      <c r="HN283">
        <v>23.485</v>
      </c>
      <c r="HO283">
        <v>53.4228</v>
      </c>
      <c r="HP283">
        <v>42.3678</v>
      </c>
      <c r="HQ283">
        <v>1</v>
      </c>
      <c r="HR283">
        <v>0.00251778</v>
      </c>
      <c r="HS283">
        <v>0.910599</v>
      </c>
      <c r="HT283">
        <v>20.2155</v>
      </c>
      <c r="HU283">
        <v>5.23331</v>
      </c>
      <c r="HV283">
        <v>11.992</v>
      </c>
      <c r="HW283">
        <v>4.95575</v>
      </c>
      <c r="HX283">
        <v>3.30398</v>
      </c>
      <c r="HY283">
        <v>22.2</v>
      </c>
      <c r="HZ283">
        <v>9999</v>
      </c>
      <c r="IA283">
        <v>9999</v>
      </c>
      <c r="IB283">
        <v>9999</v>
      </c>
      <c r="IC283">
        <v>1.86846</v>
      </c>
      <c r="ID283">
        <v>1.86418</v>
      </c>
      <c r="IE283">
        <v>1.8718</v>
      </c>
      <c r="IF283">
        <v>1.86264</v>
      </c>
      <c r="IG283">
        <v>1.86207</v>
      </c>
      <c r="IH283">
        <v>1.86854</v>
      </c>
      <c r="II283">
        <v>1.85867</v>
      </c>
      <c r="IJ283">
        <v>1.86508</v>
      </c>
      <c r="IK283">
        <v>5</v>
      </c>
      <c r="IL283">
        <v>0</v>
      </c>
      <c r="IM283">
        <v>0</v>
      </c>
      <c r="IN283">
        <v>0</v>
      </c>
      <c r="IO283" t="s">
        <v>441</v>
      </c>
      <c r="IP283" t="s">
        <v>442</v>
      </c>
      <c r="IQ283" t="s">
        <v>443</v>
      </c>
      <c r="IR283" t="s">
        <v>443</v>
      </c>
      <c r="IS283" t="s">
        <v>443</v>
      </c>
      <c r="IT283" t="s">
        <v>443</v>
      </c>
      <c r="IU283">
        <v>0</v>
      </c>
      <c r="IV283">
        <v>100</v>
      </c>
      <c r="IW283">
        <v>100</v>
      </c>
      <c r="IX283">
        <v>7.54</v>
      </c>
      <c r="IY283">
        <v>0.3855</v>
      </c>
      <c r="IZ283">
        <v>4.29428474587108</v>
      </c>
      <c r="JA283">
        <v>0.0044018681294096</v>
      </c>
      <c r="JB283">
        <v>-1.90699597991277e-06</v>
      </c>
      <c r="JC283">
        <v>4.44501569190667e-10</v>
      </c>
      <c r="JD283">
        <v>0.0663976639725661</v>
      </c>
      <c r="JE283">
        <v>0.00774552653971819</v>
      </c>
      <c r="JF283">
        <v>0.000136201457998369</v>
      </c>
      <c r="JG283">
        <v>5.32982615085375e-06</v>
      </c>
      <c r="JH283">
        <v>-0</v>
      </c>
      <c r="JI283">
        <v>1991</v>
      </c>
      <c r="JJ283">
        <v>1</v>
      </c>
      <c r="JK283">
        <v>28</v>
      </c>
      <c r="JL283">
        <v>195730.3</v>
      </c>
      <c r="JM283">
        <v>195730.2</v>
      </c>
      <c r="JN283">
        <v>2.46216</v>
      </c>
      <c r="JO283">
        <v>2.35229</v>
      </c>
      <c r="JP283">
        <v>1.49902</v>
      </c>
      <c r="JQ283">
        <v>2.3291</v>
      </c>
      <c r="JR283">
        <v>1.54419</v>
      </c>
      <c r="JS283">
        <v>2.29248</v>
      </c>
      <c r="JT283">
        <v>35.1747</v>
      </c>
      <c r="JU283">
        <v>24.0612</v>
      </c>
      <c r="JV283">
        <v>18</v>
      </c>
      <c r="JW283">
        <v>546.503</v>
      </c>
      <c r="JX283">
        <v>432.698</v>
      </c>
      <c r="JY283">
        <v>25.4434</v>
      </c>
      <c r="JZ283">
        <v>27.5464</v>
      </c>
      <c r="KA283">
        <v>30.0004</v>
      </c>
      <c r="KB283">
        <v>27.3926</v>
      </c>
      <c r="KC283">
        <v>27.4113</v>
      </c>
      <c r="KD283">
        <v>49.4212</v>
      </c>
      <c r="KE283">
        <v>25.7308</v>
      </c>
      <c r="KF283">
        <v>69.271</v>
      </c>
      <c r="KG283">
        <v>25.4556</v>
      </c>
      <c r="KH283">
        <v>1259.23</v>
      </c>
      <c r="KI283">
        <v>20.1369</v>
      </c>
      <c r="KJ283">
        <v>93.0937</v>
      </c>
      <c r="KK283">
        <v>98.8438</v>
      </c>
    </row>
    <row r="284" spans="1:297">
      <c r="A284">
        <v>268</v>
      </c>
      <c r="B284">
        <v>1758993526</v>
      </c>
      <c r="C284">
        <v>6179</v>
      </c>
      <c r="D284" t="s">
        <v>980</v>
      </c>
      <c r="E284" t="s">
        <v>981</v>
      </c>
      <c r="F284">
        <v>5</v>
      </c>
      <c r="G284" t="s">
        <v>831</v>
      </c>
      <c r="H284" t="s">
        <v>436</v>
      </c>
      <c r="I284">
        <v>1758993517.84615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(EA284+(U284+2*0.95*5.67E-8*(((EA284+$B$7)+273)^4-(EA284+273)^4)-44100*J284)/(1.84*29.3*R284+8*0.95*5.67E-8*(EA284+273)^3))</f>
        <v>0</v>
      </c>
      <c r="W284">
        <f>($C$7*EB284+$D$7*EC284+$E$7*V284)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2*0.95*5.67E-8*(((EA284+$B$7)+273)^4-(W284+273)^4)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1266.9851587381</v>
      </c>
      <c r="AK284">
        <v>1215.724</v>
      </c>
      <c r="AL284">
        <v>3.25537142857127</v>
      </c>
      <c r="AM284">
        <v>63.08</v>
      </c>
      <c r="AN284">
        <f>(AP284 - AO284 + DY284*1E3/(8.314*(EA284+273.15)) * AR284/DX284 * AQ284) * DX284/(100*DL284) * 1000/(1000 - AP284)</f>
        <v>0</v>
      </c>
      <c r="AO284">
        <v>20.1833288511905</v>
      </c>
      <c r="AP284">
        <v>23.5607193939394</v>
      </c>
      <c r="AQ284">
        <v>-2.61001458435247e-05</v>
      </c>
      <c r="AR284">
        <v>99.94</v>
      </c>
      <c r="AS284">
        <v>0</v>
      </c>
      <c r="AT284">
        <v>0</v>
      </c>
      <c r="AU284">
        <f>IF(AS284*$H$13&gt;=AW284,1.0,(AW284/(AW284-AS284*$H$13)))</f>
        <v>0</v>
      </c>
      <c r="AV284">
        <f>(AU284-1)*100</f>
        <v>0</v>
      </c>
      <c r="AW284">
        <f>MAX(0,($B$13+$C$13*EF284)/(1+$D$13*EF284)*DY284/(EA284+273)*$E$13)</f>
        <v>0</v>
      </c>
      <c r="AX284" t="s">
        <v>437</v>
      </c>
      <c r="AY284" t="s">
        <v>437</v>
      </c>
      <c r="AZ284">
        <v>0</v>
      </c>
      <c r="BA284">
        <v>0</v>
      </c>
      <c r="BB284">
        <f>1-AZ284/BA284</f>
        <v>0</v>
      </c>
      <c r="BC284">
        <v>0</v>
      </c>
      <c r="BD284" t="s">
        <v>437</v>
      </c>
      <c r="BE284" t="s">
        <v>437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437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$B$11*EG284+$C$11*EH284+$F$11*ES284*(1-EV284)</f>
        <v>0</v>
      </c>
      <c r="DI284">
        <f>DH284*DJ284</f>
        <v>0</v>
      </c>
      <c r="DJ284">
        <f>($B$11*$D$9+$C$11*$D$9+$F$11*((FF284+EX284)/MAX(FF284+EX284+FG284, 0.1)*$I$9+FG284/MAX(FF284+EX284+FG284, 0.1)*$J$9))/($B$11+$C$11+$F$11)</f>
        <v>0</v>
      </c>
      <c r="DK284">
        <f>($B$11*$K$9+$C$11*$K$9+$F$11*((FF284+EX284)/MAX(FF284+EX284+FG284, 0.1)*$P$9+FG284/MAX(FF284+EX284+FG284, 0.1)*$Q$9))/($B$11+$C$11+$F$11)</f>
        <v>0</v>
      </c>
      <c r="DL284">
        <v>6</v>
      </c>
      <c r="DM284">
        <v>0.5</v>
      </c>
      <c r="DN284" t="s">
        <v>438</v>
      </c>
      <c r="DO284">
        <v>2</v>
      </c>
      <c r="DP284" t="b">
        <v>1</v>
      </c>
      <c r="DQ284">
        <v>1758993517.84615</v>
      </c>
      <c r="DR284">
        <v>1163.46307692308</v>
      </c>
      <c r="DS284">
        <v>1225.92384615385</v>
      </c>
      <c r="DT284">
        <v>23.5777615384615</v>
      </c>
      <c r="DU284">
        <v>20.1588615384615</v>
      </c>
      <c r="DV284">
        <v>1155.94</v>
      </c>
      <c r="DW284">
        <v>23.1919769230769</v>
      </c>
      <c r="DX284">
        <v>500.008769230769</v>
      </c>
      <c r="DY284">
        <v>90.4025615384615</v>
      </c>
      <c r="DZ284">
        <v>0.0302035</v>
      </c>
      <c r="EA284">
        <v>29.9976230769231</v>
      </c>
      <c r="EB284">
        <v>30.0005538461538</v>
      </c>
      <c r="EC284">
        <v>999.9</v>
      </c>
      <c r="ED284">
        <v>0</v>
      </c>
      <c r="EE284">
        <v>0</v>
      </c>
      <c r="EF284">
        <v>9996.58384615385</v>
      </c>
      <c r="EG284">
        <v>0</v>
      </c>
      <c r="EH284">
        <v>9.68842076923077</v>
      </c>
      <c r="EI284">
        <v>-62.4634307692308</v>
      </c>
      <c r="EJ284">
        <v>1191.55538461538</v>
      </c>
      <c r="EK284">
        <v>1251.14692307692</v>
      </c>
      <c r="EL284">
        <v>3.41887846153846</v>
      </c>
      <c r="EM284">
        <v>1225.92384615385</v>
      </c>
      <c r="EN284">
        <v>20.1588615384615</v>
      </c>
      <c r="EO284">
        <v>2.13148846153846</v>
      </c>
      <c r="EP284">
        <v>1.82241384615385</v>
      </c>
      <c r="EQ284">
        <v>18.4564846153846</v>
      </c>
      <c r="ER284">
        <v>15.9803692307692</v>
      </c>
      <c r="ES284">
        <v>2000.03230769231</v>
      </c>
      <c r="ET284">
        <v>0.979995076923077</v>
      </c>
      <c r="EU284">
        <v>0.0200048846153846</v>
      </c>
      <c r="EV284">
        <v>0</v>
      </c>
      <c r="EW284">
        <v>1142.16076923077</v>
      </c>
      <c r="EX284">
        <v>5.00016</v>
      </c>
      <c r="EY284">
        <v>23435.2538461538</v>
      </c>
      <c r="EZ284">
        <v>18234.4692307692</v>
      </c>
      <c r="FA284">
        <v>48.562</v>
      </c>
      <c r="FB284">
        <v>49.062</v>
      </c>
      <c r="FC284">
        <v>48.937</v>
      </c>
      <c r="FD284">
        <v>48.7257692307692</v>
      </c>
      <c r="FE284">
        <v>50.437</v>
      </c>
      <c r="FF284">
        <v>1955.12230769231</v>
      </c>
      <c r="FG284">
        <v>39.91</v>
      </c>
      <c r="FH284">
        <v>0</v>
      </c>
      <c r="FI284">
        <v>1758993531.3</v>
      </c>
      <c r="FJ284">
        <v>0</v>
      </c>
      <c r="FK284">
        <v>1142.1136</v>
      </c>
      <c r="FL284">
        <v>0.390769226216232</v>
      </c>
      <c r="FM284">
        <v>14.5538461897529</v>
      </c>
      <c r="FN284">
        <v>23435.62</v>
      </c>
      <c r="FO284">
        <v>15</v>
      </c>
      <c r="FP284">
        <v>0</v>
      </c>
      <c r="FQ284" t="s">
        <v>439</v>
      </c>
      <c r="FR284">
        <v>1747249705.1</v>
      </c>
      <c r="FS284">
        <v>1747249711.1</v>
      </c>
      <c r="FT284">
        <v>0</v>
      </c>
      <c r="FU284">
        <v>0.871</v>
      </c>
      <c r="FV284">
        <v>0.066</v>
      </c>
      <c r="FW284">
        <v>5.486</v>
      </c>
      <c r="FX284">
        <v>0.145</v>
      </c>
      <c r="FY284">
        <v>420</v>
      </c>
      <c r="FZ284">
        <v>16</v>
      </c>
      <c r="GA284">
        <v>0.27</v>
      </c>
      <c r="GB284">
        <v>0.16</v>
      </c>
      <c r="GC284">
        <v>-62.4072571428571</v>
      </c>
      <c r="GD284">
        <v>-1.00246753246749</v>
      </c>
      <c r="GE284">
        <v>0.633974660430547</v>
      </c>
      <c r="GF284">
        <v>0</v>
      </c>
      <c r="GG284">
        <v>1142.00294117647</v>
      </c>
      <c r="GH284">
        <v>1.60213903889731</v>
      </c>
      <c r="GI284">
        <v>0.302980579961657</v>
      </c>
      <c r="GJ284">
        <v>-1</v>
      </c>
      <c r="GK284">
        <v>3.43109285714286</v>
      </c>
      <c r="GL284">
        <v>-0.311890129870122</v>
      </c>
      <c r="GM284">
        <v>0.0329763787238911</v>
      </c>
      <c r="GN284">
        <v>0</v>
      </c>
      <c r="GO284">
        <v>0</v>
      </c>
      <c r="GP284">
        <v>2</v>
      </c>
      <c r="GQ284" t="s">
        <v>457</v>
      </c>
      <c r="GR284">
        <v>3.12514</v>
      </c>
      <c r="GS284">
        <v>2.65602</v>
      </c>
      <c r="GT284">
        <v>0.183872</v>
      </c>
      <c r="GU284">
        <v>0.190207</v>
      </c>
      <c r="GV284">
        <v>0.100242</v>
      </c>
      <c r="GW284">
        <v>0.0903317</v>
      </c>
      <c r="GX284">
        <v>21031.9</v>
      </c>
      <c r="GY284">
        <v>19783.9</v>
      </c>
      <c r="GZ284">
        <v>23042.9</v>
      </c>
      <c r="HA284">
        <v>23785</v>
      </c>
      <c r="HB284">
        <v>35332.5</v>
      </c>
      <c r="HC284">
        <v>35817.9</v>
      </c>
      <c r="HD284">
        <v>41532.3</v>
      </c>
      <c r="HE284">
        <v>42410</v>
      </c>
      <c r="HF284">
        <v>1.91287</v>
      </c>
      <c r="HG284">
        <v>1.8242</v>
      </c>
      <c r="HH284">
        <v>0.186954</v>
      </c>
      <c r="HI284">
        <v>0</v>
      </c>
      <c r="HJ284">
        <v>26.9434</v>
      </c>
      <c r="HK284">
        <v>999.9</v>
      </c>
      <c r="HL284">
        <v>51.862</v>
      </c>
      <c r="HM284">
        <v>29.316</v>
      </c>
      <c r="HN284">
        <v>23.4976</v>
      </c>
      <c r="HO284">
        <v>54.0628</v>
      </c>
      <c r="HP284">
        <v>42.1434</v>
      </c>
      <c r="HQ284">
        <v>1</v>
      </c>
      <c r="HR284">
        <v>0.00284807</v>
      </c>
      <c r="HS284">
        <v>0.878832</v>
      </c>
      <c r="HT284">
        <v>20.2158</v>
      </c>
      <c r="HU284">
        <v>5.23301</v>
      </c>
      <c r="HV284">
        <v>11.992</v>
      </c>
      <c r="HW284">
        <v>4.95565</v>
      </c>
      <c r="HX284">
        <v>3.3039</v>
      </c>
      <c r="HY284">
        <v>22.2</v>
      </c>
      <c r="HZ284">
        <v>9999</v>
      </c>
      <c r="IA284">
        <v>9999</v>
      </c>
      <c r="IB284">
        <v>9999</v>
      </c>
      <c r="IC284">
        <v>1.86847</v>
      </c>
      <c r="ID284">
        <v>1.86417</v>
      </c>
      <c r="IE284">
        <v>1.8718</v>
      </c>
      <c r="IF284">
        <v>1.86264</v>
      </c>
      <c r="IG284">
        <v>1.86208</v>
      </c>
      <c r="IH284">
        <v>1.86857</v>
      </c>
      <c r="II284">
        <v>1.85867</v>
      </c>
      <c r="IJ284">
        <v>1.86508</v>
      </c>
      <c r="IK284">
        <v>5</v>
      </c>
      <c r="IL284">
        <v>0</v>
      </c>
      <c r="IM284">
        <v>0</v>
      </c>
      <c r="IN284">
        <v>0</v>
      </c>
      <c r="IO284" t="s">
        <v>441</v>
      </c>
      <c r="IP284" t="s">
        <v>442</v>
      </c>
      <c r="IQ284" t="s">
        <v>443</v>
      </c>
      <c r="IR284" t="s">
        <v>443</v>
      </c>
      <c r="IS284" t="s">
        <v>443</v>
      </c>
      <c r="IT284" t="s">
        <v>443</v>
      </c>
      <c r="IU284">
        <v>0</v>
      </c>
      <c r="IV284">
        <v>100</v>
      </c>
      <c r="IW284">
        <v>100</v>
      </c>
      <c r="IX284">
        <v>7.57</v>
      </c>
      <c r="IY284">
        <v>0.3853</v>
      </c>
      <c r="IZ284">
        <v>4.29428474587108</v>
      </c>
      <c r="JA284">
        <v>0.0044018681294096</v>
      </c>
      <c r="JB284">
        <v>-1.90699597991277e-06</v>
      </c>
      <c r="JC284">
        <v>4.44501569190667e-10</v>
      </c>
      <c r="JD284">
        <v>0.0663976639725661</v>
      </c>
      <c r="JE284">
        <v>0.00774552653971819</v>
      </c>
      <c r="JF284">
        <v>0.000136201457998369</v>
      </c>
      <c r="JG284">
        <v>5.32982615085375e-06</v>
      </c>
      <c r="JH284">
        <v>-0</v>
      </c>
      <c r="JI284">
        <v>1991</v>
      </c>
      <c r="JJ284">
        <v>1</v>
      </c>
      <c r="JK284">
        <v>28</v>
      </c>
      <c r="JL284">
        <v>195730.3</v>
      </c>
      <c r="JM284">
        <v>195730.2</v>
      </c>
      <c r="JN284">
        <v>2.49146</v>
      </c>
      <c r="JO284">
        <v>2.33765</v>
      </c>
      <c r="JP284">
        <v>1.4978</v>
      </c>
      <c r="JQ284">
        <v>2.32788</v>
      </c>
      <c r="JR284">
        <v>1.54419</v>
      </c>
      <c r="JS284">
        <v>2.3938</v>
      </c>
      <c r="JT284">
        <v>35.1516</v>
      </c>
      <c r="JU284">
        <v>24.0787</v>
      </c>
      <c r="JV284">
        <v>18</v>
      </c>
      <c r="JW284">
        <v>546.571</v>
      </c>
      <c r="JX284">
        <v>432.804</v>
      </c>
      <c r="JY284">
        <v>25.4455</v>
      </c>
      <c r="JZ284">
        <v>27.5494</v>
      </c>
      <c r="KA284">
        <v>30.0003</v>
      </c>
      <c r="KB284">
        <v>27.3949</v>
      </c>
      <c r="KC284">
        <v>27.4136</v>
      </c>
      <c r="KD284">
        <v>49.9518</v>
      </c>
      <c r="KE284">
        <v>25.7308</v>
      </c>
      <c r="KF284">
        <v>69.271</v>
      </c>
      <c r="KG284">
        <v>26.2208</v>
      </c>
      <c r="KH284">
        <v>1272.81</v>
      </c>
      <c r="KI284">
        <v>20.1558</v>
      </c>
      <c r="KJ284">
        <v>93.0929</v>
      </c>
      <c r="KK284">
        <v>98.8439</v>
      </c>
    </row>
    <row r="285" spans="1:297">
      <c r="A285">
        <v>269</v>
      </c>
      <c r="B285">
        <v>1758993531</v>
      </c>
      <c r="C285">
        <v>6184</v>
      </c>
      <c r="D285" t="s">
        <v>982</v>
      </c>
      <c r="E285" t="s">
        <v>983</v>
      </c>
      <c r="F285">
        <v>5</v>
      </c>
      <c r="G285" t="s">
        <v>831</v>
      </c>
      <c r="H285" t="s">
        <v>436</v>
      </c>
      <c r="I285">
        <v>1758993522.84615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(EA285+(U285+2*0.95*5.67E-8*(((EA285+$B$7)+273)^4-(EA285+273)^4)-44100*J285)/(1.84*29.3*R285+8*0.95*5.67E-8*(EA285+273)^3))</f>
        <v>0</v>
      </c>
      <c r="W285">
        <f>($C$7*EB285+$D$7*EC285+$E$7*V285)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2*0.95*5.67E-8*(((EA285+$B$7)+273)^4-(W285+273)^4)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1285.01478982143</v>
      </c>
      <c r="AK285">
        <v>1232.98012121212</v>
      </c>
      <c r="AL285">
        <v>3.46213268398252</v>
      </c>
      <c r="AM285">
        <v>63.08</v>
      </c>
      <c r="AN285">
        <f>(AP285 - AO285 + DY285*1E3/(8.314*(EA285+273.15)) * AR285/DX285 * AQ285) * DX285/(100*DL285) * 1000/(1000 - AP285)</f>
        <v>0</v>
      </c>
      <c r="AO285">
        <v>20.1910872440476</v>
      </c>
      <c r="AP285">
        <v>23.5466951515151</v>
      </c>
      <c r="AQ285">
        <v>-5.03378427128338e-05</v>
      </c>
      <c r="AR285">
        <v>99.94</v>
      </c>
      <c r="AS285">
        <v>0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MAX(0,($B$13+$C$13*EF285)/(1+$D$13*EF285)*DY285/(EA285+273)*$E$13)</f>
        <v>0</v>
      </c>
      <c r="AX285" t="s">
        <v>437</v>
      </c>
      <c r="AY285" t="s">
        <v>437</v>
      </c>
      <c r="AZ285">
        <v>0</v>
      </c>
      <c r="BA285">
        <v>0</v>
      </c>
      <c r="BB285">
        <f>1-AZ285/BA285</f>
        <v>0</v>
      </c>
      <c r="BC285">
        <v>0</v>
      </c>
      <c r="BD285" t="s">
        <v>437</v>
      </c>
      <c r="BE285" t="s">
        <v>437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437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$B$11*EG285+$C$11*EH285+$F$11*ES285*(1-EV285)</f>
        <v>0</v>
      </c>
      <c r="DI285">
        <f>DH285*DJ285</f>
        <v>0</v>
      </c>
      <c r="DJ285">
        <f>($B$11*$D$9+$C$11*$D$9+$F$11*((FF285+EX285)/MAX(FF285+EX285+FG285, 0.1)*$I$9+FG285/MAX(FF285+EX285+FG285, 0.1)*$J$9))/($B$11+$C$11+$F$11)</f>
        <v>0</v>
      </c>
      <c r="DK285">
        <f>($B$11*$K$9+$C$11*$K$9+$F$11*((FF285+EX285)/MAX(FF285+EX285+FG285, 0.1)*$P$9+FG285/MAX(FF285+EX285+FG285, 0.1)*$Q$9))/($B$11+$C$11+$F$11)</f>
        <v>0</v>
      </c>
      <c r="DL285">
        <v>6</v>
      </c>
      <c r="DM285">
        <v>0.5</v>
      </c>
      <c r="DN285" t="s">
        <v>438</v>
      </c>
      <c r="DO285">
        <v>2</v>
      </c>
      <c r="DP285" t="b">
        <v>1</v>
      </c>
      <c r="DQ285">
        <v>1758993522.84615</v>
      </c>
      <c r="DR285">
        <v>1180.11846153846</v>
      </c>
      <c r="DS285">
        <v>1242.99923076923</v>
      </c>
      <c r="DT285">
        <v>23.5630153846154</v>
      </c>
      <c r="DU285">
        <v>20.1731</v>
      </c>
      <c r="DV285">
        <v>1172.56615384615</v>
      </c>
      <c r="DW285">
        <v>23.1775538461538</v>
      </c>
      <c r="DX285">
        <v>499.981384615385</v>
      </c>
      <c r="DY285">
        <v>90.4017538461539</v>
      </c>
      <c r="DZ285">
        <v>0.0303903692307692</v>
      </c>
      <c r="EA285">
        <v>29.9865846153846</v>
      </c>
      <c r="EB285">
        <v>29.9977692307692</v>
      </c>
      <c r="EC285">
        <v>999.9</v>
      </c>
      <c r="ED285">
        <v>0</v>
      </c>
      <c r="EE285">
        <v>0</v>
      </c>
      <c r="EF285">
        <v>10000.9015384615</v>
      </c>
      <c r="EG285">
        <v>0</v>
      </c>
      <c r="EH285">
        <v>9.69216615384616</v>
      </c>
      <c r="EI285">
        <v>-62.8816846153846</v>
      </c>
      <c r="EJ285">
        <v>1208.59461538462</v>
      </c>
      <c r="EK285">
        <v>1268.59153846154</v>
      </c>
      <c r="EL285">
        <v>3.38988923076923</v>
      </c>
      <c r="EM285">
        <v>1242.99923076923</v>
      </c>
      <c r="EN285">
        <v>20.1731</v>
      </c>
      <c r="EO285">
        <v>2.13013538461538</v>
      </c>
      <c r="EP285">
        <v>1.82368461538462</v>
      </c>
      <c r="EQ285">
        <v>18.4463615384615</v>
      </c>
      <c r="ER285">
        <v>15.9912846153846</v>
      </c>
      <c r="ES285">
        <v>2000.04461538462</v>
      </c>
      <c r="ET285">
        <v>0.979995230769231</v>
      </c>
      <c r="EU285">
        <v>0.0200046692307692</v>
      </c>
      <c r="EV285">
        <v>0</v>
      </c>
      <c r="EW285">
        <v>1142.13153846154</v>
      </c>
      <c r="EX285">
        <v>5.00016</v>
      </c>
      <c r="EY285">
        <v>23436.0076923077</v>
      </c>
      <c r="EZ285">
        <v>18234.5846153846</v>
      </c>
      <c r="FA285">
        <v>48.562</v>
      </c>
      <c r="FB285">
        <v>49.062</v>
      </c>
      <c r="FC285">
        <v>48.937</v>
      </c>
      <c r="FD285">
        <v>48.7257692307692</v>
      </c>
      <c r="FE285">
        <v>50.437</v>
      </c>
      <c r="FF285">
        <v>1955.13461538462</v>
      </c>
      <c r="FG285">
        <v>39.91</v>
      </c>
      <c r="FH285">
        <v>0</v>
      </c>
      <c r="FI285">
        <v>1758993536.1</v>
      </c>
      <c r="FJ285">
        <v>0</v>
      </c>
      <c r="FK285">
        <v>1142.0692</v>
      </c>
      <c r="FL285">
        <v>-1.41692308094654</v>
      </c>
      <c r="FM285">
        <v>-16.3461539046332</v>
      </c>
      <c r="FN285">
        <v>23435.492</v>
      </c>
      <c r="FO285">
        <v>15</v>
      </c>
      <c r="FP285">
        <v>0</v>
      </c>
      <c r="FQ285" t="s">
        <v>439</v>
      </c>
      <c r="FR285">
        <v>1747249705.1</v>
      </c>
      <c r="FS285">
        <v>1747249711.1</v>
      </c>
      <c r="FT285">
        <v>0</v>
      </c>
      <c r="FU285">
        <v>0.871</v>
      </c>
      <c r="FV285">
        <v>0.066</v>
      </c>
      <c r="FW285">
        <v>5.486</v>
      </c>
      <c r="FX285">
        <v>0.145</v>
      </c>
      <c r="FY285">
        <v>420</v>
      </c>
      <c r="FZ285">
        <v>16</v>
      </c>
      <c r="GA285">
        <v>0.27</v>
      </c>
      <c r="GB285">
        <v>0.16</v>
      </c>
      <c r="GC285">
        <v>-62.67806</v>
      </c>
      <c r="GD285">
        <v>-2.88117293233079</v>
      </c>
      <c r="GE285">
        <v>0.726700861015039</v>
      </c>
      <c r="GF285">
        <v>0</v>
      </c>
      <c r="GG285">
        <v>1142.04970588235</v>
      </c>
      <c r="GH285">
        <v>0.196638653257161</v>
      </c>
      <c r="GI285">
        <v>0.263466543183669</v>
      </c>
      <c r="GJ285">
        <v>-1</v>
      </c>
      <c r="GK285">
        <v>3.404025</v>
      </c>
      <c r="GL285">
        <v>-0.373030375939847</v>
      </c>
      <c r="GM285">
        <v>0.0364170165581971</v>
      </c>
      <c r="GN285">
        <v>0</v>
      </c>
      <c r="GO285">
        <v>0</v>
      </c>
      <c r="GP285">
        <v>2</v>
      </c>
      <c r="GQ285" t="s">
        <v>457</v>
      </c>
      <c r="GR285">
        <v>3.12528</v>
      </c>
      <c r="GS285">
        <v>2.65622</v>
      </c>
      <c r="GT285">
        <v>0.185524</v>
      </c>
      <c r="GU285">
        <v>0.191741</v>
      </c>
      <c r="GV285">
        <v>0.100231</v>
      </c>
      <c r="GW285">
        <v>0.0903411</v>
      </c>
      <c r="GX285">
        <v>20988.9</v>
      </c>
      <c r="GY285">
        <v>19746.1</v>
      </c>
      <c r="GZ285">
        <v>23042.4</v>
      </c>
      <c r="HA285">
        <v>23784.6</v>
      </c>
      <c r="HB285">
        <v>35332.2</v>
      </c>
      <c r="HC285">
        <v>35817.2</v>
      </c>
      <c r="HD285">
        <v>41531.3</v>
      </c>
      <c r="HE285">
        <v>42409.5</v>
      </c>
      <c r="HF285">
        <v>1.91355</v>
      </c>
      <c r="HG285">
        <v>1.824</v>
      </c>
      <c r="HH285">
        <v>0.187609</v>
      </c>
      <c r="HI285">
        <v>0</v>
      </c>
      <c r="HJ285">
        <v>26.939</v>
      </c>
      <c r="HK285">
        <v>999.9</v>
      </c>
      <c r="HL285">
        <v>51.862</v>
      </c>
      <c r="HM285">
        <v>29.336</v>
      </c>
      <c r="HN285">
        <v>23.5228</v>
      </c>
      <c r="HO285">
        <v>53.8028</v>
      </c>
      <c r="HP285">
        <v>42.1234</v>
      </c>
      <c r="HQ285">
        <v>1</v>
      </c>
      <c r="HR285">
        <v>0.00431402</v>
      </c>
      <c r="HS285">
        <v>-2.01028</v>
      </c>
      <c r="HT285">
        <v>20.2016</v>
      </c>
      <c r="HU285">
        <v>5.23331</v>
      </c>
      <c r="HV285">
        <v>11.992</v>
      </c>
      <c r="HW285">
        <v>4.9558</v>
      </c>
      <c r="HX285">
        <v>3.30395</v>
      </c>
      <c r="HY285">
        <v>22.2</v>
      </c>
      <c r="HZ285">
        <v>9999</v>
      </c>
      <c r="IA285">
        <v>9999</v>
      </c>
      <c r="IB285">
        <v>9999</v>
      </c>
      <c r="IC285">
        <v>1.8685</v>
      </c>
      <c r="ID285">
        <v>1.86418</v>
      </c>
      <c r="IE285">
        <v>1.8718</v>
      </c>
      <c r="IF285">
        <v>1.86265</v>
      </c>
      <c r="IG285">
        <v>1.86207</v>
      </c>
      <c r="IH285">
        <v>1.86856</v>
      </c>
      <c r="II285">
        <v>1.85867</v>
      </c>
      <c r="IJ285">
        <v>1.86509</v>
      </c>
      <c r="IK285">
        <v>5</v>
      </c>
      <c r="IL285">
        <v>0</v>
      </c>
      <c r="IM285">
        <v>0</v>
      </c>
      <c r="IN285">
        <v>0</v>
      </c>
      <c r="IO285" t="s">
        <v>441</v>
      </c>
      <c r="IP285" t="s">
        <v>442</v>
      </c>
      <c r="IQ285" t="s">
        <v>443</v>
      </c>
      <c r="IR285" t="s">
        <v>443</v>
      </c>
      <c r="IS285" t="s">
        <v>443</v>
      </c>
      <c r="IT285" t="s">
        <v>443</v>
      </c>
      <c r="IU285">
        <v>0</v>
      </c>
      <c r="IV285">
        <v>100</v>
      </c>
      <c r="IW285">
        <v>100</v>
      </c>
      <c r="IX285">
        <v>7.6</v>
      </c>
      <c r="IY285">
        <v>0.3852</v>
      </c>
      <c r="IZ285">
        <v>4.29428474587108</v>
      </c>
      <c r="JA285">
        <v>0.0044018681294096</v>
      </c>
      <c r="JB285">
        <v>-1.90699597991277e-06</v>
      </c>
      <c r="JC285">
        <v>4.44501569190667e-10</v>
      </c>
      <c r="JD285">
        <v>0.0663976639725661</v>
      </c>
      <c r="JE285">
        <v>0.00774552653971819</v>
      </c>
      <c r="JF285">
        <v>0.000136201457998369</v>
      </c>
      <c r="JG285">
        <v>5.32982615085375e-06</v>
      </c>
      <c r="JH285">
        <v>-0</v>
      </c>
      <c r="JI285">
        <v>1991</v>
      </c>
      <c r="JJ285">
        <v>1</v>
      </c>
      <c r="JK285">
        <v>28</v>
      </c>
      <c r="JL285">
        <v>195730.4</v>
      </c>
      <c r="JM285">
        <v>195730.3</v>
      </c>
      <c r="JN285">
        <v>2.51709</v>
      </c>
      <c r="JO285">
        <v>2.34375</v>
      </c>
      <c r="JP285">
        <v>1.49902</v>
      </c>
      <c r="JQ285">
        <v>2.32788</v>
      </c>
      <c r="JR285">
        <v>1.54419</v>
      </c>
      <c r="JS285">
        <v>2.30225</v>
      </c>
      <c r="JT285">
        <v>35.1747</v>
      </c>
      <c r="JU285">
        <v>24.0875</v>
      </c>
      <c r="JV285">
        <v>18</v>
      </c>
      <c r="JW285">
        <v>547.028</v>
      </c>
      <c r="JX285">
        <v>432.702</v>
      </c>
      <c r="JY285">
        <v>25.8946</v>
      </c>
      <c r="JZ285">
        <v>27.5524</v>
      </c>
      <c r="KA285">
        <v>30.0011</v>
      </c>
      <c r="KB285">
        <v>27.3972</v>
      </c>
      <c r="KC285">
        <v>27.4158</v>
      </c>
      <c r="KD285">
        <v>50.5305</v>
      </c>
      <c r="KE285">
        <v>25.7308</v>
      </c>
      <c r="KF285">
        <v>69.271</v>
      </c>
      <c r="KG285">
        <v>26.2226</v>
      </c>
      <c r="KH285">
        <v>1293.14</v>
      </c>
      <c r="KI285">
        <v>20.1537</v>
      </c>
      <c r="KJ285">
        <v>93.0907</v>
      </c>
      <c r="KK285">
        <v>98.8426</v>
      </c>
    </row>
    <row r="286" spans="1:297">
      <c r="A286">
        <v>270</v>
      </c>
      <c r="B286">
        <v>1758993536</v>
      </c>
      <c r="C286">
        <v>6189</v>
      </c>
      <c r="D286" t="s">
        <v>984</v>
      </c>
      <c r="E286" t="s">
        <v>985</v>
      </c>
      <c r="F286">
        <v>5</v>
      </c>
      <c r="G286" t="s">
        <v>831</v>
      </c>
      <c r="H286" t="s">
        <v>436</v>
      </c>
      <c r="I286">
        <v>1758993527.84615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(EA286+(U286+2*0.95*5.67E-8*(((EA286+$B$7)+273)^4-(EA286+273)^4)-44100*J286)/(1.84*29.3*R286+8*0.95*5.67E-8*(EA286+273)^3))</f>
        <v>0</v>
      </c>
      <c r="W286">
        <f>($C$7*EB286+$D$7*EC286+$E$7*V286)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2*0.95*5.67E-8*(((EA286+$B$7)+273)^4-(W286+273)^4)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1301.43096470238</v>
      </c>
      <c r="AK286">
        <v>1250.03309090909</v>
      </c>
      <c r="AL286">
        <v>3.3761655844155</v>
      </c>
      <c r="AM286">
        <v>63.08</v>
      </c>
      <c r="AN286">
        <f>(AP286 - AO286 + DY286*1E3/(8.314*(EA286+273.15)) * AR286/DX286 * AQ286) * DX286/(100*DL286) * 1000/(1000 - AP286)</f>
        <v>0</v>
      </c>
      <c r="AO286">
        <v>20.1928335476191</v>
      </c>
      <c r="AP286">
        <v>23.5734587878788</v>
      </c>
      <c r="AQ286">
        <v>9.3558002065595e-05</v>
      </c>
      <c r="AR286">
        <v>99.94</v>
      </c>
      <c r="AS286">
        <v>0</v>
      </c>
      <c r="AT286">
        <v>0</v>
      </c>
      <c r="AU286">
        <f>IF(AS286*$H$13&gt;=AW286,1.0,(AW286/(AW286-AS286*$H$13)))</f>
        <v>0</v>
      </c>
      <c r="AV286">
        <f>(AU286-1)*100</f>
        <v>0</v>
      </c>
      <c r="AW286">
        <f>MAX(0,($B$13+$C$13*EF286)/(1+$D$13*EF286)*DY286/(EA286+273)*$E$13)</f>
        <v>0</v>
      </c>
      <c r="AX286" t="s">
        <v>437</v>
      </c>
      <c r="AY286" t="s">
        <v>437</v>
      </c>
      <c r="AZ286">
        <v>0</v>
      </c>
      <c r="BA286">
        <v>0</v>
      </c>
      <c r="BB286">
        <f>1-AZ286/BA286</f>
        <v>0</v>
      </c>
      <c r="BC286">
        <v>0</v>
      </c>
      <c r="BD286" t="s">
        <v>437</v>
      </c>
      <c r="BE286" t="s">
        <v>437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437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$B$11*EG286+$C$11*EH286+$F$11*ES286*(1-EV286)</f>
        <v>0</v>
      </c>
      <c r="DI286">
        <f>DH286*DJ286</f>
        <v>0</v>
      </c>
      <c r="DJ286">
        <f>($B$11*$D$9+$C$11*$D$9+$F$11*((FF286+EX286)/MAX(FF286+EX286+FG286, 0.1)*$I$9+FG286/MAX(FF286+EX286+FG286, 0.1)*$J$9))/($B$11+$C$11+$F$11)</f>
        <v>0</v>
      </c>
      <c r="DK286">
        <f>($B$11*$K$9+$C$11*$K$9+$F$11*((FF286+EX286)/MAX(FF286+EX286+FG286, 0.1)*$P$9+FG286/MAX(FF286+EX286+FG286, 0.1)*$Q$9))/($B$11+$C$11+$F$11)</f>
        <v>0</v>
      </c>
      <c r="DL286">
        <v>6</v>
      </c>
      <c r="DM286">
        <v>0.5</v>
      </c>
      <c r="DN286" t="s">
        <v>438</v>
      </c>
      <c r="DO286">
        <v>2</v>
      </c>
      <c r="DP286" t="b">
        <v>1</v>
      </c>
      <c r="DQ286">
        <v>1758993527.84615</v>
      </c>
      <c r="DR286">
        <v>1196.80307692308</v>
      </c>
      <c r="DS286">
        <v>1259.43769230769</v>
      </c>
      <c r="DT286">
        <v>23.5596461538462</v>
      </c>
      <c r="DU286">
        <v>20.1874846153846</v>
      </c>
      <c r="DV286">
        <v>1189.22230769231</v>
      </c>
      <c r="DW286">
        <v>23.1742615384615</v>
      </c>
      <c r="DX286">
        <v>500.013230769231</v>
      </c>
      <c r="DY286">
        <v>90.4019076923077</v>
      </c>
      <c r="DZ286">
        <v>0.0305255692307692</v>
      </c>
      <c r="EA286">
        <v>29.9803230769231</v>
      </c>
      <c r="EB286">
        <v>29.9985615384615</v>
      </c>
      <c r="EC286">
        <v>999.9</v>
      </c>
      <c r="ED286">
        <v>0</v>
      </c>
      <c r="EE286">
        <v>0</v>
      </c>
      <c r="EF286">
        <v>9994.51230769231</v>
      </c>
      <c r="EG286">
        <v>0</v>
      </c>
      <c r="EH286">
        <v>9.68917</v>
      </c>
      <c r="EI286">
        <v>-62.6347384615385</v>
      </c>
      <c r="EJ286">
        <v>1225.67923076923</v>
      </c>
      <c r="EK286">
        <v>1285.38692307692</v>
      </c>
      <c r="EL286">
        <v>3.37213538461538</v>
      </c>
      <c r="EM286">
        <v>1259.43769230769</v>
      </c>
      <c r="EN286">
        <v>20.1874846153846</v>
      </c>
      <c r="EO286">
        <v>2.12983461538462</v>
      </c>
      <c r="EP286">
        <v>1.82498769230769</v>
      </c>
      <c r="EQ286">
        <v>18.4441</v>
      </c>
      <c r="ER286">
        <v>16.0024692307692</v>
      </c>
      <c r="ES286">
        <v>2000.01461538462</v>
      </c>
      <c r="ET286">
        <v>0.979995076923077</v>
      </c>
      <c r="EU286">
        <v>0.0200048923076923</v>
      </c>
      <c r="EV286">
        <v>0</v>
      </c>
      <c r="EW286">
        <v>1141.95923076923</v>
      </c>
      <c r="EX286">
        <v>5.00016</v>
      </c>
      <c r="EY286">
        <v>23433.0076923077</v>
      </c>
      <c r="EZ286">
        <v>18234.3</v>
      </c>
      <c r="FA286">
        <v>48.562</v>
      </c>
      <c r="FB286">
        <v>49.062</v>
      </c>
      <c r="FC286">
        <v>48.937</v>
      </c>
      <c r="FD286">
        <v>48.7257692307692</v>
      </c>
      <c r="FE286">
        <v>50.437</v>
      </c>
      <c r="FF286">
        <v>1955.10461538462</v>
      </c>
      <c r="FG286">
        <v>39.91</v>
      </c>
      <c r="FH286">
        <v>0</v>
      </c>
      <c r="FI286">
        <v>1758993540.9</v>
      </c>
      <c r="FJ286">
        <v>0</v>
      </c>
      <c r="FK286">
        <v>1141.9084</v>
      </c>
      <c r="FL286">
        <v>-3.79923076470712</v>
      </c>
      <c r="FM286">
        <v>-56.1384614076925</v>
      </c>
      <c r="FN286">
        <v>23432.408</v>
      </c>
      <c r="FO286">
        <v>15</v>
      </c>
      <c r="FP286">
        <v>0</v>
      </c>
      <c r="FQ286" t="s">
        <v>439</v>
      </c>
      <c r="FR286">
        <v>1747249705.1</v>
      </c>
      <c r="FS286">
        <v>1747249711.1</v>
      </c>
      <c r="FT286">
        <v>0</v>
      </c>
      <c r="FU286">
        <v>0.871</v>
      </c>
      <c r="FV286">
        <v>0.066</v>
      </c>
      <c r="FW286">
        <v>5.486</v>
      </c>
      <c r="FX286">
        <v>0.145</v>
      </c>
      <c r="FY286">
        <v>420</v>
      </c>
      <c r="FZ286">
        <v>16</v>
      </c>
      <c r="GA286">
        <v>0.27</v>
      </c>
      <c r="GB286">
        <v>0.16</v>
      </c>
      <c r="GC286">
        <v>-62.7863571428572</v>
      </c>
      <c r="GD286">
        <v>1.04096103896115</v>
      </c>
      <c r="GE286">
        <v>0.652727324802798</v>
      </c>
      <c r="GF286">
        <v>0</v>
      </c>
      <c r="GG286">
        <v>1141.97264705882</v>
      </c>
      <c r="GH286">
        <v>-1.66065698988417</v>
      </c>
      <c r="GI286">
        <v>0.305828756616679</v>
      </c>
      <c r="GJ286">
        <v>-1</v>
      </c>
      <c r="GK286">
        <v>3.38653333333333</v>
      </c>
      <c r="GL286">
        <v>-0.231248571428574</v>
      </c>
      <c r="GM286">
        <v>0.02783205677141</v>
      </c>
      <c r="GN286">
        <v>0</v>
      </c>
      <c r="GO286">
        <v>0</v>
      </c>
      <c r="GP286">
        <v>2</v>
      </c>
      <c r="GQ286" t="s">
        <v>457</v>
      </c>
      <c r="GR286">
        <v>3.12516</v>
      </c>
      <c r="GS286">
        <v>2.65614</v>
      </c>
      <c r="GT286">
        <v>0.187105</v>
      </c>
      <c r="GU286">
        <v>0.193394</v>
      </c>
      <c r="GV286">
        <v>0.100282</v>
      </c>
      <c r="GW286">
        <v>0.09034</v>
      </c>
      <c r="GX286">
        <v>20948</v>
      </c>
      <c r="GY286">
        <v>19705.5</v>
      </c>
      <c r="GZ286">
        <v>23042.3</v>
      </c>
      <c r="HA286">
        <v>23784.4</v>
      </c>
      <c r="HB286">
        <v>35330.4</v>
      </c>
      <c r="HC286">
        <v>35817</v>
      </c>
      <c r="HD286">
        <v>41531.4</v>
      </c>
      <c r="HE286">
        <v>42409</v>
      </c>
      <c r="HF286">
        <v>1.9135</v>
      </c>
      <c r="HG286">
        <v>1.82415</v>
      </c>
      <c r="HH286">
        <v>0.188854</v>
      </c>
      <c r="HI286">
        <v>0</v>
      </c>
      <c r="HJ286">
        <v>26.936</v>
      </c>
      <c r="HK286">
        <v>999.9</v>
      </c>
      <c r="HL286">
        <v>51.886</v>
      </c>
      <c r="HM286">
        <v>29.336</v>
      </c>
      <c r="HN286">
        <v>23.5341</v>
      </c>
      <c r="HO286">
        <v>53.7228</v>
      </c>
      <c r="HP286">
        <v>42.1034</v>
      </c>
      <c r="HQ286">
        <v>1</v>
      </c>
      <c r="HR286">
        <v>0.00253811</v>
      </c>
      <c r="HS286">
        <v>-0.429542</v>
      </c>
      <c r="HT286">
        <v>20.2172</v>
      </c>
      <c r="HU286">
        <v>5.23316</v>
      </c>
      <c r="HV286">
        <v>11.992</v>
      </c>
      <c r="HW286">
        <v>4.9556</v>
      </c>
      <c r="HX286">
        <v>3.30395</v>
      </c>
      <c r="HY286">
        <v>22.2</v>
      </c>
      <c r="HZ286">
        <v>9999</v>
      </c>
      <c r="IA286">
        <v>9999</v>
      </c>
      <c r="IB286">
        <v>9999</v>
      </c>
      <c r="IC286">
        <v>1.86853</v>
      </c>
      <c r="ID286">
        <v>1.86417</v>
      </c>
      <c r="IE286">
        <v>1.8718</v>
      </c>
      <c r="IF286">
        <v>1.86264</v>
      </c>
      <c r="IG286">
        <v>1.86208</v>
      </c>
      <c r="IH286">
        <v>1.8685</v>
      </c>
      <c r="II286">
        <v>1.85867</v>
      </c>
      <c r="IJ286">
        <v>1.86509</v>
      </c>
      <c r="IK286">
        <v>5</v>
      </c>
      <c r="IL286">
        <v>0</v>
      </c>
      <c r="IM286">
        <v>0</v>
      </c>
      <c r="IN286">
        <v>0</v>
      </c>
      <c r="IO286" t="s">
        <v>441</v>
      </c>
      <c r="IP286" t="s">
        <v>442</v>
      </c>
      <c r="IQ286" t="s">
        <v>443</v>
      </c>
      <c r="IR286" t="s">
        <v>443</v>
      </c>
      <c r="IS286" t="s">
        <v>443</v>
      </c>
      <c r="IT286" t="s">
        <v>443</v>
      </c>
      <c r="IU286">
        <v>0</v>
      </c>
      <c r="IV286">
        <v>100</v>
      </c>
      <c r="IW286">
        <v>100</v>
      </c>
      <c r="IX286">
        <v>7.62</v>
      </c>
      <c r="IY286">
        <v>0.3857</v>
      </c>
      <c r="IZ286">
        <v>4.29428474587108</v>
      </c>
      <c r="JA286">
        <v>0.0044018681294096</v>
      </c>
      <c r="JB286">
        <v>-1.90699597991277e-06</v>
      </c>
      <c r="JC286">
        <v>4.44501569190667e-10</v>
      </c>
      <c r="JD286">
        <v>0.0663976639725661</v>
      </c>
      <c r="JE286">
        <v>0.00774552653971819</v>
      </c>
      <c r="JF286">
        <v>0.000136201457998369</v>
      </c>
      <c r="JG286">
        <v>5.32982615085375e-06</v>
      </c>
      <c r="JH286">
        <v>-0</v>
      </c>
      <c r="JI286">
        <v>1991</v>
      </c>
      <c r="JJ286">
        <v>1</v>
      </c>
      <c r="JK286">
        <v>28</v>
      </c>
      <c r="JL286">
        <v>195730.5</v>
      </c>
      <c r="JM286">
        <v>195730.4</v>
      </c>
      <c r="JN286">
        <v>2.54639</v>
      </c>
      <c r="JO286">
        <v>2.33765</v>
      </c>
      <c r="JP286">
        <v>1.4978</v>
      </c>
      <c r="JQ286">
        <v>2.3291</v>
      </c>
      <c r="JR286">
        <v>1.54419</v>
      </c>
      <c r="JS286">
        <v>2.39502</v>
      </c>
      <c r="JT286">
        <v>35.1747</v>
      </c>
      <c r="JU286">
        <v>24.0875</v>
      </c>
      <c r="JV286">
        <v>18</v>
      </c>
      <c r="JW286">
        <v>547.016</v>
      </c>
      <c r="JX286">
        <v>432.809</v>
      </c>
      <c r="JY286">
        <v>26.2892</v>
      </c>
      <c r="JZ286">
        <v>27.5558</v>
      </c>
      <c r="KA286">
        <v>29.9994</v>
      </c>
      <c r="KB286">
        <v>27.3995</v>
      </c>
      <c r="KC286">
        <v>27.4182</v>
      </c>
      <c r="KD286">
        <v>51.0541</v>
      </c>
      <c r="KE286">
        <v>25.7308</v>
      </c>
      <c r="KF286">
        <v>69.271</v>
      </c>
      <c r="KG286">
        <v>26.255</v>
      </c>
      <c r="KH286">
        <v>1306.75</v>
      </c>
      <c r="KI286">
        <v>20.157</v>
      </c>
      <c r="KJ286">
        <v>93.0907</v>
      </c>
      <c r="KK286">
        <v>98.8416</v>
      </c>
    </row>
    <row r="287" spans="1:297">
      <c r="A287">
        <v>271</v>
      </c>
      <c r="B287">
        <v>1758993541</v>
      </c>
      <c r="C287">
        <v>6194</v>
      </c>
      <c r="D287" t="s">
        <v>986</v>
      </c>
      <c r="E287" t="s">
        <v>987</v>
      </c>
      <c r="F287">
        <v>5</v>
      </c>
      <c r="G287" t="s">
        <v>831</v>
      </c>
      <c r="H287" t="s">
        <v>436</v>
      </c>
      <c r="I287">
        <v>1758993532.84615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(EA287+(U287+2*0.95*5.67E-8*(((EA287+$B$7)+273)^4-(EA287+273)^4)-44100*J287)/(1.84*29.3*R287+8*0.95*5.67E-8*(EA287+273)^3))</f>
        <v>0</v>
      </c>
      <c r="W287">
        <f>($C$7*EB287+$D$7*EC287+$E$7*V287)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2*0.95*5.67E-8*(((EA287+$B$7)+273)^4-(W287+273)^4)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1319.76975466667</v>
      </c>
      <c r="AK287">
        <v>1267.63212121212</v>
      </c>
      <c r="AL287">
        <v>3.55424696969685</v>
      </c>
      <c r="AM287">
        <v>63.08</v>
      </c>
      <c r="AN287">
        <f>(AP287 - AO287 + DY287*1E3/(8.314*(EA287+273.15)) * AR287/DX287 * AQ287) * DX287/(100*DL287) * 1000/(1000 - AP287)</f>
        <v>0</v>
      </c>
      <c r="AO287">
        <v>20.1930242172619</v>
      </c>
      <c r="AP287">
        <v>23.5577096969697</v>
      </c>
      <c r="AQ287">
        <v>-5.18782735417026e-05</v>
      </c>
      <c r="AR287">
        <v>99.94</v>
      </c>
      <c r="AS287">
        <v>0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MAX(0,($B$13+$C$13*EF287)/(1+$D$13*EF287)*DY287/(EA287+273)*$E$13)</f>
        <v>0</v>
      </c>
      <c r="AX287" t="s">
        <v>437</v>
      </c>
      <c r="AY287" t="s">
        <v>437</v>
      </c>
      <c r="AZ287">
        <v>0</v>
      </c>
      <c r="BA287">
        <v>0</v>
      </c>
      <c r="BB287">
        <f>1-AZ287/BA287</f>
        <v>0</v>
      </c>
      <c r="BC287">
        <v>0</v>
      </c>
      <c r="BD287" t="s">
        <v>437</v>
      </c>
      <c r="BE287" t="s">
        <v>437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437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$B$11*EG287+$C$11*EH287+$F$11*ES287*(1-EV287)</f>
        <v>0</v>
      </c>
      <c r="DI287">
        <f>DH287*DJ287</f>
        <v>0</v>
      </c>
      <c r="DJ287">
        <f>($B$11*$D$9+$C$11*$D$9+$F$11*((FF287+EX287)/MAX(FF287+EX287+FG287, 0.1)*$I$9+FG287/MAX(FF287+EX287+FG287, 0.1)*$J$9))/($B$11+$C$11+$F$11)</f>
        <v>0</v>
      </c>
      <c r="DK287">
        <f>($B$11*$K$9+$C$11*$K$9+$F$11*((FF287+EX287)/MAX(FF287+EX287+FG287, 0.1)*$P$9+FG287/MAX(FF287+EX287+FG287, 0.1)*$Q$9))/($B$11+$C$11+$F$11)</f>
        <v>0</v>
      </c>
      <c r="DL287">
        <v>6</v>
      </c>
      <c r="DM287">
        <v>0.5</v>
      </c>
      <c r="DN287" t="s">
        <v>438</v>
      </c>
      <c r="DO287">
        <v>2</v>
      </c>
      <c r="DP287" t="b">
        <v>1</v>
      </c>
      <c r="DQ287">
        <v>1758993532.84615</v>
      </c>
      <c r="DR287">
        <v>1213.48692307692</v>
      </c>
      <c r="DS287">
        <v>1276.63538461538</v>
      </c>
      <c r="DT287">
        <v>23.5597538461538</v>
      </c>
      <c r="DU287">
        <v>20.1918615384615</v>
      </c>
      <c r="DV287">
        <v>1205.87615384615</v>
      </c>
      <c r="DW287">
        <v>23.1743769230769</v>
      </c>
      <c r="DX287">
        <v>500.005538461538</v>
      </c>
      <c r="DY287">
        <v>90.4019615384615</v>
      </c>
      <c r="DZ287">
        <v>0.0306410615384615</v>
      </c>
      <c r="EA287">
        <v>29.9866923076923</v>
      </c>
      <c r="EB287">
        <v>30.0092307692308</v>
      </c>
      <c r="EC287">
        <v>999.9</v>
      </c>
      <c r="ED287">
        <v>0</v>
      </c>
      <c r="EE287">
        <v>0</v>
      </c>
      <c r="EF287">
        <v>9985.66230769231</v>
      </c>
      <c r="EG287">
        <v>0</v>
      </c>
      <c r="EH287">
        <v>9.69612538461539</v>
      </c>
      <c r="EI287">
        <v>-63.1491615384615</v>
      </c>
      <c r="EJ287">
        <v>1242.76461538462</v>
      </c>
      <c r="EK287">
        <v>1302.94538461538</v>
      </c>
      <c r="EL287">
        <v>3.36787692307692</v>
      </c>
      <c r="EM287">
        <v>1276.63538461538</v>
      </c>
      <c r="EN287">
        <v>20.1918615384615</v>
      </c>
      <c r="EO287">
        <v>2.12984538461538</v>
      </c>
      <c r="EP287">
        <v>1.82538384615385</v>
      </c>
      <c r="EQ287">
        <v>18.4441846153846</v>
      </c>
      <c r="ER287">
        <v>16.0058692307692</v>
      </c>
      <c r="ES287">
        <v>1999.98384615385</v>
      </c>
      <c r="ET287">
        <v>0.979994923076923</v>
      </c>
      <c r="EU287">
        <v>0.0200051076923077</v>
      </c>
      <c r="EV287">
        <v>0</v>
      </c>
      <c r="EW287">
        <v>1141.58076923077</v>
      </c>
      <c r="EX287">
        <v>5.00016</v>
      </c>
      <c r="EY287">
        <v>23426.9615384615</v>
      </c>
      <c r="EZ287">
        <v>18234</v>
      </c>
      <c r="FA287">
        <v>48.562</v>
      </c>
      <c r="FB287">
        <v>49.062</v>
      </c>
      <c r="FC287">
        <v>48.937</v>
      </c>
      <c r="FD287">
        <v>48.7160769230769</v>
      </c>
      <c r="FE287">
        <v>50.437</v>
      </c>
      <c r="FF287">
        <v>1955.07384615385</v>
      </c>
      <c r="FG287">
        <v>39.91</v>
      </c>
      <c r="FH287">
        <v>0</v>
      </c>
      <c r="FI287">
        <v>1758993546.3</v>
      </c>
      <c r="FJ287">
        <v>0</v>
      </c>
      <c r="FK287">
        <v>1141.52692307692</v>
      </c>
      <c r="FL287">
        <v>-4.98529914937451</v>
      </c>
      <c r="FM287">
        <v>-87.2649573011697</v>
      </c>
      <c r="FN287">
        <v>23426.0730769231</v>
      </c>
      <c r="FO287">
        <v>15</v>
      </c>
      <c r="FP287">
        <v>0</v>
      </c>
      <c r="FQ287" t="s">
        <v>439</v>
      </c>
      <c r="FR287">
        <v>1747249705.1</v>
      </c>
      <c r="FS287">
        <v>1747249711.1</v>
      </c>
      <c r="FT287">
        <v>0</v>
      </c>
      <c r="FU287">
        <v>0.871</v>
      </c>
      <c r="FV287">
        <v>0.066</v>
      </c>
      <c r="FW287">
        <v>5.486</v>
      </c>
      <c r="FX287">
        <v>0.145</v>
      </c>
      <c r="FY287">
        <v>420</v>
      </c>
      <c r="FZ287">
        <v>16</v>
      </c>
      <c r="GA287">
        <v>0.27</v>
      </c>
      <c r="GB287">
        <v>0.16</v>
      </c>
      <c r="GC287">
        <v>-62.8504238095238</v>
      </c>
      <c r="GD287">
        <v>-4.11053766233764</v>
      </c>
      <c r="GE287">
        <v>0.719929951555977</v>
      </c>
      <c r="GF287">
        <v>0</v>
      </c>
      <c r="GG287">
        <v>1141.77470588235</v>
      </c>
      <c r="GH287">
        <v>-3.86554622195391</v>
      </c>
      <c r="GI287">
        <v>0.449772722305494</v>
      </c>
      <c r="GJ287">
        <v>-1</v>
      </c>
      <c r="GK287">
        <v>3.37498761904762</v>
      </c>
      <c r="GL287">
        <v>-0.0729218181818184</v>
      </c>
      <c r="GM287">
        <v>0.0146532804403792</v>
      </c>
      <c r="GN287">
        <v>1</v>
      </c>
      <c r="GO287">
        <v>1</v>
      </c>
      <c r="GP287">
        <v>2</v>
      </c>
      <c r="GQ287" t="s">
        <v>446</v>
      </c>
      <c r="GR287">
        <v>3.12515</v>
      </c>
      <c r="GS287">
        <v>2.65597</v>
      </c>
      <c r="GT287">
        <v>0.18876</v>
      </c>
      <c r="GU287">
        <v>0.194911</v>
      </c>
      <c r="GV287">
        <v>0.100235</v>
      </c>
      <c r="GW287">
        <v>0.0903644</v>
      </c>
      <c r="GX287">
        <v>20905.4</v>
      </c>
      <c r="GY287">
        <v>19668.3</v>
      </c>
      <c r="GZ287">
        <v>23042.3</v>
      </c>
      <c r="HA287">
        <v>23784.2</v>
      </c>
      <c r="HB287">
        <v>35332.3</v>
      </c>
      <c r="HC287">
        <v>35815.9</v>
      </c>
      <c r="HD287">
        <v>41531.3</v>
      </c>
      <c r="HE287">
        <v>42408.8</v>
      </c>
      <c r="HF287">
        <v>1.91325</v>
      </c>
      <c r="HG287">
        <v>1.8239</v>
      </c>
      <c r="HH287">
        <v>0.190306</v>
      </c>
      <c r="HI287">
        <v>0</v>
      </c>
      <c r="HJ287">
        <v>26.9356</v>
      </c>
      <c r="HK287">
        <v>999.9</v>
      </c>
      <c r="HL287">
        <v>51.886</v>
      </c>
      <c r="HM287">
        <v>29.336</v>
      </c>
      <c r="HN287">
        <v>23.5374</v>
      </c>
      <c r="HO287">
        <v>53.5228</v>
      </c>
      <c r="HP287">
        <v>42.2035</v>
      </c>
      <c r="HQ287">
        <v>1</v>
      </c>
      <c r="HR287">
        <v>0.00229167</v>
      </c>
      <c r="HS287">
        <v>-0.00502451</v>
      </c>
      <c r="HT287">
        <v>20.2183</v>
      </c>
      <c r="HU287">
        <v>5.23331</v>
      </c>
      <c r="HV287">
        <v>11.992</v>
      </c>
      <c r="HW287">
        <v>4.95595</v>
      </c>
      <c r="HX287">
        <v>3.304</v>
      </c>
      <c r="HY287">
        <v>22.2</v>
      </c>
      <c r="HZ287">
        <v>9999</v>
      </c>
      <c r="IA287">
        <v>9999</v>
      </c>
      <c r="IB287">
        <v>9999</v>
      </c>
      <c r="IC287">
        <v>1.86848</v>
      </c>
      <c r="ID287">
        <v>1.86417</v>
      </c>
      <c r="IE287">
        <v>1.8718</v>
      </c>
      <c r="IF287">
        <v>1.86266</v>
      </c>
      <c r="IG287">
        <v>1.86208</v>
      </c>
      <c r="IH287">
        <v>1.86857</v>
      </c>
      <c r="II287">
        <v>1.85867</v>
      </c>
      <c r="IJ287">
        <v>1.86508</v>
      </c>
      <c r="IK287">
        <v>5</v>
      </c>
      <c r="IL287">
        <v>0</v>
      </c>
      <c r="IM287">
        <v>0</v>
      </c>
      <c r="IN287">
        <v>0</v>
      </c>
      <c r="IO287" t="s">
        <v>441</v>
      </c>
      <c r="IP287" t="s">
        <v>442</v>
      </c>
      <c r="IQ287" t="s">
        <v>443</v>
      </c>
      <c r="IR287" t="s">
        <v>443</v>
      </c>
      <c r="IS287" t="s">
        <v>443</v>
      </c>
      <c r="IT287" t="s">
        <v>443</v>
      </c>
      <c r="IU287">
        <v>0</v>
      </c>
      <c r="IV287">
        <v>100</v>
      </c>
      <c r="IW287">
        <v>100</v>
      </c>
      <c r="IX287">
        <v>7.65</v>
      </c>
      <c r="IY287">
        <v>0.3853</v>
      </c>
      <c r="IZ287">
        <v>4.29428474587108</v>
      </c>
      <c r="JA287">
        <v>0.0044018681294096</v>
      </c>
      <c r="JB287">
        <v>-1.90699597991277e-06</v>
      </c>
      <c r="JC287">
        <v>4.44501569190667e-10</v>
      </c>
      <c r="JD287">
        <v>0.0663976639725661</v>
      </c>
      <c r="JE287">
        <v>0.00774552653971819</v>
      </c>
      <c r="JF287">
        <v>0.000136201457998369</v>
      </c>
      <c r="JG287">
        <v>5.32982615085375e-06</v>
      </c>
      <c r="JH287">
        <v>-0</v>
      </c>
      <c r="JI287">
        <v>1991</v>
      </c>
      <c r="JJ287">
        <v>1</v>
      </c>
      <c r="JK287">
        <v>28</v>
      </c>
      <c r="JL287">
        <v>195730.6</v>
      </c>
      <c r="JM287">
        <v>195730.5</v>
      </c>
      <c r="JN287">
        <v>2.57324</v>
      </c>
      <c r="JO287">
        <v>2.34253</v>
      </c>
      <c r="JP287">
        <v>1.49902</v>
      </c>
      <c r="JQ287">
        <v>2.32788</v>
      </c>
      <c r="JR287">
        <v>1.54419</v>
      </c>
      <c r="JS287">
        <v>2.31201</v>
      </c>
      <c r="JT287">
        <v>35.1516</v>
      </c>
      <c r="JU287">
        <v>24.0963</v>
      </c>
      <c r="JV287">
        <v>18</v>
      </c>
      <c r="JW287">
        <v>546.878</v>
      </c>
      <c r="JX287">
        <v>432.679</v>
      </c>
      <c r="JY287">
        <v>26.3379</v>
      </c>
      <c r="JZ287">
        <v>27.5593</v>
      </c>
      <c r="KA287">
        <v>29.9998</v>
      </c>
      <c r="KB287">
        <v>27.4024</v>
      </c>
      <c r="KC287">
        <v>27.4205</v>
      </c>
      <c r="KD287">
        <v>51.6203</v>
      </c>
      <c r="KE287">
        <v>25.7308</v>
      </c>
      <c r="KF287">
        <v>69.6575</v>
      </c>
      <c r="KG287">
        <v>26.2244</v>
      </c>
      <c r="KH287">
        <v>1327.03</v>
      </c>
      <c r="KI287">
        <v>20.1752</v>
      </c>
      <c r="KJ287">
        <v>93.0907</v>
      </c>
      <c r="KK287">
        <v>98.8409</v>
      </c>
    </row>
    <row r="288" spans="1:297">
      <c r="A288">
        <v>272</v>
      </c>
      <c r="B288">
        <v>1758993546</v>
      </c>
      <c r="C288">
        <v>6199</v>
      </c>
      <c r="D288" t="s">
        <v>988</v>
      </c>
      <c r="E288" t="s">
        <v>989</v>
      </c>
      <c r="F288">
        <v>5</v>
      </c>
      <c r="G288" t="s">
        <v>831</v>
      </c>
      <c r="H288" t="s">
        <v>436</v>
      </c>
      <c r="I288">
        <v>1758993537.84615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(EA288+(U288+2*0.95*5.67E-8*(((EA288+$B$7)+273)^4-(EA288+273)^4)-44100*J288)/(1.84*29.3*R288+8*0.95*5.67E-8*(EA288+273)^3))</f>
        <v>0</v>
      </c>
      <c r="W288">
        <f>($C$7*EB288+$D$7*EC288+$E$7*V288)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2*0.95*5.67E-8*(((EA288+$B$7)+273)^4-(W288+273)^4)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1336.26887783333</v>
      </c>
      <c r="AK288">
        <v>1284.40581818182</v>
      </c>
      <c r="AL288">
        <v>3.32673311688305</v>
      </c>
      <c r="AM288">
        <v>63.08</v>
      </c>
      <c r="AN288">
        <f>(AP288 - AO288 + DY288*1E3/(8.314*(EA288+273.15)) * AR288/DX288 * AQ288) * DX288/(100*DL288) * 1000/(1000 - AP288)</f>
        <v>0</v>
      </c>
      <c r="AO288">
        <v>20.2181564375</v>
      </c>
      <c r="AP288">
        <v>23.5396193939394</v>
      </c>
      <c r="AQ288">
        <v>-7.45229520882464e-05</v>
      </c>
      <c r="AR288">
        <v>99.94</v>
      </c>
      <c r="AS288">
        <v>0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MAX(0,($B$13+$C$13*EF288)/(1+$D$13*EF288)*DY288/(EA288+273)*$E$13)</f>
        <v>0</v>
      </c>
      <c r="AX288" t="s">
        <v>437</v>
      </c>
      <c r="AY288" t="s">
        <v>437</v>
      </c>
      <c r="AZ288">
        <v>0</v>
      </c>
      <c r="BA288">
        <v>0</v>
      </c>
      <c r="BB288">
        <f>1-AZ288/BA288</f>
        <v>0</v>
      </c>
      <c r="BC288">
        <v>0</v>
      </c>
      <c r="BD288" t="s">
        <v>437</v>
      </c>
      <c r="BE288" t="s">
        <v>437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437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$B$11*EG288+$C$11*EH288+$F$11*ES288*(1-EV288)</f>
        <v>0</v>
      </c>
      <c r="DI288">
        <f>DH288*DJ288</f>
        <v>0</v>
      </c>
      <c r="DJ288">
        <f>($B$11*$D$9+$C$11*$D$9+$F$11*((FF288+EX288)/MAX(FF288+EX288+FG288, 0.1)*$I$9+FG288/MAX(FF288+EX288+FG288, 0.1)*$J$9))/($B$11+$C$11+$F$11)</f>
        <v>0</v>
      </c>
      <c r="DK288">
        <f>($B$11*$K$9+$C$11*$K$9+$F$11*((FF288+EX288)/MAX(FF288+EX288+FG288, 0.1)*$P$9+FG288/MAX(FF288+EX288+FG288, 0.1)*$Q$9))/($B$11+$C$11+$F$11)</f>
        <v>0</v>
      </c>
      <c r="DL288">
        <v>6</v>
      </c>
      <c r="DM288">
        <v>0.5</v>
      </c>
      <c r="DN288" t="s">
        <v>438</v>
      </c>
      <c r="DO288">
        <v>2</v>
      </c>
      <c r="DP288" t="b">
        <v>1</v>
      </c>
      <c r="DQ288">
        <v>1758993537.84615</v>
      </c>
      <c r="DR288">
        <v>1230.31461538462</v>
      </c>
      <c r="DS288">
        <v>1293.35692307692</v>
      </c>
      <c r="DT288">
        <v>23.5574307692308</v>
      </c>
      <c r="DU288">
        <v>20.2021615384615</v>
      </c>
      <c r="DV288">
        <v>1222.67538461538</v>
      </c>
      <c r="DW288">
        <v>23.1721076923077</v>
      </c>
      <c r="DX288">
        <v>500.041384615385</v>
      </c>
      <c r="DY288">
        <v>90.4017538461539</v>
      </c>
      <c r="DZ288">
        <v>0.0304795</v>
      </c>
      <c r="EA288">
        <v>30.0015384615385</v>
      </c>
      <c r="EB288">
        <v>30.0280153846154</v>
      </c>
      <c r="EC288">
        <v>999.9</v>
      </c>
      <c r="ED288">
        <v>0</v>
      </c>
      <c r="EE288">
        <v>0</v>
      </c>
      <c r="EF288">
        <v>9988.65230769231</v>
      </c>
      <c r="EG288">
        <v>0</v>
      </c>
      <c r="EH288">
        <v>9.68959846153846</v>
      </c>
      <c r="EI288">
        <v>-63.0427153846154</v>
      </c>
      <c r="EJ288">
        <v>1259.99615384615</v>
      </c>
      <c r="EK288">
        <v>1320.02461538462</v>
      </c>
      <c r="EL288">
        <v>3.35526153846154</v>
      </c>
      <c r="EM288">
        <v>1293.35692307692</v>
      </c>
      <c r="EN288">
        <v>20.2021615384615</v>
      </c>
      <c r="EO288">
        <v>2.12963153846154</v>
      </c>
      <c r="EP288">
        <v>1.82631076923077</v>
      </c>
      <c r="EQ288">
        <v>18.4425769230769</v>
      </c>
      <c r="ER288">
        <v>16.0138153846154</v>
      </c>
      <c r="ES288">
        <v>1999.99615384615</v>
      </c>
      <c r="ET288">
        <v>0.979995076923077</v>
      </c>
      <c r="EU288">
        <v>0.0200048923076923</v>
      </c>
      <c r="EV288">
        <v>0</v>
      </c>
      <c r="EW288">
        <v>1141.19538461538</v>
      </c>
      <c r="EX288">
        <v>5.00016</v>
      </c>
      <c r="EY288">
        <v>23419.0384615385</v>
      </c>
      <c r="EZ288">
        <v>18234.1076923077</v>
      </c>
      <c r="FA288">
        <v>48.562</v>
      </c>
      <c r="FB288">
        <v>49.062</v>
      </c>
      <c r="FC288">
        <v>48.937</v>
      </c>
      <c r="FD288">
        <v>48.7112307692308</v>
      </c>
      <c r="FE288">
        <v>50.437</v>
      </c>
      <c r="FF288">
        <v>1955.08615384615</v>
      </c>
      <c r="FG288">
        <v>39.91</v>
      </c>
      <c r="FH288">
        <v>0</v>
      </c>
      <c r="FI288">
        <v>1758993551.1</v>
      </c>
      <c r="FJ288">
        <v>0</v>
      </c>
      <c r="FK288">
        <v>1141.14576923077</v>
      </c>
      <c r="FL288">
        <v>-5.47931623914508</v>
      </c>
      <c r="FM288">
        <v>-111.244444352891</v>
      </c>
      <c r="FN288">
        <v>23418.0807692308</v>
      </c>
      <c r="FO288">
        <v>15</v>
      </c>
      <c r="FP288">
        <v>0</v>
      </c>
      <c r="FQ288" t="s">
        <v>439</v>
      </c>
      <c r="FR288">
        <v>1747249705.1</v>
      </c>
      <c r="FS288">
        <v>1747249711.1</v>
      </c>
      <c r="FT288">
        <v>0</v>
      </c>
      <c r="FU288">
        <v>0.871</v>
      </c>
      <c r="FV288">
        <v>0.066</v>
      </c>
      <c r="FW288">
        <v>5.486</v>
      </c>
      <c r="FX288">
        <v>0.145</v>
      </c>
      <c r="FY288">
        <v>420</v>
      </c>
      <c r="FZ288">
        <v>16</v>
      </c>
      <c r="GA288">
        <v>0.27</v>
      </c>
      <c r="GB288">
        <v>0.16</v>
      </c>
      <c r="GC288">
        <v>-63.0887714285714</v>
      </c>
      <c r="GD288">
        <v>-0.556636363636384</v>
      </c>
      <c r="GE288">
        <v>0.552203465040487</v>
      </c>
      <c r="GF288">
        <v>0</v>
      </c>
      <c r="GG288">
        <v>1141.37558823529</v>
      </c>
      <c r="GH288">
        <v>-4.85362872390275</v>
      </c>
      <c r="GI288">
        <v>0.510571716322647</v>
      </c>
      <c r="GJ288">
        <v>-1</v>
      </c>
      <c r="GK288">
        <v>3.35870952380952</v>
      </c>
      <c r="GL288">
        <v>-0.1131748051948</v>
      </c>
      <c r="GM288">
        <v>0.0198446045146955</v>
      </c>
      <c r="GN288">
        <v>0</v>
      </c>
      <c r="GO288">
        <v>0</v>
      </c>
      <c r="GP288">
        <v>2</v>
      </c>
      <c r="GQ288" t="s">
        <v>457</v>
      </c>
      <c r="GR288">
        <v>3.12528</v>
      </c>
      <c r="GS288">
        <v>2.65561</v>
      </c>
      <c r="GT288">
        <v>0.190321</v>
      </c>
      <c r="GU288">
        <v>0.196505</v>
      </c>
      <c r="GV288">
        <v>0.100185</v>
      </c>
      <c r="GW288">
        <v>0.0904791</v>
      </c>
      <c r="GX288">
        <v>20865.2</v>
      </c>
      <c r="GY288">
        <v>19629.4</v>
      </c>
      <c r="GZ288">
        <v>23042.3</v>
      </c>
      <c r="HA288">
        <v>23784.2</v>
      </c>
      <c r="HB288">
        <v>35334.6</v>
      </c>
      <c r="HC288">
        <v>35811.6</v>
      </c>
      <c r="HD288">
        <v>41531.5</v>
      </c>
      <c r="HE288">
        <v>42408.9</v>
      </c>
      <c r="HF288">
        <v>1.9133</v>
      </c>
      <c r="HG288">
        <v>1.82393</v>
      </c>
      <c r="HH288">
        <v>0.191964</v>
      </c>
      <c r="HI288">
        <v>0</v>
      </c>
      <c r="HJ288">
        <v>26.9356</v>
      </c>
      <c r="HK288">
        <v>999.9</v>
      </c>
      <c r="HL288">
        <v>51.935</v>
      </c>
      <c r="HM288">
        <v>29.336</v>
      </c>
      <c r="HN288">
        <v>23.5579</v>
      </c>
      <c r="HO288">
        <v>54.2228</v>
      </c>
      <c r="HP288">
        <v>42.0713</v>
      </c>
      <c r="HQ288">
        <v>1</v>
      </c>
      <c r="HR288">
        <v>0.00292937</v>
      </c>
      <c r="HS288">
        <v>0.44573</v>
      </c>
      <c r="HT288">
        <v>20.2176</v>
      </c>
      <c r="HU288">
        <v>5.23286</v>
      </c>
      <c r="HV288">
        <v>11.992</v>
      </c>
      <c r="HW288">
        <v>4.9556</v>
      </c>
      <c r="HX288">
        <v>3.30387</v>
      </c>
      <c r="HY288">
        <v>22.2</v>
      </c>
      <c r="HZ288">
        <v>9999</v>
      </c>
      <c r="IA288">
        <v>9999</v>
      </c>
      <c r="IB288">
        <v>9999</v>
      </c>
      <c r="IC288">
        <v>1.86849</v>
      </c>
      <c r="ID288">
        <v>1.86417</v>
      </c>
      <c r="IE288">
        <v>1.8718</v>
      </c>
      <c r="IF288">
        <v>1.86265</v>
      </c>
      <c r="IG288">
        <v>1.86206</v>
      </c>
      <c r="IH288">
        <v>1.86857</v>
      </c>
      <c r="II288">
        <v>1.85867</v>
      </c>
      <c r="IJ288">
        <v>1.86508</v>
      </c>
      <c r="IK288">
        <v>5</v>
      </c>
      <c r="IL288">
        <v>0</v>
      </c>
      <c r="IM288">
        <v>0</v>
      </c>
      <c r="IN288">
        <v>0</v>
      </c>
      <c r="IO288" t="s">
        <v>441</v>
      </c>
      <c r="IP288" t="s">
        <v>442</v>
      </c>
      <c r="IQ288" t="s">
        <v>443</v>
      </c>
      <c r="IR288" t="s">
        <v>443</v>
      </c>
      <c r="IS288" t="s">
        <v>443</v>
      </c>
      <c r="IT288" t="s">
        <v>443</v>
      </c>
      <c r="IU288">
        <v>0</v>
      </c>
      <c r="IV288">
        <v>100</v>
      </c>
      <c r="IW288">
        <v>100</v>
      </c>
      <c r="IX288">
        <v>7.69</v>
      </c>
      <c r="IY288">
        <v>0.385</v>
      </c>
      <c r="IZ288">
        <v>4.29428474587108</v>
      </c>
      <c r="JA288">
        <v>0.0044018681294096</v>
      </c>
      <c r="JB288">
        <v>-1.90699597991277e-06</v>
      </c>
      <c r="JC288">
        <v>4.44501569190667e-10</v>
      </c>
      <c r="JD288">
        <v>0.0663976639725661</v>
      </c>
      <c r="JE288">
        <v>0.00774552653971819</v>
      </c>
      <c r="JF288">
        <v>0.000136201457998369</v>
      </c>
      <c r="JG288">
        <v>5.32982615085375e-06</v>
      </c>
      <c r="JH288">
        <v>-0</v>
      </c>
      <c r="JI288">
        <v>1991</v>
      </c>
      <c r="JJ288">
        <v>1</v>
      </c>
      <c r="JK288">
        <v>28</v>
      </c>
      <c r="JL288">
        <v>195730.7</v>
      </c>
      <c r="JM288">
        <v>195730.6</v>
      </c>
      <c r="JN288">
        <v>2.6001</v>
      </c>
      <c r="JO288">
        <v>2.34863</v>
      </c>
      <c r="JP288">
        <v>1.4978</v>
      </c>
      <c r="JQ288">
        <v>2.3291</v>
      </c>
      <c r="JR288">
        <v>1.54419</v>
      </c>
      <c r="JS288">
        <v>2.34009</v>
      </c>
      <c r="JT288">
        <v>35.1747</v>
      </c>
      <c r="JU288">
        <v>24.0875</v>
      </c>
      <c r="JV288">
        <v>18</v>
      </c>
      <c r="JW288">
        <v>546.931</v>
      </c>
      <c r="JX288">
        <v>432.711</v>
      </c>
      <c r="JY288">
        <v>26.3092</v>
      </c>
      <c r="JZ288">
        <v>27.5623</v>
      </c>
      <c r="KA288">
        <v>30.0004</v>
      </c>
      <c r="KB288">
        <v>27.4047</v>
      </c>
      <c r="KC288">
        <v>27.4229</v>
      </c>
      <c r="KD288">
        <v>52.1274</v>
      </c>
      <c r="KE288">
        <v>25.7308</v>
      </c>
      <c r="KF288">
        <v>69.6575</v>
      </c>
      <c r="KG288">
        <v>26.1662</v>
      </c>
      <c r="KH288">
        <v>1340.55</v>
      </c>
      <c r="KI288">
        <v>20.1979</v>
      </c>
      <c r="KJ288">
        <v>93.091</v>
      </c>
      <c r="KK288">
        <v>98.8411</v>
      </c>
    </row>
    <row r="289" spans="1:297">
      <c r="A289">
        <v>273</v>
      </c>
      <c r="B289">
        <v>1758993551</v>
      </c>
      <c r="C289">
        <v>6204</v>
      </c>
      <c r="D289" t="s">
        <v>990</v>
      </c>
      <c r="E289" t="s">
        <v>991</v>
      </c>
      <c r="F289">
        <v>5</v>
      </c>
      <c r="G289" t="s">
        <v>831</v>
      </c>
      <c r="H289" t="s">
        <v>436</v>
      </c>
      <c r="I289">
        <v>1758993542.84615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(EA289+(U289+2*0.95*5.67E-8*(((EA289+$B$7)+273)^4-(EA289+273)^4)-44100*J289)/(1.84*29.3*R289+8*0.95*5.67E-8*(EA289+273)^3))</f>
        <v>0</v>
      </c>
      <c r="W289">
        <f>($C$7*EB289+$D$7*EC289+$E$7*V289)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2*0.95*5.67E-8*(((EA289+$B$7)+273)^4-(W289+273)^4)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1354.06030095238</v>
      </c>
      <c r="AK289">
        <v>1301.95690909091</v>
      </c>
      <c r="AL289">
        <v>3.51687965367948</v>
      </c>
      <c r="AM289">
        <v>63.08</v>
      </c>
      <c r="AN289">
        <f>(AP289 - AO289 + DY289*1E3/(8.314*(EA289+273.15)) * AR289/DX289 * AQ289) * DX289/(100*DL289) * 1000/(1000 - AP289)</f>
        <v>0</v>
      </c>
      <c r="AO289">
        <v>20.2395119970238</v>
      </c>
      <c r="AP289">
        <v>23.5269187878788</v>
      </c>
      <c r="AQ289">
        <v>-5.55055133546006e-05</v>
      </c>
      <c r="AR289">
        <v>99.94</v>
      </c>
      <c r="AS289">
        <v>0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MAX(0,($B$13+$C$13*EF289)/(1+$D$13*EF289)*DY289/(EA289+273)*$E$13)</f>
        <v>0</v>
      </c>
      <c r="AX289" t="s">
        <v>437</v>
      </c>
      <c r="AY289" t="s">
        <v>437</v>
      </c>
      <c r="AZ289">
        <v>0</v>
      </c>
      <c r="BA289">
        <v>0</v>
      </c>
      <c r="BB289">
        <f>1-AZ289/BA289</f>
        <v>0</v>
      </c>
      <c r="BC289">
        <v>0</v>
      </c>
      <c r="BD289" t="s">
        <v>437</v>
      </c>
      <c r="BE289" t="s">
        <v>437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437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$B$11*EG289+$C$11*EH289+$F$11*ES289*(1-EV289)</f>
        <v>0</v>
      </c>
      <c r="DI289">
        <f>DH289*DJ289</f>
        <v>0</v>
      </c>
      <c r="DJ289">
        <f>($B$11*$D$9+$C$11*$D$9+$F$11*((FF289+EX289)/MAX(FF289+EX289+FG289, 0.1)*$I$9+FG289/MAX(FF289+EX289+FG289, 0.1)*$J$9))/($B$11+$C$11+$F$11)</f>
        <v>0</v>
      </c>
      <c r="DK289">
        <f>($B$11*$K$9+$C$11*$K$9+$F$11*((FF289+EX289)/MAX(FF289+EX289+FG289, 0.1)*$P$9+FG289/MAX(FF289+EX289+FG289, 0.1)*$Q$9))/($B$11+$C$11+$F$11)</f>
        <v>0</v>
      </c>
      <c r="DL289">
        <v>6</v>
      </c>
      <c r="DM289">
        <v>0.5</v>
      </c>
      <c r="DN289" t="s">
        <v>438</v>
      </c>
      <c r="DO289">
        <v>2</v>
      </c>
      <c r="DP289" t="b">
        <v>1</v>
      </c>
      <c r="DQ289">
        <v>1758993542.84615</v>
      </c>
      <c r="DR289">
        <v>1247.12</v>
      </c>
      <c r="DS289">
        <v>1310.49076923077</v>
      </c>
      <c r="DT289">
        <v>23.5487923076923</v>
      </c>
      <c r="DU289">
        <v>20.2161</v>
      </c>
      <c r="DV289">
        <v>1239.45230769231</v>
      </c>
      <c r="DW289">
        <v>23.1636615384615</v>
      </c>
      <c r="DX289">
        <v>500.008230769231</v>
      </c>
      <c r="DY289">
        <v>90.4018307692308</v>
      </c>
      <c r="DZ289">
        <v>0.0304792846153846</v>
      </c>
      <c r="EA289">
        <v>30.0188</v>
      </c>
      <c r="EB289">
        <v>30.0501846153846</v>
      </c>
      <c r="EC289">
        <v>999.9</v>
      </c>
      <c r="ED289">
        <v>0</v>
      </c>
      <c r="EE289">
        <v>0</v>
      </c>
      <c r="EF289">
        <v>9981.44076923077</v>
      </c>
      <c r="EG289">
        <v>0</v>
      </c>
      <c r="EH289">
        <v>9.68884923076923</v>
      </c>
      <c r="EI289">
        <v>-63.3705692307692</v>
      </c>
      <c r="EJ289">
        <v>1277.19538461538</v>
      </c>
      <c r="EK289">
        <v>1337.53076923077</v>
      </c>
      <c r="EL289">
        <v>3.33269461538462</v>
      </c>
      <c r="EM289">
        <v>1310.49076923077</v>
      </c>
      <c r="EN289">
        <v>20.2161</v>
      </c>
      <c r="EO289">
        <v>2.12885307692308</v>
      </c>
      <c r="EP289">
        <v>1.82757153846154</v>
      </c>
      <c r="EQ289">
        <v>18.4367384615385</v>
      </c>
      <c r="ER289">
        <v>16.0246076923077</v>
      </c>
      <c r="ES289">
        <v>2000.00769230769</v>
      </c>
      <c r="ET289">
        <v>0.979995230769231</v>
      </c>
      <c r="EU289">
        <v>0.0200046769230769</v>
      </c>
      <c r="EV289">
        <v>0</v>
      </c>
      <c r="EW289">
        <v>1140.71076923077</v>
      </c>
      <c r="EX289">
        <v>5.00016</v>
      </c>
      <c r="EY289">
        <v>23409.6692307692</v>
      </c>
      <c r="EZ289">
        <v>18234.2153846154</v>
      </c>
      <c r="FA289">
        <v>48.5668461538462</v>
      </c>
      <c r="FB289">
        <v>49.062</v>
      </c>
      <c r="FC289">
        <v>48.937</v>
      </c>
      <c r="FD289">
        <v>48.7209230769231</v>
      </c>
      <c r="FE289">
        <v>50.437</v>
      </c>
      <c r="FF289">
        <v>1955.09769230769</v>
      </c>
      <c r="FG289">
        <v>39.91</v>
      </c>
      <c r="FH289">
        <v>0</v>
      </c>
      <c r="FI289">
        <v>1758993555.9</v>
      </c>
      <c r="FJ289">
        <v>0</v>
      </c>
      <c r="FK289">
        <v>1140.66538461538</v>
      </c>
      <c r="FL289">
        <v>-5.49470085557353</v>
      </c>
      <c r="FM289">
        <v>-121.94871790039</v>
      </c>
      <c r="FN289">
        <v>23408.9076923077</v>
      </c>
      <c r="FO289">
        <v>15</v>
      </c>
      <c r="FP289">
        <v>0</v>
      </c>
      <c r="FQ289" t="s">
        <v>439</v>
      </c>
      <c r="FR289">
        <v>1747249705.1</v>
      </c>
      <c r="FS289">
        <v>1747249711.1</v>
      </c>
      <c r="FT289">
        <v>0</v>
      </c>
      <c r="FU289">
        <v>0.871</v>
      </c>
      <c r="FV289">
        <v>0.066</v>
      </c>
      <c r="FW289">
        <v>5.486</v>
      </c>
      <c r="FX289">
        <v>0.145</v>
      </c>
      <c r="FY289">
        <v>420</v>
      </c>
      <c r="FZ289">
        <v>16</v>
      </c>
      <c r="GA289">
        <v>0.27</v>
      </c>
      <c r="GB289">
        <v>0.16</v>
      </c>
      <c r="GC289">
        <v>-63.165825</v>
      </c>
      <c r="GD289">
        <v>-2.83180601503761</v>
      </c>
      <c r="GE289">
        <v>0.596914601827597</v>
      </c>
      <c r="GF289">
        <v>0</v>
      </c>
      <c r="GG289">
        <v>1140.96088235294</v>
      </c>
      <c r="GH289">
        <v>-5.59067990791079</v>
      </c>
      <c r="GI289">
        <v>0.575174488343782</v>
      </c>
      <c r="GJ289">
        <v>-1</v>
      </c>
      <c r="GK289">
        <v>3.3417755</v>
      </c>
      <c r="GL289">
        <v>-0.31477218045112</v>
      </c>
      <c r="GM289">
        <v>0.033349127795941</v>
      </c>
      <c r="GN289">
        <v>0</v>
      </c>
      <c r="GO289">
        <v>0</v>
      </c>
      <c r="GP289">
        <v>2</v>
      </c>
      <c r="GQ289" t="s">
        <v>457</v>
      </c>
      <c r="GR289">
        <v>3.12521</v>
      </c>
      <c r="GS289">
        <v>2.65594</v>
      </c>
      <c r="GT289">
        <v>0.191927</v>
      </c>
      <c r="GU289">
        <v>0.197969</v>
      </c>
      <c r="GV289">
        <v>0.10013</v>
      </c>
      <c r="GW289">
        <v>0.0904837</v>
      </c>
      <c r="GX289">
        <v>20823.9</v>
      </c>
      <c r="GY289">
        <v>19593.8</v>
      </c>
      <c r="GZ289">
        <v>23042.5</v>
      </c>
      <c r="HA289">
        <v>23784.4</v>
      </c>
      <c r="HB289">
        <v>35336.6</v>
      </c>
      <c r="HC289">
        <v>35811.6</v>
      </c>
      <c r="HD289">
        <v>41531.1</v>
      </c>
      <c r="HE289">
        <v>42408.9</v>
      </c>
      <c r="HF289">
        <v>1.9132</v>
      </c>
      <c r="HG289">
        <v>1.82415</v>
      </c>
      <c r="HH289">
        <v>0.192486</v>
      </c>
      <c r="HI289">
        <v>0</v>
      </c>
      <c r="HJ289">
        <v>26.9379</v>
      </c>
      <c r="HK289">
        <v>999.9</v>
      </c>
      <c r="HL289">
        <v>51.935</v>
      </c>
      <c r="HM289">
        <v>29.316</v>
      </c>
      <c r="HN289">
        <v>23.5311</v>
      </c>
      <c r="HO289">
        <v>54.8028</v>
      </c>
      <c r="HP289">
        <v>42.2676</v>
      </c>
      <c r="HQ289">
        <v>1</v>
      </c>
      <c r="HR289">
        <v>0.0036814</v>
      </c>
      <c r="HS289">
        <v>0.703113</v>
      </c>
      <c r="HT289">
        <v>20.2165</v>
      </c>
      <c r="HU289">
        <v>5.23346</v>
      </c>
      <c r="HV289">
        <v>11.992</v>
      </c>
      <c r="HW289">
        <v>4.9556</v>
      </c>
      <c r="HX289">
        <v>3.30395</v>
      </c>
      <c r="HY289">
        <v>22.2</v>
      </c>
      <c r="HZ289">
        <v>9999</v>
      </c>
      <c r="IA289">
        <v>9999</v>
      </c>
      <c r="IB289">
        <v>9999</v>
      </c>
      <c r="IC289">
        <v>1.8685</v>
      </c>
      <c r="ID289">
        <v>1.86417</v>
      </c>
      <c r="IE289">
        <v>1.8718</v>
      </c>
      <c r="IF289">
        <v>1.86265</v>
      </c>
      <c r="IG289">
        <v>1.86205</v>
      </c>
      <c r="IH289">
        <v>1.86857</v>
      </c>
      <c r="II289">
        <v>1.85867</v>
      </c>
      <c r="IJ289">
        <v>1.86508</v>
      </c>
      <c r="IK289">
        <v>5</v>
      </c>
      <c r="IL289">
        <v>0</v>
      </c>
      <c r="IM289">
        <v>0</v>
      </c>
      <c r="IN289">
        <v>0</v>
      </c>
      <c r="IO289" t="s">
        <v>441</v>
      </c>
      <c r="IP289" t="s">
        <v>442</v>
      </c>
      <c r="IQ289" t="s">
        <v>443</v>
      </c>
      <c r="IR289" t="s">
        <v>443</v>
      </c>
      <c r="IS289" t="s">
        <v>443</v>
      </c>
      <c r="IT289" t="s">
        <v>443</v>
      </c>
      <c r="IU289">
        <v>0</v>
      </c>
      <c r="IV289">
        <v>100</v>
      </c>
      <c r="IW289">
        <v>100</v>
      </c>
      <c r="IX289">
        <v>7.71</v>
      </c>
      <c r="IY289">
        <v>0.3845</v>
      </c>
      <c r="IZ289">
        <v>4.29428474587108</v>
      </c>
      <c r="JA289">
        <v>0.0044018681294096</v>
      </c>
      <c r="JB289">
        <v>-1.90699597991277e-06</v>
      </c>
      <c r="JC289">
        <v>4.44501569190667e-10</v>
      </c>
      <c r="JD289">
        <v>0.0663976639725661</v>
      </c>
      <c r="JE289">
        <v>0.00774552653971819</v>
      </c>
      <c r="JF289">
        <v>0.000136201457998369</v>
      </c>
      <c r="JG289">
        <v>5.32982615085375e-06</v>
      </c>
      <c r="JH289">
        <v>-0</v>
      </c>
      <c r="JI289">
        <v>1991</v>
      </c>
      <c r="JJ289">
        <v>1</v>
      </c>
      <c r="JK289">
        <v>28</v>
      </c>
      <c r="JL289">
        <v>195730.8</v>
      </c>
      <c r="JM289">
        <v>195730.7</v>
      </c>
      <c r="JN289">
        <v>2.62451</v>
      </c>
      <c r="JO289">
        <v>2.35596</v>
      </c>
      <c r="JP289">
        <v>1.49902</v>
      </c>
      <c r="JQ289">
        <v>2.32788</v>
      </c>
      <c r="JR289">
        <v>1.54419</v>
      </c>
      <c r="JS289">
        <v>2.24243</v>
      </c>
      <c r="JT289">
        <v>35.1516</v>
      </c>
      <c r="JU289">
        <v>24.07</v>
      </c>
      <c r="JV289">
        <v>18</v>
      </c>
      <c r="JW289">
        <v>546.885</v>
      </c>
      <c r="JX289">
        <v>432.862</v>
      </c>
      <c r="JY289">
        <v>26.2247</v>
      </c>
      <c r="JZ289">
        <v>27.5652</v>
      </c>
      <c r="KA289">
        <v>30.0006</v>
      </c>
      <c r="KB289">
        <v>27.407</v>
      </c>
      <c r="KC289">
        <v>27.4251</v>
      </c>
      <c r="KD289">
        <v>52.5998</v>
      </c>
      <c r="KE289">
        <v>25.7308</v>
      </c>
      <c r="KF289">
        <v>70.0308</v>
      </c>
      <c r="KG289">
        <v>26.0902</v>
      </c>
      <c r="KH289">
        <v>1354.01</v>
      </c>
      <c r="KI289">
        <v>20.2357</v>
      </c>
      <c r="KJ289">
        <v>93.0907</v>
      </c>
      <c r="KK289">
        <v>98.8414</v>
      </c>
    </row>
    <row r="290" spans="1:297">
      <c r="A290">
        <v>274</v>
      </c>
      <c r="B290">
        <v>1758993556</v>
      </c>
      <c r="C290">
        <v>6209</v>
      </c>
      <c r="D290" t="s">
        <v>992</v>
      </c>
      <c r="E290" t="s">
        <v>993</v>
      </c>
      <c r="F290">
        <v>5</v>
      </c>
      <c r="G290" t="s">
        <v>831</v>
      </c>
      <c r="H290" t="s">
        <v>436</v>
      </c>
      <c r="I290">
        <v>1758993547.84615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(EA290+(U290+2*0.95*5.67E-8*(((EA290+$B$7)+273)^4-(EA290+273)^4)-44100*J290)/(1.84*29.3*R290+8*0.95*5.67E-8*(EA290+273)^3))</f>
        <v>0</v>
      </c>
      <c r="W290">
        <f>($C$7*EB290+$D$7*EC290+$E$7*V290)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2*0.95*5.67E-8*(((EA290+$B$7)+273)^4-(W290+273)^4)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1370.146461</v>
      </c>
      <c r="AK290">
        <v>1318.38854545455</v>
      </c>
      <c r="AL290">
        <v>3.27312445887444</v>
      </c>
      <c r="AM290">
        <v>63.08</v>
      </c>
      <c r="AN290">
        <f>(AP290 - AO290 + DY290*1E3/(8.314*(EA290+273.15)) * AR290/DX290 * AQ290) * DX290/(100*DL290) * 1000/(1000 - AP290)</f>
        <v>0</v>
      </c>
      <c r="AO290">
        <v>20.2400059017857</v>
      </c>
      <c r="AP290">
        <v>23.4983048484848</v>
      </c>
      <c r="AQ290">
        <v>-0.00546540259740558</v>
      </c>
      <c r="AR290">
        <v>99.94</v>
      </c>
      <c r="AS290">
        <v>0</v>
      </c>
      <c r="AT290">
        <v>0</v>
      </c>
      <c r="AU290">
        <f>IF(AS290*$H$13&gt;=AW290,1.0,(AW290/(AW290-AS290*$H$13)))</f>
        <v>0</v>
      </c>
      <c r="AV290">
        <f>(AU290-1)*100</f>
        <v>0</v>
      </c>
      <c r="AW290">
        <f>MAX(0,($B$13+$C$13*EF290)/(1+$D$13*EF290)*DY290/(EA290+273)*$E$13)</f>
        <v>0</v>
      </c>
      <c r="AX290" t="s">
        <v>437</v>
      </c>
      <c r="AY290" t="s">
        <v>437</v>
      </c>
      <c r="AZ290">
        <v>0</v>
      </c>
      <c r="BA290">
        <v>0</v>
      </c>
      <c r="BB290">
        <f>1-AZ290/BA290</f>
        <v>0</v>
      </c>
      <c r="BC290">
        <v>0</v>
      </c>
      <c r="BD290" t="s">
        <v>437</v>
      </c>
      <c r="BE290" t="s">
        <v>437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437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$B$11*EG290+$C$11*EH290+$F$11*ES290*(1-EV290)</f>
        <v>0</v>
      </c>
      <c r="DI290">
        <f>DH290*DJ290</f>
        <v>0</v>
      </c>
      <c r="DJ290">
        <f>($B$11*$D$9+$C$11*$D$9+$F$11*((FF290+EX290)/MAX(FF290+EX290+FG290, 0.1)*$I$9+FG290/MAX(FF290+EX290+FG290, 0.1)*$J$9))/($B$11+$C$11+$F$11)</f>
        <v>0</v>
      </c>
      <c r="DK290">
        <f>($B$11*$K$9+$C$11*$K$9+$F$11*((FF290+EX290)/MAX(FF290+EX290+FG290, 0.1)*$P$9+FG290/MAX(FF290+EX290+FG290, 0.1)*$Q$9))/($B$11+$C$11+$F$11)</f>
        <v>0</v>
      </c>
      <c r="DL290">
        <v>6</v>
      </c>
      <c r="DM290">
        <v>0.5</v>
      </c>
      <c r="DN290" t="s">
        <v>438</v>
      </c>
      <c r="DO290">
        <v>2</v>
      </c>
      <c r="DP290" t="b">
        <v>1</v>
      </c>
      <c r="DQ290">
        <v>1758993547.84615</v>
      </c>
      <c r="DR290">
        <v>1263.85538461538</v>
      </c>
      <c r="DS290">
        <v>1326.91384615385</v>
      </c>
      <c r="DT290">
        <v>23.5303461538462</v>
      </c>
      <c r="DU290">
        <v>20.2308076923077</v>
      </c>
      <c r="DV290">
        <v>1256.16</v>
      </c>
      <c r="DW290">
        <v>23.1456230769231</v>
      </c>
      <c r="DX290">
        <v>500.016076923077</v>
      </c>
      <c r="DY290">
        <v>90.4020615384615</v>
      </c>
      <c r="DZ290">
        <v>0.0303951076923077</v>
      </c>
      <c r="EA290">
        <v>30.0304153846154</v>
      </c>
      <c r="EB290">
        <v>30.0681461538462</v>
      </c>
      <c r="EC290">
        <v>999.9</v>
      </c>
      <c r="ED290">
        <v>0</v>
      </c>
      <c r="EE290">
        <v>0</v>
      </c>
      <c r="EF290">
        <v>9982.16769230769</v>
      </c>
      <c r="EG290">
        <v>0</v>
      </c>
      <c r="EH290">
        <v>9.68242923076923</v>
      </c>
      <c r="EI290">
        <v>-63.0576923076923</v>
      </c>
      <c r="EJ290">
        <v>1294.31076923077</v>
      </c>
      <c r="EK290">
        <v>1354.31307692308</v>
      </c>
      <c r="EL290">
        <v>3.29953923076923</v>
      </c>
      <c r="EM290">
        <v>1326.91384615385</v>
      </c>
      <c r="EN290">
        <v>20.2308076923077</v>
      </c>
      <c r="EO290">
        <v>2.12719076923077</v>
      </c>
      <c r="EP290">
        <v>1.82890615384615</v>
      </c>
      <c r="EQ290">
        <v>18.4242692307692</v>
      </c>
      <c r="ER290">
        <v>16.0360461538462</v>
      </c>
      <c r="ES290">
        <v>2000.04461538461</v>
      </c>
      <c r="ET290">
        <v>0.979995538461538</v>
      </c>
      <c r="EU290">
        <v>0.0200042461538462</v>
      </c>
      <c r="EV290">
        <v>0</v>
      </c>
      <c r="EW290">
        <v>1140.21384615385</v>
      </c>
      <c r="EX290">
        <v>5.00016</v>
      </c>
      <c r="EY290">
        <v>23399.7615384615</v>
      </c>
      <c r="EZ290">
        <v>18234.5538461538</v>
      </c>
      <c r="FA290">
        <v>48.5813846153846</v>
      </c>
      <c r="FB290">
        <v>49.062</v>
      </c>
      <c r="FC290">
        <v>48.937</v>
      </c>
      <c r="FD290">
        <v>48.7354615384615</v>
      </c>
      <c r="FE290">
        <v>50.437</v>
      </c>
      <c r="FF290">
        <v>1955.13461538462</v>
      </c>
      <c r="FG290">
        <v>39.91</v>
      </c>
      <c r="FH290">
        <v>0</v>
      </c>
      <c r="FI290">
        <v>1758993561.3</v>
      </c>
      <c r="FJ290">
        <v>0</v>
      </c>
      <c r="FK290">
        <v>1140.1316</v>
      </c>
      <c r="FL290">
        <v>-6.64538462041252</v>
      </c>
      <c r="FM290">
        <v>-125.761538683296</v>
      </c>
      <c r="FN290">
        <v>23397.044</v>
      </c>
      <c r="FO290">
        <v>15</v>
      </c>
      <c r="FP290">
        <v>0</v>
      </c>
      <c r="FQ290" t="s">
        <v>439</v>
      </c>
      <c r="FR290">
        <v>1747249705.1</v>
      </c>
      <c r="FS290">
        <v>1747249711.1</v>
      </c>
      <c r="FT290">
        <v>0</v>
      </c>
      <c r="FU290">
        <v>0.871</v>
      </c>
      <c r="FV290">
        <v>0.066</v>
      </c>
      <c r="FW290">
        <v>5.486</v>
      </c>
      <c r="FX290">
        <v>0.145</v>
      </c>
      <c r="FY290">
        <v>420</v>
      </c>
      <c r="FZ290">
        <v>16</v>
      </c>
      <c r="GA290">
        <v>0.27</v>
      </c>
      <c r="GB290">
        <v>0.16</v>
      </c>
      <c r="GC290">
        <v>-63.2229904761905</v>
      </c>
      <c r="GD290">
        <v>2.50413506493504</v>
      </c>
      <c r="GE290">
        <v>0.482220788105122</v>
      </c>
      <c r="GF290">
        <v>0</v>
      </c>
      <c r="GG290">
        <v>1140.49323529412</v>
      </c>
      <c r="GH290">
        <v>-5.60168067401142</v>
      </c>
      <c r="GI290">
        <v>0.577707032348502</v>
      </c>
      <c r="GJ290">
        <v>-1</v>
      </c>
      <c r="GK290">
        <v>3.31958857142857</v>
      </c>
      <c r="GL290">
        <v>-0.400684675324672</v>
      </c>
      <c r="GM290">
        <v>0.0410806561228395</v>
      </c>
      <c r="GN290">
        <v>0</v>
      </c>
      <c r="GO290">
        <v>0</v>
      </c>
      <c r="GP290">
        <v>2</v>
      </c>
      <c r="GQ290" t="s">
        <v>457</v>
      </c>
      <c r="GR290">
        <v>3.12524</v>
      </c>
      <c r="GS290">
        <v>2.65582</v>
      </c>
      <c r="GT290">
        <v>0.193443</v>
      </c>
      <c r="GU290">
        <v>0.199464</v>
      </c>
      <c r="GV290">
        <v>0.10005</v>
      </c>
      <c r="GW290">
        <v>0.090543</v>
      </c>
      <c r="GX290">
        <v>20784.5</v>
      </c>
      <c r="GY290">
        <v>19556.9</v>
      </c>
      <c r="GZ290">
        <v>23042.1</v>
      </c>
      <c r="HA290">
        <v>23784</v>
      </c>
      <c r="HB290">
        <v>35339.4</v>
      </c>
      <c r="HC290">
        <v>35808.9</v>
      </c>
      <c r="HD290">
        <v>41530.6</v>
      </c>
      <c r="HE290">
        <v>42408.4</v>
      </c>
      <c r="HF290">
        <v>1.91297</v>
      </c>
      <c r="HG290">
        <v>1.82412</v>
      </c>
      <c r="HH290">
        <v>0.192951</v>
      </c>
      <c r="HI290">
        <v>0</v>
      </c>
      <c r="HJ290">
        <v>26.9402</v>
      </c>
      <c r="HK290">
        <v>999.9</v>
      </c>
      <c r="HL290">
        <v>51.959</v>
      </c>
      <c r="HM290">
        <v>29.316</v>
      </c>
      <c r="HN290">
        <v>23.5401</v>
      </c>
      <c r="HO290">
        <v>53.9428</v>
      </c>
      <c r="HP290">
        <v>42.0954</v>
      </c>
      <c r="HQ290">
        <v>1</v>
      </c>
      <c r="HR290">
        <v>0.00425813</v>
      </c>
      <c r="HS290">
        <v>0.861166</v>
      </c>
      <c r="HT290">
        <v>20.2157</v>
      </c>
      <c r="HU290">
        <v>5.23301</v>
      </c>
      <c r="HV290">
        <v>11.992</v>
      </c>
      <c r="HW290">
        <v>4.95565</v>
      </c>
      <c r="HX290">
        <v>3.30398</v>
      </c>
      <c r="HY290">
        <v>22.2</v>
      </c>
      <c r="HZ290">
        <v>9999</v>
      </c>
      <c r="IA290">
        <v>9999</v>
      </c>
      <c r="IB290">
        <v>9999</v>
      </c>
      <c r="IC290">
        <v>1.86849</v>
      </c>
      <c r="ID290">
        <v>1.86417</v>
      </c>
      <c r="IE290">
        <v>1.8718</v>
      </c>
      <c r="IF290">
        <v>1.86265</v>
      </c>
      <c r="IG290">
        <v>1.86208</v>
      </c>
      <c r="IH290">
        <v>1.86857</v>
      </c>
      <c r="II290">
        <v>1.85867</v>
      </c>
      <c r="IJ290">
        <v>1.86508</v>
      </c>
      <c r="IK290">
        <v>5</v>
      </c>
      <c r="IL290">
        <v>0</v>
      </c>
      <c r="IM290">
        <v>0</v>
      </c>
      <c r="IN290">
        <v>0</v>
      </c>
      <c r="IO290" t="s">
        <v>441</v>
      </c>
      <c r="IP290" t="s">
        <v>442</v>
      </c>
      <c r="IQ290" t="s">
        <v>443</v>
      </c>
      <c r="IR290" t="s">
        <v>443</v>
      </c>
      <c r="IS290" t="s">
        <v>443</v>
      </c>
      <c r="IT290" t="s">
        <v>443</v>
      </c>
      <c r="IU290">
        <v>0</v>
      </c>
      <c r="IV290">
        <v>100</v>
      </c>
      <c r="IW290">
        <v>100</v>
      </c>
      <c r="IX290">
        <v>7.74</v>
      </c>
      <c r="IY290">
        <v>0.384</v>
      </c>
      <c r="IZ290">
        <v>4.29428474587108</v>
      </c>
      <c r="JA290">
        <v>0.0044018681294096</v>
      </c>
      <c r="JB290">
        <v>-1.90699597991277e-06</v>
      </c>
      <c r="JC290">
        <v>4.44501569190667e-10</v>
      </c>
      <c r="JD290">
        <v>0.0663976639725661</v>
      </c>
      <c r="JE290">
        <v>0.00774552653971819</v>
      </c>
      <c r="JF290">
        <v>0.000136201457998369</v>
      </c>
      <c r="JG290">
        <v>5.32982615085375e-06</v>
      </c>
      <c r="JH290">
        <v>-0</v>
      </c>
      <c r="JI290">
        <v>1991</v>
      </c>
      <c r="JJ290">
        <v>1</v>
      </c>
      <c r="JK290">
        <v>28</v>
      </c>
      <c r="JL290">
        <v>195730.8</v>
      </c>
      <c r="JM290">
        <v>195730.7</v>
      </c>
      <c r="JN290">
        <v>2.64771</v>
      </c>
      <c r="JO290">
        <v>2.33765</v>
      </c>
      <c r="JP290">
        <v>1.49902</v>
      </c>
      <c r="JQ290">
        <v>2.32788</v>
      </c>
      <c r="JR290">
        <v>1.54419</v>
      </c>
      <c r="JS290">
        <v>2.39502</v>
      </c>
      <c r="JT290">
        <v>35.1516</v>
      </c>
      <c r="JU290">
        <v>24.0787</v>
      </c>
      <c r="JV290">
        <v>18</v>
      </c>
      <c r="JW290">
        <v>546.765</v>
      </c>
      <c r="JX290">
        <v>432.864</v>
      </c>
      <c r="JY290">
        <v>26.1259</v>
      </c>
      <c r="JZ290">
        <v>27.5681</v>
      </c>
      <c r="KA290">
        <v>30.0008</v>
      </c>
      <c r="KB290">
        <v>27.4099</v>
      </c>
      <c r="KC290">
        <v>27.4274</v>
      </c>
      <c r="KD290">
        <v>53.1368</v>
      </c>
      <c r="KE290">
        <v>25.7308</v>
      </c>
      <c r="KF290">
        <v>70.0308</v>
      </c>
      <c r="KG290">
        <v>26.0077</v>
      </c>
      <c r="KH290">
        <v>1374.32</v>
      </c>
      <c r="KI290">
        <v>20.2819</v>
      </c>
      <c r="KJ290">
        <v>93.0893</v>
      </c>
      <c r="KK290">
        <v>98.8401</v>
      </c>
    </row>
    <row r="291" spans="1:297">
      <c r="A291">
        <v>275</v>
      </c>
      <c r="B291">
        <v>1758993561</v>
      </c>
      <c r="C291">
        <v>6214</v>
      </c>
      <c r="D291" t="s">
        <v>994</v>
      </c>
      <c r="E291" t="s">
        <v>995</v>
      </c>
      <c r="F291">
        <v>5</v>
      </c>
      <c r="G291" t="s">
        <v>831</v>
      </c>
      <c r="H291" t="s">
        <v>436</v>
      </c>
      <c r="I291">
        <v>1758993552.84615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(EA291+(U291+2*0.95*5.67E-8*(((EA291+$B$7)+273)^4-(EA291+273)^4)-44100*J291)/(1.84*29.3*R291+8*0.95*5.67E-8*(EA291+273)^3))</f>
        <v>0</v>
      </c>
      <c r="W291">
        <f>($C$7*EB291+$D$7*EC291+$E$7*V291)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2*0.95*5.67E-8*(((EA291+$B$7)+273)^4-(W291+273)^4)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1386.92745960714</v>
      </c>
      <c r="AK291">
        <v>1335.3756969697</v>
      </c>
      <c r="AL291">
        <v>3.38366233766219</v>
      </c>
      <c r="AM291">
        <v>63.08</v>
      </c>
      <c r="AN291">
        <f>(AP291 - AO291 + DY291*1E3/(8.314*(EA291+273.15)) * AR291/DX291 * AQ291) * DX291/(100*DL291) * 1000/(1000 - AP291)</f>
        <v>0</v>
      </c>
      <c r="AO291">
        <v>20.2740921815476</v>
      </c>
      <c r="AP291">
        <v>23.4791509090909</v>
      </c>
      <c r="AQ291">
        <v>-0.00198788744588955</v>
      </c>
      <c r="AR291">
        <v>99.94</v>
      </c>
      <c r="AS291">
        <v>0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MAX(0,($B$13+$C$13*EF291)/(1+$D$13*EF291)*DY291/(EA291+273)*$E$13)</f>
        <v>0</v>
      </c>
      <c r="AX291" t="s">
        <v>437</v>
      </c>
      <c r="AY291" t="s">
        <v>437</v>
      </c>
      <c r="AZ291">
        <v>0</v>
      </c>
      <c r="BA291">
        <v>0</v>
      </c>
      <c r="BB291">
        <f>1-AZ291/BA291</f>
        <v>0</v>
      </c>
      <c r="BC291">
        <v>0</v>
      </c>
      <c r="BD291" t="s">
        <v>437</v>
      </c>
      <c r="BE291" t="s">
        <v>437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437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$B$11*EG291+$C$11*EH291+$F$11*ES291*(1-EV291)</f>
        <v>0</v>
      </c>
      <c r="DI291">
        <f>DH291*DJ291</f>
        <v>0</v>
      </c>
      <c r="DJ291">
        <f>($B$11*$D$9+$C$11*$D$9+$F$11*((FF291+EX291)/MAX(FF291+EX291+FG291, 0.1)*$I$9+FG291/MAX(FF291+EX291+FG291, 0.1)*$J$9))/($B$11+$C$11+$F$11)</f>
        <v>0</v>
      </c>
      <c r="DK291">
        <f>($B$11*$K$9+$C$11*$K$9+$F$11*((FF291+EX291)/MAX(FF291+EX291+FG291, 0.1)*$P$9+FG291/MAX(FF291+EX291+FG291, 0.1)*$Q$9))/($B$11+$C$11+$F$11)</f>
        <v>0</v>
      </c>
      <c r="DL291">
        <v>6</v>
      </c>
      <c r="DM291">
        <v>0.5</v>
      </c>
      <c r="DN291" t="s">
        <v>438</v>
      </c>
      <c r="DO291">
        <v>2</v>
      </c>
      <c r="DP291" t="b">
        <v>1</v>
      </c>
      <c r="DQ291">
        <v>1758993552.84615</v>
      </c>
      <c r="DR291">
        <v>1280.42692307692</v>
      </c>
      <c r="DS291">
        <v>1343.39076923077</v>
      </c>
      <c r="DT291">
        <v>23.5102</v>
      </c>
      <c r="DU291">
        <v>20.2510230769231</v>
      </c>
      <c r="DV291">
        <v>1272.70384615385</v>
      </c>
      <c r="DW291">
        <v>23.1259230769231</v>
      </c>
      <c r="DX291">
        <v>500.010384615385</v>
      </c>
      <c r="DY291">
        <v>90.4029615384615</v>
      </c>
      <c r="DZ291">
        <v>0.0304074307692308</v>
      </c>
      <c r="EA291">
        <v>30.0349307692308</v>
      </c>
      <c r="EB291">
        <v>30.0807461538462</v>
      </c>
      <c r="EC291">
        <v>999.9</v>
      </c>
      <c r="ED291">
        <v>0</v>
      </c>
      <c r="EE291">
        <v>0</v>
      </c>
      <c r="EF291">
        <v>9977.84076923077</v>
      </c>
      <c r="EG291">
        <v>0</v>
      </c>
      <c r="EH291">
        <v>9.68200076923077</v>
      </c>
      <c r="EI291">
        <v>-62.9622538461538</v>
      </c>
      <c r="EJ291">
        <v>1311.25384615385</v>
      </c>
      <c r="EK291">
        <v>1371.15769230769</v>
      </c>
      <c r="EL291">
        <v>3.25917461538462</v>
      </c>
      <c r="EM291">
        <v>1343.39076923077</v>
      </c>
      <c r="EN291">
        <v>20.2510230769231</v>
      </c>
      <c r="EO291">
        <v>2.12539076923077</v>
      </c>
      <c r="EP291">
        <v>1.83075153846154</v>
      </c>
      <c r="EQ291">
        <v>18.4107692307692</v>
      </c>
      <c r="ER291">
        <v>16.0518461538462</v>
      </c>
      <c r="ES291">
        <v>1999.99615384615</v>
      </c>
      <c r="ET291">
        <v>0.979995230769231</v>
      </c>
      <c r="EU291">
        <v>0.0200046769230769</v>
      </c>
      <c r="EV291">
        <v>0</v>
      </c>
      <c r="EW291">
        <v>1139.61615384615</v>
      </c>
      <c r="EX291">
        <v>5.00016</v>
      </c>
      <c r="EY291">
        <v>23388.0923076923</v>
      </c>
      <c r="EZ291">
        <v>18234.1076923077</v>
      </c>
      <c r="FA291">
        <v>48.5959230769231</v>
      </c>
      <c r="FB291">
        <v>49.062</v>
      </c>
      <c r="FC291">
        <v>48.937</v>
      </c>
      <c r="FD291">
        <v>48.7451538461538</v>
      </c>
      <c r="FE291">
        <v>50.437</v>
      </c>
      <c r="FF291">
        <v>1955.08615384615</v>
      </c>
      <c r="FG291">
        <v>39.91</v>
      </c>
      <c r="FH291">
        <v>0</v>
      </c>
      <c r="FI291">
        <v>1758993566.1</v>
      </c>
      <c r="FJ291">
        <v>0</v>
      </c>
      <c r="FK291">
        <v>1139.5576</v>
      </c>
      <c r="FL291">
        <v>-7.16538461906813</v>
      </c>
      <c r="FM291">
        <v>-138.623077285666</v>
      </c>
      <c r="FN291">
        <v>23386.316</v>
      </c>
      <c r="FO291">
        <v>15</v>
      </c>
      <c r="FP291">
        <v>0</v>
      </c>
      <c r="FQ291" t="s">
        <v>439</v>
      </c>
      <c r="FR291">
        <v>1747249705.1</v>
      </c>
      <c r="FS291">
        <v>1747249711.1</v>
      </c>
      <c r="FT291">
        <v>0</v>
      </c>
      <c r="FU291">
        <v>0.871</v>
      </c>
      <c r="FV291">
        <v>0.066</v>
      </c>
      <c r="FW291">
        <v>5.486</v>
      </c>
      <c r="FX291">
        <v>0.145</v>
      </c>
      <c r="FY291">
        <v>420</v>
      </c>
      <c r="FZ291">
        <v>16</v>
      </c>
      <c r="GA291">
        <v>0.27</v>
      </c>
      <c r="GB291">
        <v>0.16</v>
      </c>
      <c r="GC291">
        <v>-62.955465</v>
      </c>
      <c r="GD291">
        <v>1.93559548872178</v>
      </c>
      <c r="GE291">
        <v>0.452791475488442</v>
      </c>
      <c r="GF291">
        <v>0</v>
      </c>
      <c r="GG291">
        <v>1139.98882352941</v>
      </c>
      <c r="GH291">
        <v>-7.13093963641559</v>
      </c>
      <c r="GI291">
        <v>0.727217762943433</v>
      </c>
      <c r="GJ291">
        <v>-1</v>
      </c>
      <c r="GK291">
        <v>3.276602</v>
      </c>
      <c r="GL291">
        <v>-0.455912481203003</v>
      </c>
      <c r="GM291">
        <v>0.044829865558576</v>
      </c>
      <c r="GN291">
        <v>0</v>
      </c>
      <c r="GO291">
        <v>0</v>
      </c>
      <c r="GP291">
        <v>2</v>
      </c>
      <c r="GQ291" t="s">
        <v>457</v>
      </c>
      <c r="GR291">
        <v>3.12509</v>
      </c>
      <c r="GS291">
        <v>2.65578</v>
      </c>
      <c r="GT291">
        <v>0.194974</v>
      </c>
      <c r="GU291">
        <v>0.200882</v>
      </c>
      <c r="GV291">
        <v>0.0999982</v>
      </c>
      <c r="GW291">
        <v>0.0906475</v>
      </c>
      <c r="GX291">
        <v>20744.7</v>
      </c>
      <c r="GY291">
        <v>19522.1</v>
      </c>
      <c r="GZ291">
        <v>23041.7</v>
      </c>
      <c r="HA291">
        <v>23783.8</v>
      </c>
      <c r="HB291">
        <v>35341.1</v>
      </c>
      <c r="HC291">
        <v>35804.6</v>
      </c>
      <c r="HD291">
        <v>41530</v>
      </c>
      <c r="HE291">
        <v>42408.1</v>
      </c>
      <c r="HF291">
        <v>1.91267</v>
      </c>
      <c r="HG291">
        <v>1.8245</v>
      </c>
      <c r="HH291">
        <v>0.193398</v>
      </c>
      <c r="HI291">
        <v>0</v>
      </c>
      <c r="HJ291">
        <v>26.9432</v>
      </c>
      <c r="HK291">
        <v>999.9</v>
      </c>
      <c r="HL291">
        <v>51.984</v>
      </c>
      <c r="HM291">
        <v>29.336</v>
      </c>
      <c r="HN291">
        <v>23.5775</v>
      </c>
      <c r="HO291">
        <v>54.0728</v>
      </c>
      <c r="HP291">
        <v>42.2756</v>
      </c>
      <c r="HQ291">
        <v>1</v>
      </c>
      <c r="HR291">
        <v>0.00467226</v>
      </c>
      <c r="HS291">
        <v>0.940703</v>
      </c>
      <c r="HT291">
        <v>20.2151</v>
      </c>
      <c r="HU291">
        <v>5.23256</v>
      </c>
      <c r="HV291">
        <v>11.992</v>
      </c>
      <c r="HW291">
        <v>4.9556</v>
      </c>
      <c r="HX291">
        <v>3.30387</v>
      </c>
      <c r="HY291">
        <v>22.2</v>
      </c>
      <c r="HZ291">
        <v>9999</v>
      </c>
      <c r="IA291">
        <v>9999</v>
      </c>
      <c r="IB291">
        <v>9999</v>
      </c>
      <c r="IC291">
        <v>1.8685</v>
      </c>
      <c r="ID291">
        <v>1.86418</v>
      </c>
      <c r="IE291">
        <v>1.8718</v>
      </c>
      <c r="IF291">
        <v>1.86264</v>
      </c>
      <c r="IG291">
        <v>1.86205</v>
      </c>
      <c r="IH291">
        <v>1.86857</v>
      </c>
      <c r="II291">
        <v>1.85867</v>
      </c>
      <c r="IJ291">
        <v>1.86508</v>
      </c>
      <c r="IK291">
        <v>5</v>
      </c>
      <c r="IL291">
        <v>0</v>
      </c>
      <c r="IM291">
        <v>0</v>
      </c>
      <c r="IN291">
        <v>0</v>
      </c>
      <c r="IO291" t="s">
        <v>441</v>
      </c>
      <c r="IP291" t="s">
        <v>442</v>
      </c>
      <c r="IQ291" t="s">
        <v>443</v>
      </c>
      <c r="IR291" t="s">
        <v>443</v>
      </c>
      <c r="IS291" t="s">
        <v>443</v>
      </c>
      <c r="IT291" t="s">
        <v>443</v>
      </c>
      <c r="IU291">
        <v>0</v>
      </c>
      <c r="IV291">
        <v>100</v>
      </c>
      <c r="IW291">
        <v>100</v>
      </c>
      <c r="IX291">
        <v>7.77</v>
      </c>
      <c r="IY291">
        <v>0.3836</v>
      </c>
      <c r="IZ291">
        <v>4.29428474587108</v>
      </c>
      <c r="JA291">
        <v>0.0044018681294096</v>
      </c>
      <c r="JB291">
        <v>-1.90699597991277e-06</v>
      </c>
      <c r="JC291">
        <v>4.44501569190667e-10</v>
      </c>
      <c r="JD291">
        <v>0.0663976639725661</v>
      </c>
      <c r="JE291">
        <v>0.00774552653971819</v>
      </c>
      <c r="JF291">
        <v>0.000136201457998369</v>
      </c>
      <c r="JG291">
        <v>5.32982615085375e-06</v>
      </c>
      <c r="JH291">
        <v>-0</v>
      </c>
      <c r="JI291">
        <v>1991</v>
      </c>
      <c r="JJ291">
        <v>1</v>
      </c>
      <c r="JK291">
        <v>28</v>
      </c>
      <c r="JL291">
        <v>195730.9</v>
      </c>
      <c r="JM291">
        <v>195730.8</v>
      </c>
      <c r="JN291">
        <v>2.67578</v>
      </c>
      <c r="JO291">
        <v>2.33398</v>
      </c>
      <c r="JP291">
        <v>1.4978</v>
      </c>
      <c r="JQ291">
        <v>2.32788</v>
      </c>
      <c r="JR291">
        <v>1.54419</v>
      </c>
      <c r="JS291">
        <v>2.33643</v>
      </c>
      <c r="JT291">
        <v>35.1516</v>
      </c>
      <c r="JU291">
        <v>24.0875</v>
      </c>
      <c r="JV291">
        <v>18</v>
      </c>
      <c r="JW291">
        <v>546.591</v>
      </c>
      <c r="JX291">
        <v>433.108</v>
      </c>
      <c r="JY291">
        <v>26.0243</v>
      </c>
      <c r="JZ291">
        <v>27.5714</v>
      </c>
      <c r="KA291">
        <v>30.0005</v>
      </c>
      <c r="KB291">
        <v>27.4122</v>
      </c>
      <c r="KC291">
        <v>27.4303</v>
      </c>
      <c r="KD291">
        <v>53.6362</v>
      </c>
      <c r="KE291">
        <v>25.7308</v>
      </c>
      <c r="KF291">
        <v>70.0308</v>
      </c>
      <c r="KG291">
        <v>25.9163</v>
      </c>
      <c r="KH291">
        <v>1387.85</v>
      </c>
      <c r="KI291">
        <v>20.3246</v>
      </c>
      <c r="KJ291">
        <v>93.0879</v>
      </c>
      <c r="KK291">
        <v>98.8393</v>
      </c>
    </row>
    <row r="292" spans="1:297">
      <c r="A292">
        <v>276</v>
      </c>
      <c r="B292">
        <v>1758993566</v>
      </c>
      <c r="C292">
        <v>6219</v>
      </c>
      <c r="D292" t="s">
        <v>996</v>
      </c>
      <c r="E292" t="s">
        <v>997</v>
      </c>
      <c r="F292">
        <v>5</v>
      </c>
      <c r="G292" t="s">
        <v>831</v>
      </c>
      <c r="H292" t="s">
        <v>436</v>
      </c>
      <c r="I292">
        <v>1758993557.84615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(EA292+(U292+2*0.95*5.67E-8*(((EA292+$B$7)+273)^4-(EA292+273)^4)-44100*J292)/(1.84*29.3*R292+8*0.95*5.67E-8*(EA292+273)^3))</f>
        <v>0</v>
      </c>
      <c r="W292">
        <f>($C$7*EB292+$D$7*EC292+$E$7*V292)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2*0.95*5.67E-8*(((EA292+$B$7)+273)^4-(W292+273)^4)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1403.25952539286</v>
      </c>
      <c r="AK292">
        <v>1351.70084848485</v>
      </c>
      <c r="AL292">
        <v>3.27066926406925</v>
      </c>
      <c r="AM292">
        <v>63.08</v>
      </c>
      <c r="AN292">
        <f>(AP292 - AO292 + DY292*1E3/(8.314*(EA292+273.15)) * AR292/DX292 * AQ292) * DX292/(100*DL292) * 1000/(1000 - AP292)</f>
        <v>0</v>
      </c>
      <c r="AO292">
        <v>20.2902678125</v>
      </c>
      <c r="AP292">
        <v>23.4641981818182</v>
      </c>
      <c r="AQ292">
        <v>-0.000976519480520501</v>
      </c>
      <c r="AR292">
        <v>99.94</v>
      </c>
      <c r="AS292">
        <v>0</v>
      </c>
      <c r="AT292">
        <v>0</v>
      </c>
      <c r="AU292">
        <f>IF(AS292*$H$13&gt;=AW292,1.0,(AW292/(AW292-AS292*$H$13)))</f>
        <v>0</v>
      </c>
      <c r="AV292">
        <f>(AU292-1)*100</f>
        <v>0</v>
      </c>
      <c r="AW292">
        <f>MAX(0,($B$13+$C$13*EF292)/(1+$D$13*EF292)*DY292/(EA292+273)*$E$13)</f>
        <v>0</v>
      </c>
      <c r="AX292" t="s">
        <v>437</v>
      </c>
      <c r="AY292" t="s">
        <v>437</v>
      </c>
      <c r="AZ292">
        <v>0</v>
      </c>
      <c r="BA292">
        <v>0</v>
      </c>
      <c r="BB292">
        <f>1-AZ292/BA292</f>
        <v>0</v>
      </c>
      <c r="BC292">
        <v>0</v>
      </c>
      <c r="BD292" t="s">
        <v>437</v>
      </c>
      <c r="BE292" t="s">
        <v>437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437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$B$11*EG292+$C$11*EH292+$F$11*ES292*(1-EV292)</f>
        <v>0</v>
      </c>
      <c r="DI292">
        <f>DH292*DJ292</f>
        <v>0</v>
      </c>
      <c r="DJ292">
        <f>($B$11*$D$9+$C$11*$D$9+$F$11*((FF292+EX292)/MAX(FF292+EX292+FG292, 0.1)*$I$9+FG292/MAX(FF292+EX292+FG292, 0.1)*$J$9))/($B$11+$C$11+$F$11)</f>
        <v>0</v>
      </c>
      <c r="DK292">
        <f>($B$11*$K$9+$C$11*$K$9+$F$11*((FF292+EX292)/MAX(FF292+EX292+FG292, 0.1)*$P$9+FG292/MAX(FF292+EX292+FG292, 0.1)*$Q$9))/($B$11+$C$11+$F$11)</f>
        <v>0</v>
      </c>
      <c r="DL292">
        <v>6</v>
      </c>
      <c r="DM292">
        <v>0.5</v>
      </c>
      <c r="DN292" t="s">
        <v>438</v>
      </c>
      <c r="DO292">
        <v>2</v>
      </c>
      <c r="DP292" t="b">
        <v>1</v>
      </c>
      <c r="DQ292">
        <v>1758993557.84615</v>
      </c>
      <c r="DR292">
        <v>1296.82461538462</v>
      </c>
      <c r="DS292">
        <v>1359.50230769231</v>
      </c>
      <c r="DT292">
        <v>23.4899</v>
      </c>
      <c r="DU292">
        <v>20.2669615384615</v>
      </c>
      <c r="DV292">
        <v>1289.07384615385</v>
      </c>
      <c r="DW292">
        <v>23.1060692307692</v>
      </c>
      <c r="DX292">
        <v>499.998846153846</v>
      </c>
      <c r="DY292">
        <v>90.4038923076923</v>
      </c>
      <c r="DZ292">
        <v>0.0303778615384615</v>
      </c>
      <c r="EA292">
        <v>30.0333769230769</v>
      </c>
      <c r="EB292">
        <v>30.0899153846154</v>
      </c>
      <c r="EC292">
        <v>999.9</v>
      </c>
      <c r="ED292">
        <v>0</v>
      </c>
      <c r="EE292">
        <v>0</v>
      </c>
      <c r="EF292">
        <v>9990.58461538462</v>
      </c>
      <c r="EG292">
        <v>0</v>
      </c>
      <c r="EH292">
        <v>9.68510384615385</v>
      </c>
      <c r="EI292">
        <v>-62.6760846153846</v>
      </c>
      <c r="EJ292">
        <v>1328.02</v>
      </c>
      <c r="EK292">
        <v>1387.62538461538</v>
      </c>
      <c r="EL292">
        <v>3.22293769230769</v>
      </c>
      <c r="EM292">
        <v>1359.50230769231</v>
      </c>
      <c r="EN292">
        <v>20.2669615384615</v>
      </c>
      <c r="EO292">
        <v>2.12357846153846</v>
      </c>
      <c r="EP292">
        <v>1.83221230769231</v>
      </c>
      <c r="EQ292">
        <v>18.3971615384615</v>
      </c>
      <c r="ER292">
        <v>16.0643307692308</v>
      </c>
      <c r="ES292">
        <v>1999.95076923077</v>
      </c>
      <c r="ET292">
        <v>0.979994923076923</v>
      </c>
      <c r="EU292">
        <v>0.0200051076923077</v>
      </c>
      <c r="EV292">
        <v>0</v>
      </c>
      <c r="EW292">
        <v>1139.07230769231</v>
      </c>
      <c r="EX292">
        <v>5.00016</v>
      </c>
      <c r="EY292">
        <v>23375.3615384615</v>
      </c>
      <c r="EZ292">
        <v>18233.6923076923</v>
      </c>
      <c r="FA292">
        <v>48.6104615384615</v>
      </c>
      <c r="FB292">
        <v>49.062</v>
      </c>
      <c r="FC292">
        <v>48.937</v>
      </c>
      <c r="FD292">
        <v>48.75</v>
      </c>
      <c r="FE292">
        <v>50.437</v>
      </c>
      <c r="FF292">
        <v>1955.04076923077</v>
      </c>
      <c r="FG292">
        <v>39.91</v>
      </c>
      <c r="FH292">
        <v>0</v>
      </c>
      <c r="FI292">
        <v>1758993570.9</v>
      </c>
      <c r="FJ292">
        <v>0</v>
      </c>
      <c r="FK292">
        <v>1138.9888</v>
      </c>
      <c r="FL292">
        <v>-7.58384614197408</v>
      </c>
      <c r="FM292">
        <v>-155.023076786535</v>
      </c>
      <c r="FN292">
        <v>23374.548</v>
      </c>
      <c r="FO292">
        <v>15</v>
      </c>
      <c r="FP292">
        <v>0</v>
      </c>
      <c r="FQ292" t="s">
        <v>439</v>
      </c>
      <c r="FR292">
        <v>1747249705.1</v>
      </c>
      <c r="FS292">
        <v>1747249711.1</v>
      </c>
      <c r="FT292">
        <v>0</v>
      </c>
      <c r="FU292">
        <v>0.871</v>
      </c>
      <c r="FV292">
        <v>0.066</v>
      </c>
      <c r="FW292">
        <v>5.486</v>
      </c>
      <c r="FX292">
        <v>0.145</v>
      </c>
      <c r="FY292">
        <v>420</v>
      </c>
      <c r="FZ292">
        <v>16</v>
      </c>
      <c r="GA292">
        <v>0.27</v>
      </c>
      <c r="GB292">
        <v>0.16</v>
      </c>
      <c r="GC292">
        <v>-62.9096666666667</v>
      </c>
      <c r="GD292">
        <v>3.55607532467529</v>
      </c>
      <c r="GE292">
        <v>0.465513694068262</v>
      </c>
      <c r="GF292">
        <v>0</v>
      </c>
      <c r="GG292">
        <v>1139.36970588235</v>
      </c>
      <c r="GH292">
        <v>-6.96210847878734</v>
      </c>
      <c r="GI292">
        <v>0.720389948708804</v>
      </c>
      <c r="GJ292">
        <v>-1</v>
      </c>
      <c r="GK292">
        <v>3.24315380952381</v>
      </c>
      <c r="GL292">
        <v>-0.460144675324669</v>
      </c>
      <c r="GM292">
        <v>0.0473093879212945</v>
      </c>
      <c r="GN292">
        <v>0</v>
      </c>
      <c r="GO292">
        <v>0</v>
      </c>
      <c r="GP292">
        <v>2</v>
      </c>
      <c r="GQ292" t="s">
        <v>457</v>
      </c>
      <c r="GR292">
        <v>3.12509</v>
      </c>
      <c r="GS292">
        <v>2.6564</v>
      </c>
      <c r="GT292">
        <v>0.196458</v>
      </c>
      <c r="GU292">
        <v>0.202303</v>
      </c>
      <c r="GV292">
        <v>0.0999465</v>
      </c>
      <c r="GW292">
        <v>0.0906483</v>
      </c>
      <c r="GX292">
        <v>20706.1</v>
      </c>
      <c r="GY292">
        <v>19487.2</v>
      </c>
      <c r="GZ292">
        <v>23041.3</v>
      </c>
      <c r="HA292">
        <v>23783.6</v>
      </c>
      <c r="HB292">
        <v>35343</v>
      </c>
      <c r="HC292">
        <v>35804.3</v>
      </c>
      <c r="HD292">
        <v>41529.7</v>
      </c>
      <c r="HE292">
        <v>42407.7</v>
      </c>
      <c r="HF292">
        <v>1.9123</v>
      </c>
      <c r="HG292">
        <v>1.8244</v>
      </c>
      <c r="HH292">
        <v>0.193138</v>
      </c>
      <c r="HI292">
        <v>0</v>
      </c>
      <c r="HJ292">
        <v>26.9468</v>
      </c>
      <c r="HK292">
        <v>999.9</v>
      </c>
      <c r="HL292">
        <v>52.008</v>
      </c>
      <c r="HM292">
        <v>29.306</v>
      </c>
      <c r="HN292">
        <v>23.5481</v>
      </c>
      <c r="HO292">
        <v>53.7228</v>
      </c>
      <c r="HP292">
        <v>42.1875</v>
      </c>
      <c r="HQ292">
        <v>1</v>
      </c>
      <c r="HR292">
        <v>0.00529217</v>
      </c>
      <c r="HS292">
        <v>1.02311</v>
      </c>
      <c r="HT292">
        <v>20.2145</v>
      </c>
      <c r="HU292">
        <v>5.23167</v>
      </c>
      <c r="HV292">
        <v>11.992</v>
      </c>
      <c r="HW292">
        <v>4.95555</v>
      </c>
      <c r="HX292">
        <v>3.30393</v>
      </c>
      <c r="HY292">
        <v>22.2</v>
      </c>
      <c r="HZ292">
        <v>9999</v>
      </c>
      <c r="IA292">
        <v>9999</v>
      </c>
      <c r="IB292">
        <v>9999</v>
      </c>
      <c r="IC292">
        <v>1.8685</v>
      </c>
      <c r="ID292">
        <v>1.86419</v>
      </c>
      <c r="IE292">
        <v>1.8718</v>
      </c>
      <c r="IF292">
        <v>1.86264</v>
      </c>
      <c r="IG292">
        <v>1.86208</v>
      </c>
      <c r="IH292">
        <v>1.86857</v>
      </c>
      <c r="II292">
        <v>1.85867</v>
      </c>
      <c r="IJ292">
        <v>1.86508</v>
      </c>
      <c r="IK292">
        <v>5</v>
      </c>
      <c r="IL292">
        <v>0</v>
      </c>
      <c r="IM292">
        <v>0</v>
      </c>
      <c r="IN292">
        <v>0</v>
      </c>
      <c r="IO292" t="s">
        <v>441</v>
      </c>
      <c r="IP292" t="s">
        <v>442</v>
      </c>
      <c r="IQ292" t="s">
        <v>443</v>
      </c>
      <c r="IR292" t="s">
        <v>443</v>
      </c>
      <c r="IS292" t="s">
        <v>443</v>
      </c>
      <c r="IT292" t="s">
        <v>443</v>
      </c>
      <c r="IU292">
        <v>0</v>
      </c>
      <c r="IV292">
        <v>100</v>
      </c>
      <c r="IW292">
        <v>100</v>
      </c>
      <c r="IX292">
        <v>7.8</v>
      </c>
      <c r="IY292">
        <v>0.3832</v>
      </c>
      <c r="IZ292">
        <v>4.29428474587108</v>
      </c>
      <c r="JA292">
        <v>0.0044018681294096</v>
      </c>
      <c r="JB292">
        <v>-1.90699597991277e-06</v>
      </c>
      <c r="JC292">
        <v>4.44501569190667e-10</v>
      </c>
      <c r="JD292">
        <v>0.0663976639725661</v>
      </c>
      <c r="JE292">
        <v>0.00774552653971819</v>
      </c>
      <c r="JF292">
        <v>0.000136201457998369</v>
      </c>
      <c r="JG292">
        <v>5.32982615085375e-06</v>
      </c>
      <c r="JH292">
        <v>-0</v>
      </c>
      <c r="JI292">
        <v>1991</v>
      </c>
      <c r="JJ292">
        <v>1</v>
      </c>
      <c r="JK292">
        <v>28</v>
      </c>
      <c r="JL292">
        <v>195731</v>
      </c>
      <c r="JM292">
        <v>195730.9</v>
      </c>
      <c r="JN292">
        <v>2.7002</v>
      </c>
      <c r="JO292">
        <v>2.35229</v>
      </c>
      <c r="JP292">
        <v>1.4978</v>
      </c>
      <c r="JQ292">
        <v>2.32788</v>
      </c>
      <c r="JR292">
        <v>1.54419</v>
      </c>
      <c r="JS292">
        <v>2.24365</v>
      </c>
      <c r="JT292">
        <v>35.1516</v>
      </c>
      <c r="JU292">
        <v>24.0787</v>
      </c>
      <c r="JV292">
        <v>18</v>
      </c>
      <c r="JW292">
        <v>546.373</v>
      </c>
      <c r="JX292">
        <v>433.066</v>
      </c>
      <c r="JY292">
        <v>25.9259</v>
      </c>
      <c r="JZ292">
        <v>27.5746</v>
      </c>
      <c r="KA292">
        <v>30.0005</v>
      </c>
      <c r="KB292">
        <v>27.4151</v>
      </c>
      <c r="KC292">
        <v>27.4326</v>
      </c>
      <c r="KD292">
        <v>54.1917</v>
      </c>
      <c r="KE292">
        <v>25.7308</v>
      </c>
      <c r="KF292">
        <v>70.434</v>
      </c>
      <c r="KG292">
        <v>25.8155</v>
      </c>
      <c r="KH292">
        <v>1408.19</v>
      </c>
      <c r="KI292">
        <v>20.3817</v>
      </c>
      <c r="KJ292">
        <v>93.0869</v>
      </c>
      <c r="KK292">
        <v>98.8383</v>
      </c>
    </row>
    <row r="293" spans="1:297">
      <c r="A293">
        <v>277</v>
      </c>
      <c r="B293">
        <v>1758993571</v>
      </c>
      <c r="C293">
        <v>6224</v>
      </c>
      <c r="D293" t="s">
        <v>998</v>
      </c>
      <c r="E293" t="s">
        <v>999</v>
      </c>
      <c r="F293">
        <v>5</v>
      </c>
      <c r="G293" t="s">
        <v>831</v>
      </c>
      <c r="H293" t="s">
        <v>436</v>
      </c>
      <c r="I293">
        <v>1758993562.84615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(EA293+(U293+2*0.95*5.67E-8*(((EA293+$B$7)+273)^4-(EA293+273)^4)-44100*J293)/(1.84*29.3*R293+8*0.95*5.67E-8*(EA293+273)^3))</f>
        <v>0</v>
      </c>
      <c r="W293">
        <f>($C$7*EB293+$D$7*EC293+$E$7*V293)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2*0.95*5.67E-8*(((EA293+$B$7)+273)^4-(W293+273)^4)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1419.31010485714</v>
      </c>
      <c r="AK293">
        <v>1367.94575757576</v>
      </c>
      <c r="AL293">
        <v>3.23369653679635</v>
      </c>
      <c r="AM293">
        <v>63.08</v>
      </c>
      <c r="AN293">
        <f>(AP293 - AO293 + DY293*1E3/(8.314*(EA293+273.15)) * AR293/DX293 * AQ293) * DX293/(100*DL293) * 1000/(1000 - AP293)</f>
        <v>0</v>
      </c>
      <c r="AO293">
        <v>20.30404625</v>
      </c>
      <c r="AP293">
        <v>23.43672</v>
      </c>
      <c r="AQ293">
        <v>-0.00528685714286167</v>
      </c>
      <c r="AR293">
        <v>99.94</v>
      </c>
      <c r="AS293">
        <v>0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MAX(0,($B$13+$C$13*EF293)/(1+$D$13*EF293)*DY293/(EA293+273)*$E$13)</f>
        <v>0</v>
      </c>
      <c r="AX293" t="s">
        <v>437</v>
      </c>
      <c r="AY293" t="s">
        <v>437</v>
      </c>
      <c r="AZ293">
        <v>0</v>
      </c>
      <c r="BA293">
        <v>0</v>
      </c>
      <c r="BB293">
        <f>1-AZ293/BA293</f>
        <v>0</v>
      </c>
      <c r="BC293">
        <v>0</v>
      </c>
      <c r="BD293" t="s">
        <v>437</v>
      </c>
      <c r="BE293" t="s">
        <v>437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437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$B$11*EG293+$C$11*EH293+$F$11*ES293*(1-EV293)</f>
        <v>0</v>
      </c>
      <c r="DI293">
        <f>DH293*DJ293</f>
        <v>0</v>
      </c>
      <c r="DJ293">
        <f>($B$11*$D$9+$C$11*$D$9+$F$11*((FF293+EX293)/MAX(FF293+EX293+FG293, 0.1)*$I$9+FG293/MAX(FF293+EX293+FG293, 0.1)*$J$9))/($B$11+$C$11+$F$11)</f>
        <v>0</v>
      </c>
      <c r="DK293">
        <f>($B$11*$K$9+$C$11*$K$9+$F$11*((FF293+EX293)/MAX(FF293+EX293+FG293, 0.1)*$P$9+FG293/MAX(FF293+EX293+FG293, 0.1)*$Q$9))/($B$11+$C$11+$F$11)</f>
        <v>0</v>
      </c>
      <c r="DL293">
        <v>6</v>
      </c>
      <c r="DM293">
        <v>0.5</v>
      </c>
      <c r="DN293" t="s">
        <v>438</v>
      </c>
      <c r="DO293">
        <v>2</v>
      </c>
      <c r="DP293" t="b">
        <v>1</v>
      </c>
      <c r="DQ293">
        <v>1758993562.84615</v>
      </c>
      <c r="DR293">
        <v>1313.00307692308</v>
      </c>
      <c r="DS293">
        <v>1375.55538461538</v>
      </c>
      <c r="DT293">
        <v>23.4687538461538</v>
      </c>
      <c r="DU293">
        <v>20.2885076923077</v>
      </c>
      <c r="DV293">
        <v>1305.22384615385</v>
      </c>
      <c r="DW293">
        <v>23.0853846153846</v>
      </c>
      <c r="DX293">
        <v>500.009923076923</v>
      </c>
      <c r="DY293">
        <v>90.4064615384615</v>
      </c>
      <c r="DZ293">
        <v>0.0304164076923077</v>
      </c>
      <c r="EA293">
        <v>30.0269923076923</v>
      </c>
      <c r="EB293">
        <v>30.0961153846154</v>
      </c>
      <c r="EC293">
        <v>999.9</v>
      </c>
      <c r="ED293">
        <v>0</v>
      </c>
      <c r="EE293">
        <v>0</v>
      </c>
      <c r="EF293">
        <v>10005.2423076923</v>
      </c>
      <c r="EG293">
        <v>0</v>
      </c>
      <c r="EH293">
        <v>9.68906307692308</v>
      </c>
      <c r="EI293">
        <v>-62.5509846153846</v>
      </c>
      <c r="EJ293">
        <v>1344.55769230769</v>
      </c>
      <c r="EK293">
        <v>1404.04153846154</v>
      </c>
      <c r="EL293">
        <v>3.18024230769231</v>
      </c>
      <c r="EM293">
        <v>1375.55538461538</v>
      </c>
      <c r="EN293">
        <v>20.2885076923077</v>
      </c>
      <c r="EO293">
        <v>2.12172692307692</v>
      </c>
      <c r="EP293">
        <v>1.83421230769231</v>
      </c>
      <c r="EQ293">
        <v>18.3832538461538</v>
      </c>
      <c r="ER293">
        <v>16.0814307692308</v>
      </c>
      <c r="ES293">
        <v>1999.96692307692</v>
      </c>
      <c r="ET293">
        <v>0.979995076923077</v>
      </c>
      <c r="EU293">
        <v>0.0200048923076923</v>
      </c>
      <c r="EV293">
        <v>0</v>
      </c>
      <c r="EW293">
        <v>1138.44384615385</v>
      </c>
      <c r="EX293">
        <v>5.00016</v>
      </c>
      <c r="EY293">
        <v>23362.4538461538</v>
      </c>
      <c r="EZ293">
        <v>18233.8538461538</v>
      </c>
      <c r="FA293">
        <v>48.6153076923077</v>
      </c>
      <c r="FB293">
        <v>49.062</v>
      </c>
      <c r="FC293">
        <v>48.9418461538462</v>
      </c>
      <c r="FD293">
        <v>48.75</v>
      </c>
      <c r="FE293">
        <v>50.437</v>
      </c>
      <c r="FF293">
        <v>1955.05692307692</v>
      </c>
      <c r="FG293">
        <v>39.91</v>
      </c>
      <c r="FH293">
        <v>0</v>
      </c>
      <c r="FI293">
        <v>1758993576.3</v>
      </c>
      <c r="FJ293">
        <v>0</v>
      </c>
      <c r="FK293">
        <v>1138.24538461538</v>
      </c>
      <c r="FL293">
        <v>-8.16273505885035</v>
      </c>
      <c r="FM293">
        <v>-171.548718101619</v>
      </c>
      <c r="FN293">
        <v>23360.6615384615</v>
      </c>
      <c r="FO293">
        <v>15</v>
      </c>
      <c r="FP293">
        <v>0</v>
      </c>
      <c r="FQ293" t="s">
        <v>439</v>
      </c>
      <c r="FR293">
        <v>1747249705.1</v>
      </c>
      <c r="FS293">
        <v>1747249711.1</v>
      </c>
      <c r="FT293">
        <v>0</v>
      </c>
      <c r="FU293">
        <v>0.871</v>
      </c>
      <c r="FV293">
        <v>0.066</v>
      </c>
      <c r="FW293">
        <v>5.486</v>
      </c>
      <c r="FX293">
        <v>0.145</v>
      </c>
      <c r="FY293">
        <v>420</v>
      </c>
      <c r="FZ293">
        <v>16</v>
      </c>
      <c r="GA293">
        <v>0.27</v>
      </c>
      <c r="GB293">
        <v>0.16</v>
      </c>
      <c r="GC293">
        <v>-62.556895</v>
      </c>
      <c r="GD293">
        <v>1.33189624060155</v>
      </c>
      <c r="GE293">
        <v>0.349718447433075</v>
      </c>
      <c r="GF293">
        <v>0</v>
      </c>
      <c r="GG293">
        <v>1138.75029411765</v>
      </c>
      <c r="GH293">
        <v>-7.89289534666844</v>
      </c>
      <c r="GI293">
        <v>0.815650174776212</v>
      </c>
      <c r="GJ293">
        <v>-1</v>
      </c>
      <c r="GK293">
        <v>3.2019165</v>
      </c>
      <c r="GL293">
        <v>-0.495401052631577</v>
      </c>
      <c r="GM293">
        <v>0.04848783984413</v>
      </c>
      <c r="GN293">
        <v>0</v>
      </c>
      <c r="GO293">
        <v>0</v>
      </c>
      <c r="GP293">
        <v>2</v>
      </c>
      <c r="GQ293" t="s">
        <v>457</v>
      </c>
      <c r="GR293">
        <v>3.12519</v>
      </c>
      <c r="GS293">
        <v>2.65624</v>
      </c>
      <c r="GT293">
        <v>0.19792</v>
      </c>
      <c r="GU293">
        <v>0.203854</v>
      </c>
      <c r="GV293">
        <v>0.0998788</v>
      </c>
      <c r="GW293">
        <v>0.0907988</v>
      </c>
      <c r="GX293">
        <v>20668.3</v>
      </c>
      <c r="GY293">
        <v>19449</v>
      </c>
      <c r="GZ293">
        <v>23041.2</v>
      </c>
      <c r="HA293">
        <v>23783.2</v>
      </c>
      <c r="HB293">
        <v>35345.6</v>
      </c>
      <c r="HC293">
        <v>35797.9</v>
      </c>
      <c r="HD293">
        <v>41529.5</v>
      </c>
      <c r="HE293">
        <v>42407</v>
      </c>
      <c r="HF293">
        <v>1.91285</v>
      </c>
      <c r="HG293">
        <v>1.8247</v>
      </c>
      <c r="HH293">
        <v>0.192989</v>
      </c>
      <c r="HI293">
        <v>0</v>
      </c>
      <c r="HJ293">
        <v>26.9501</v>
      </c>
      <c r="HK293">
        <v>999.9</v>
      </c>
      <c r="HL293">
        <v>52.033</v>
      </c>
      <c r="HM293">
        <v>29.306</v>
      </c>
      <c r="HN293">
        <v>23.559</v>
      </c>
      <c r="HO293">
        <v>54.0928</v>
      </c>
      <c r="HP293">
        <v>42.2316</v>
      </c>
      <c r="HQ293">
        <v>1</v>
      </c>
      <c r="HR293">
        <v>0.00557419</v>
      </c>
      <c r="HS293">
        <v>1.11449</v>
      </c>
      <c r="HT293">
        <v>20.2138</v>
      </c>
      <c r="HU293">
        <v>5.23271</v>
      </c>
      <c r="HV293">
        <v>11.992</v>
      </c>
      <c r="HW293">
        <v>4.9555</v>
      </c>
      <c r="HX293">
        <v>3.30395</v>
      </c>
      <c r="HY293">
        <v>22.2</v>
      </c>
      <c r="HZ293">
        <v>9999</v>
      </c>
      <c r="IA293">
        <v>9999</v>
      </c>
      <c r="IB293">
        <v>9999</v>
      </c>
      <c r="IC293">
        <v>1.86852</v>
      </c>
      <c r="ID293">
        <v>1.86418</v>
      </c>
      <c r="IE293">
        <v>1.8718</v>
      </c>
      <c r="IF293">
        <v>1.86264</v>
      </c>
      <c r="IG293">
        <v>1.86208</v>
      </c>
      <c r="IH293">
        <v>1.86856</v>
      </c>
      <c r="II293">
        <v>1.85867</v>
      </c>
      <c r="IJ293">
        <v>1.86508</v>
      </c>
      <c r="IK293">
        <v>5</v>
      </c>
      <c r="IL293">
        <v>0</v>
      </c>
      <c r="IM293">
        <v>0</v>
      </c>
      <c r="IN293">
        <v>0</v>
      </c>
      <c r="IO293" t="s">
        <v>441</v>
      </c>
      <c r="IP293" t="s">
        <v>442</v>
      </c>
      <c r="IQ293" t="s">
        <v>443</v>
      </c>
      <c r="IR293" t="s">
        <v>443</v>
      </c>
      <c r="IS293" t="s">
        <v>443</v>
      </c>
      <c r="IT293" t="s">
        <v>443</v>
      </c>
      <c r="IU293">
        <v>0</v>
      </c>
      <c r="IV293">
        <v>100</v>
      </c>
      <c r="IW293">
        <v>100</v>
      </c>
      <c r="IX293">
        <v>7.82</v>
      </c>
      <c r="IY293">
        <v>0.3826</v>
      </c>
      <c r="IZ293">
        <v>4.29428474587108</v>
      </c>
      <c r="JA293">
        <v>0.0044018681294096</v>
      </c>
      <c r="JB293">
        <v>-1.90699597991277e-06</v>
      </c>
      <c r="JC293">
        <v>4.44501569190667e-10</v>
      </c>
      <c r="JD293">
        <v>0.0663976639725661</v>
      </c>
      <c r="JE293">
        <v>0.00774552653971819</v>
      </c>
      <c r="JF293">
        <v>0.000136201457998369</v>
      </c>
      <c r="JG293">
        <v>5.32982615085375e-06</v>
      </c>
      <c r="JH293">
        <v>-0</v>
      </c>
      <c r="JI293">
        <v>1991</v>
      </c>
      <c r="JJ293">
        <v>1</v>
      </c>
      <c r="JK293">
        <v>28</v>
      </c>
      <c r="JL293">
        <v>195731.1</v>
      </c>
      <c r="JM293">
        <v>195731</v>
      </c>
      <c r="JN293">
        <v>2.72949</v>
      </c>
      <c r="JO293">
        <v>2.32544</v>
      </c>
      <c r="JP293">
        <v>1.4978</v>
      </c>
      <c r="JQ293">
        <v>2.32788</v>
      </c>
      <c r="JR293">
        <v>1.54419</v>
      </c>
      <c r="JS293">
        <v>2.35352</v>
      </c>
      <c r="JT293">
        <v>35.1516</v>
      </c>
      <c r="JU293">
        <v>24.0875</v>
      </c>
      <c r="JV293">
        <v>18</v>
      </c>
      <c r="JW293">
        <v>546.749</v>
      </c>
      <c r="JX293">
        <v>433.266</v>
      </c>
      <c r="JY293">
        <v>25.8231</v>
      </c>
      <c r="JZ293">
        <v>27.5775</v>
      </c>
      <c r="KA293">
        <v>30.0005</v>
      </c>
      <c r="KB293">
        <v>27.4174</v>
      </c>
      <c r="KC293">
        <v>27.4355</v>
      </c>
      <c r="KD293">
        <v>54.7123</v>
      </c>
      <c r="KE293">
        <v>25.4485</v>
      </c>
      <c r="KF293">
        <v>70.434</v>
      </c>
      <c r="KG293">
        <v>25.7163</v>
      </c>
      <c r="KH293">
        <v>1421.73</v>
      </c>
      <c r="KI293">
        <v>20.438</v>
      </c>
      <c r="KJ293">
        <v>93.0864</v>
      </c>
      <c r="KK293">
        <v>98.8367</v>
      </c>
    </row>
    <row r="294" spans="1:297">
      <c r="A294">
        <v>278</v>
      </c>
      <c r="B294">
        <v>1758993576</v>
      </c>
      <c r="C294">
        <v>6229</v>
      </c>
      <c r="D294" t="s">
        <v>1000</v>
      </c>
      <c r="E294" t="s">
        <v>1001</v>
      </c>
      <c r="F294">
        <v>5</v>
      </c>
      <c r="G294" t="s">
        <v>831</v>
      </c>
      <c r="H294" t="s">
        <v>436</v>
      </c>
      <c r="I294">
        <v>1758993567.84615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(EA294+(U294+2*0.95*5.67E-8*(((EA294+$B$7)+273)^4-(EA294+273)^4)-44100*J294)/(1.84*29.3*R294+8*0.95*5.67E-8*(EA294+273)^3))</f>
        <v>0</v>
      </c>
      <c r="W294">
        <f>($C$7*EB294+$D$7*EC294+$E$7*V294)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2*0.95*5.67E-8*(((EA294+$B$7)+273)^4-(W294+273)^4)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1437.60983407143</v>
      </c>
      <c r="AK294">
        <v>1385.20975757576</v>
      </c>
      <c r="AL294">
        <v>3.47820129870123</v>
      </c>
      <c r="AM294">
        <v>63.08</v>
      </c>
      <c r="AN294">
        <f>(AP294 - AO294 + DY294*1E3/(8.314*(EA294+273.15)) * AR294/DX294 * AQ294) * DX294/(100*DL294) * 1000/(1000 - AP294)</f>
        <v>0</v>
      </c>
      <c r="AO294">
        <v>20.3604862738095</v>
      </c>
      <c r="AP294">
        <v>23.4337236363636</v>
      </c>
      <c r="AQ294">
        <v>-0.000430287638288341</v>
      </c>
      <c r="AR294">
        <v>99.94</v>
      </c>
      <c r="AS294">
        <v>0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MAX(0,($B$13+$C$13*EF294)/(1+$D$13*EF294)*DY294/(EA294+273)*$E$13)</f>
        <v>0</v>
      </c>
      <c r="AX294" t="s">
        <v>437</v>
      </c>
      <c r="AY294" t="s">
        <v>437</v>
      </c>
      <c r="AZ294">
        <v>0</v>
      </c>
      <c r="BA294">
        <v>0</v>
      </c>
      <c r="BB294">
        <f>1-AZ294/BA294</f>
        <v>0</v>
      </c>
      <c r="BC294">
        <v>0</v>
      </c>
      <c r="BD294" t="s">
        <v>437</v>
      </c>
      <c r="BE294" t="s">
        <v>437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437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$B$11*EG294+$C$11*EH294+$F$11*ES294*(1-EV294)</f>
        <v>0</v>
      </c>
      <c r="DI294">
        <f>DH294*DJ294</f>
        <v>0</v>
      </c>
      <c r="DJ294">
        <f>($B$11*$D$9+$C$11*$D$9+$F$11*((FF294+EX294)/MAX(FF294+EX294+FG294, 0.1)*$I$9+FG294/MAX(FF294+EX294+FG294, 0.1)*$J$9))/($B$11+$C$11+$F$11)</f>
        <v>0</v>
      </c>
      <c r="DK294">
        <f>($B$11*$K$9+$C$11*$K$9+$F$11*((FF294+EX294)/MAX(FF294+EX294+FG294, 0.1)*$P$9+FG294/MAX(FF294+EX294+FG294, 0.1)*$Q$9))/($B$11+$C$11+$F$11)</f>
        <v>0</v>
      </c>
      <c r="DL294">
        <v>6</v>
      </c>
      <c r="DM294">
        <v>0.5</v>
      </c>
      <c r="DN294" t="s">
        <v>438</v>
      </c>
      <c r="DO294">
        <v>2</v>
      </c>
      <c r="DP294" t="b">
        <v>1</v>
      </c>
      <c r="DQ294">
        <v>1758993567.84615</v>
      </c>
      <c r="DR294">
        <v>1329.21307692308</v>
      </c>
      <c r="DS294">
        <v>1392.12076923077</v>
      </c>
      <c r="DT294">
        <v>23.4516153846154</v>
      </c>
      <c r="DU294">
        <v>20.3180076923077</v>
      </c>
      <c r="DV294">
        <v>1321.40692307692</v>
      </c>
      <c r="DW294">
        <v>23.0686307692308</v>
      </c>
      <c r="DX294">
        <v>499.990230769231</v>
      </c>
      <c r="DY294">
        <v>90.4076153846154</v>
      </c>
      <c r="DZ294">
        <v>0.0305026769230769</v>
      </c>
      <c r="EA294">
        <v>30.0184538461538</v>
      </c>
      <c r="EB294">
        <v>30.0983846153846</v>
      </c>
      <c r="EC294">
        <v>999.9</v>
      </c>
      <c r="ED294">
        <v>0</v>
      </c>
      <c r="EE294">
        <v>0</v>
      </c>
      <c r="EF294">
        <v>10014.6561538462</v>
      </c>
      <c r="EG294">
        <v>0</v>
      </c>
      <c r="EH294">
        <v>9.68938384615385</v>
      </c>
      <c r="EI294">
        <v>-62.9058230769231</v>
      </c>
      <c r="EJ294">
        <v>1361.13538461538</v>
      </c>
      <c r="EK294">
        <v>1420.99384615385</v>
      </c>
      <c r="EL294">
        <v>3.13360615384615</v>
      </c>
      <c r="EM294">
        <v>1392.12076923077</v>
      </c>
      <c r="EN294">
        <v>20.3180076923077</v>
      </c>
      <c r="EO294">
        <v>2.12020538461538</v>
      </c>
      <c r="EP294">
        <v>1.83690384615385</v>
      </c>
      <c r="EQ294">
        <v>18.3718076923077</v>
      </c>
      <c r="ER294">
        <v>16.1043769230769</v>
      </c>
      <c r="ES294">
        <v>2000.00230769231</v>
      </c>
      <c r="ET294">
        <v>0.979995384615384</v>
      </c>
      <c r="EU294">
        <v>0.0200044615384615</v>
      </c>
      <c r="EV294">
        <v>0</v>
      </c>
      <c r="EW294">
        <v>1137.83307692308</v>
      </c>
      <c r="EX294">
        <v>5.00016</v>
      </c>
      <c r="EY294">
        <v>23348.2076923077</v>
      </c>
      <c r="EZ294">
        <v>18234.1846153846</v>
      </c>
      <c r="FA294">
        <v>48.6201538461538</v>
      </c>
      <c r="FB294">
        <v>49.0668461538462</v>
      </c>
      <c r="FC294">
        <v>48.9515384615385</v>
      </c>
      <c r="FD294">
        <v>48.75</v>
      </c>
      <c r="FE294">
        <v>50.437</v>
      </c>
      <c r="FF294">
        <v>1955.09230769231</v>
      </c>
      <c r="FG294">
        <v>39.91</v>
      </c>
      <c r="FH294">
        <v>0</v>
      </c>
      <c r="FI294">
        <v>1758993581.1</v>
      </c>
      <c r="FJ294">
        <v>0</v>
      </c>
      <c r="FK294">
        <v>1137.56846153846</v>
      </c>
      <c r="FL294">
        <v>-9.36000002170429</v>
      </c>
      <c r="FM294">
        <v>-185.634188035558</v>
      </c>
      <c r="FN294">
        <v>23346.5307692308</v>
      </c>
      <c r="FO294">
        <v>15</v>
      </c>
      <c r="FP294">
        <v>0</v>
      </c>
      <c r="FQ294" t="s">
        <v>439</v>
      </c>
      <c r="FR294">
        <v>1747249705.1</v>
      </c>
      <c r="FS294">
        <v>1747249711.1</v>
      </c>
      <c r="FT294">
        <v>0</v>
      </c>
      <c r="FU294">
        <v>0.871</v>
      </c>
      <c r="FV294">
        <v>0.066</v>
      </c>
      <c r="FW294">
        <v>5.486</v>
      </c>
      <c r="FX294">
        <v>0.145</v>
      </c>
      <c r="FY294">
        <v>420</v>
      </c>
      <c r="FZ294">
        <v>16</v>
      </c>
      <c r="GA294">
        <v>0.27</v>
      </c>
      <c r="GB294">
        <v>0.16</v>
      </c>
      <c r="GC294">
        <v>-62.8540761904762</v>
      </c>
      <c r="GD294">
        <v>-3.10214025974042</v>
      </c>
      <c r="GE294">
        <v>0.652581067326586</v>
      </c>
      <c r="GF294">
        <v>0</v>
      </c>
      <c r="GG294">
        <v>1138.07470588235</v>
      </c>
      <c r="GH294">
        <v>-8.36271963295756</v>
      </c>
      <c r="GI294">
        <v>0.863134626859019</v>
      </c>
      <c r="GJ294">
        <v>-1</v>
      </c>
      <c r="GK294">
        <v>3.15814952380952</v>
      </c>
      <c r="GL294">
        <v>-0.548734285714286</v>
      </c>
      <c r="GM294">
        <v>0.056641324429312</v>
      </c>
      <c r="GN294">
        <v>0</v>
      </c>
      <c r="GO294">
        <v>0</v>
      </c>
      <c r="GP294">
        <v>2</v>
      </c>
      <c r="GQ294" t="s">
        <v>457</v>
      </c>
      <c r="GR294">
        <v>3.12524</v>
      </c>
      <c r="GS294">
        <v>2.65619</v>
      </c>
      <c r="GT294">
        <v>0.199462</v>
      </c>
      <c r="GU294">
        <v>0.20532</v>
      </c>
      <c r="GV294">
        <v>0.0998675</v>
      </c>
      <c r="GW294">
        <v>0.0910015</v>
      </c>
      <c r="GX294">
        <v>20628.1</v>
      </c>
      <c r="GY294">
        <v>19412.7</v>
      </c>
      <c r="GZ294">
        <v>23040.7</v>
      </c>
      <c r="HA294">
        <v>23782.6</v>
      </c>
      <c r="HB294">
        <v>35345.5</v>
      </c>
      <c r="HC294">
        <v>35789.5</v>
      </c>
      <c r="HD294">
        <v>41528.7</v>
      </c>
      <c r="HE294">
        <v>42406.3</v>
      </c>
      <c r="HF294">
        <v>1.91287</v>
      </c>
      <c r="HG294">
        <v>1.82437</v>
      </c>
      <c r="HH294">
        <v>0.192393</v>
      </c>
      <c r="HI294">
        <v>0</v>
      </c>
      <c r="HJ294">
        <v>26.9523</v>
      </c>
      <c r="HK294">
        <v>999.9</v>
      </c>
      <c r="HL294">
        <v>52.082</v>
      </c>
      <c r="HM294">
        <v>29.306</v>
      </c>
      <c r="HN294">
        <v>23.5826</v>
      </c>
      <c r="HO294">
        <v>53.7728</v>
      </c>
      <c r="HP294">
        <v>42.2196</v>
      </c>
      <c r="HQ294">
        <v>1</v>
      </c>
      <c r="HR294">
        <v>0.00615854</v>
      </c>
      <c r="HS294">
        <v>1.17447</v>
      </c>
      <c r="HT294">
        <v>20.2133</v>
      </c>
      <c r="HU294">
        <v>5.23137</v>
      </c>
      <c r="HV294">
        <v>11.992</v>
      </c>
      <c r="HW294">
        <v>4.95575</v>
      </c>
      <c r="HX294">
        <v>3.30395</v>
      </c>
      <c r="HY294">
        <v>22.2</v>
      </c>
      <c r="HZ294">
        <v>9999</v>
      </c>
      <c r="IA294">
        <v>9999</v>
      </c>
      <c r="IB294">
        <v>9999</v>
      </c>
      <c r="IC294">
        <v>1.86851</v>
      </c>
      <c r="ID294">
        <v>1.86419</v>
      </c>
      <c r="IE294">
        <v>1.8718</v>
      </c>
      <c r="IF294">
        <v>1.86264</v>
      </c>
      <c r="IG294">
        <v>1.86208</v>
      </c>
      <c r="IH294">
        <v>1.86856</v>
      </c>
      <c r="II294">
        <v>1.85867</v>
      </c>
      <c r="IJ294">
        <v>1.86508</v>
      </c>
      <c r="IK294">
        <v>5</v>
      </c>
      <c r="IL294">
        <v>0</v>
      </c>
      <c r="IM294">
        <v>0</v>
      </c>
      <c r="IN294">
        <v>0</v>
      </c>
      <c r="IO294" t="s">
        <v>441</v>
      </c>
      <c r="IP294" t="s">
        <v>442</v>
      </c>
      <c r="IQ294" t="s">
        <v>443</v>
      </c>
      <c r="IR294" t="s">
        <v>443</v>
      </c>
      <c r="IS294" t="s">
        <v>443</v>
      </c>
      <c r="IT294" t="s">
        <v>443</v>
      </c>
      <c r="IU294">
        <v>0</v>
      </c>
      <c r="IV294">
        <v>100</v>
      </c>
      <c r="IW294">
        <v>100</v>
      </c>
      <c r="IX294">
        <v>7.85</v>
      </c>
      <c r="IY294">
        <v>0.3826</v>
      </c>
      <c r="IZ294">
        <v>4.29428474587108</v>
      </c>
      <c r="JA294">
        <v>0.0044018681294096</v>
      </c>
      <c r="JB294">
        <v>-1.90699597991277e-06</v>
      </c>
      <c r="JC294">
        <v>4.44501569190667e-10</v>
      </c>
      <c r="JD294">
        <v>0.0663976639725661</v>
      </c>
      <c r="JE294">
        <v>0.00774552653971819</v>
      </c>
      <c r="JF294">
        <v>0.000136201457998369</v>
      </c>
      <c r="JG294">
        <v>5.32982615085375e-06</v>
      </c>
      <c r="JH294">
        <v>-0</v>
      </c>
      <c r="JI294">
        <v>1991</v>
      </c>
      <c r="JJ294">
        <v>1</v>
      </c>
      <c r="JK294">
        <v>28</v>
      </c>
      <c r="JL294">
        <v>195731.2</v>
      </c>
      <c r="JM294">
        <v>195731.1</v>
      </c>
      <c r="JN294">
        <v>2.75513</v>
      </c>
      <c r="JO294">
        <v>2.34863</v>
      </c>
      <c r="JP294">
        <v>1.49902</v>
      </c>
      <c r="JQ294">
        <v>2.32788</v>
      </c>
      <c r="JR294">
        <v>1.54419</v>
      </c>
      <c r="JS294">
        <v>2.27783</v>
      </c>
      <c r="JT294">
        <v>35.1516</v>
      </c>
      <c r="JU294">
        <v>24.07</v>
      </c>
      <c r="JV294">
        <v>18</v>
      </c>
      <c r="JW294">
        <v>546.79</v>
      </c>
      <c r="JX294">
        <v>433.091</v>
      </c>
      <c r="JY294">
        <v>25.7192</v>
      </c>
      <c r="JZ294">
        <v>27.581</v>
      </c>
      <c r="KA294">
        <v>30.0006</v>
      </c>
      <c r="KB294">
        <v>27.4203</v>
      </c>
      <c r="KC294">
        <v>27.4378</v>
      </c>
      <c r="KD294">
        <v>55.2859</v>
      </c>
      <c r="KE294">
        <v>25.4485</v>
      </c>
      <c r="KF294">
        <v>70.8066</v>
      </c>
      <c r="KG294">
        <v>25.6218</v>
      </c>
      <c r="KH294">
        <v>1441.96</v>
      </c>
      <c r="KI294">
        <v>20.4847</v>
      </c>
      <c r="KJ294">
        <v>93.0844</v>
      </c>
      <c r="KK294">
        <v>98.8348</v>
      </c>
    </row>
    <row r="295" spans="1:297">
      <c r="A295">
        <v>279</v>
      </c>
      <c r="B295">
        <v>1758993581</v>
      </c>
      <c r="C295">
        <v>6234</v>
      </c>
      <c r="D295" t="s">
        <v>1002</v>
      </c>
      <c r="E295" t="s">
        <v>1003</v>
      </c>
      <c r="F295">
        <v>5</v>
      </c>
      <c r="G295" t="s">
        <v>831</v>
      </c>
      <c r="H295" t="s">
        <v>436</v>
      </c>
      <c r="I295">
        <v>1758993572.84615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(EA295+(U295+2*0.95*5.67E-8*(((EA295+$B$7)+273)^4-(EA295+273)^4)-44100*J295)/(1.84*29.3*R295+8*0.95*5.67E-8*(EA295+273)^3))</f>
        <v>0</v>
      </c>
      <c r="W295">
        <f>($C$7*EB295+$D$7*EC295+$E$7*V295)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2*0.95*5.67E-8*(((EA295+$B$7)+273)^4-(W295+273)^4)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1454.47259228571</v>
      </c>
      <c r="AK295">
        <v>1402.33975757576</v>
      </c>
      <c r="AL295">
        <v>3.41969653679644</v>
      </c>
      <c r="AM295">
        <v>63.08</v>
      </c>
      <c r="AN295">
        <f>(AP295 - AO295 + DY295*1E3/(8.314*(EA295+273.15)) * AR295/DX295 * AQ295) * DX295/(100*DL295) * 1000/(1000 - AP295)</f>
        <v>0</v>
      </c>
      <c r="AO295">
        <v>20.423198672619</v>
      </c>
      <c r="AP295">
        <v>23.4376333333333</v>
      </c>
      <c r="AQ295">
        <v>0.000232952380952212</v>
      </c>
      <c r="AR295">
        <v>99.94</v>
      </c>
      <c r="AS295">
        <v>0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MAX(0,($B$13+$C$13*EF295)/(1+$D$13*EF295)*DY295/(EA295+273)*$E$13)</f>
        <v>0</v>
      </c>
      <c r="AX295" t="s">
        <v>437</v>
      </c>
      <c r="AY295" t="s">
        <v>437</v>
      </c>
      <c r="AZ295">
        <v>0</v>
      </c>
      <c r="BA295">
        <v>0</v>
      </c>
      <c r="BB295">
        <f>1-AZ295/BA295</f>
        <v>0</v>
      </c>
      <c r="BC295">
        <v>0</v>
      </c>
      <c r="BD295" t="s">
        <v>437</v>
      </c>
      <c r="BE295" t="s">
        <v>437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437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$B$11*EG295+$C$11*EH295+$F$11*ES295*(1-EV295)</f>
        <v>0</v>
      </c>
      <c r="DI295">
        <f>DH295*DJ295</f>
        <v>0</v>
      </c>
      <c r="DJ295">
        <f>($B$11*$D$9+$C$11*$D$9+$F$11*((FF295+EX295)/MAX(FF295+EX295+FG295, 0.1)*$I$9+FG295/MAX(FF295+EX295+FG295, 0.1)*$J$9))/($B$11+$C$11+$F$11)</f>
        <v>0</v>
      </c>
      <c r="DK295">
        <f>($B$11*$K$9+$C$11*$K$9+$F$11*((FF295+EX295)/MAX(FF295+EX295+FG295, 0.1)*$P$9+FG295/MAX(FF295+EX295+FG295, 0.1)*$Q$9))/($B$11+$C$11+$F$11)</f>
        <v>0</v>
      </c>
      <c r="DL295">
        <v>6</v>
      </c>
      <c r="DM295">
        <v>0.5</v>
      </c>
      <c r="DN295" t="s">
        <v>438</v>
      </c>
      <c r="DO295">
        <v>2</v>
      </c>
      <c r="DP295" t="b">
        <v>1</v>
      </c>
      <c r="DQ295">
        <v>1758993572.84615</v>
      </c>
      <c r="DR295">
        <v>1345.61769230769</v>
      </c>
      <c r="DS295">
        <v>1408.76846153846</v>
      </c>
      <c r="DT295">
        <v>23.4401846153846</v>
      </c>
      <c r="DU295">
        <v>20.3605692307692</v>
      </c>
      <c r="DV295">
        <v>1337.78307692308</v>
      </c>
      <c r="DW295">
        <v>23.0574538461538</v>
      </c>
      <c r="DX295">
        <v>500.015769230769</v>
      </c>
      <c r="DY295">
        <v>90.4077384615385</v>
      </c>
      <c r="DZ295">
        <v>0.0305317153846154</v>
      </c>
      <c r="EA295">
        <v>30.0085615384615</v>
      </c>
      <c r="EB295">
        <v>30.0947769230769</v>
      </c>
      <c r="EC295">
        <v>999.9</v>
      </c>
      <c r="ED295">
        <v>0</v>
      </c>
      <c r="EE295">
        <v>0</v>
      </c>
      <c r="EF295">
        <v>10022.3</v>
      </c>
      <c r="EG295">
        <v>0</v>
      </c>
      <c r="EH295">
        <v>9.68884923076923</v>
      </c>
      <c r="EI295">
        <v>-63.1489230769231</v>
      </c>
      <c r="EJ295">
        <v>1377.91769230769</v>
      </c>
      <c r="EK295">
        <v>1438.04923076923</v>
      </c>
      <c r="EL295">
        <v>3.07961769230769</v>
      </c>
      <c r="EM295">
        <v>1408.76846153846</v>
      </c>
      <c r="EN295">
        <v>20.3605692307692</v>
      </c>
      <c r="EO295">
        <v>2.11917461538462</v>
      </c>
      <c r="EP295">
        <v>1.84075461538462</v>
      </c>
      <c r="EQ295">
        <v>18.3640461538462</v>
      </c>
      <c r="ER295">
        <v>16.1371692307692</v>
      </c>
      <c r="ES295">
        <v>2000.03384615385</v>
      </c>
      <c r="ET295">
        <v>0.979995692307692</v>
      </c>
      <c r="EU295">
        <v>0.0200040307692308</v>
      </c>
      <c r="EV295">
        <v>0</v>
      </c>
      <c r="EW295">
        <v>1136.95692307692</v>
      </c>
      <c r="EX295">
        <v>5.00016</v>
      </c>
      <c r="EY295">
        <v>23332.5846153846</v>
      </c>
      <c r="EZ295">
        <v>18234.4846153846</v>
      </c>
      <c r="FA295">
        <v>48.625</v>
      </c>
      <c r="FB295">
        <v>49.0668461538462</v>
      </c>
      <c r="FC295">
        <v>48.9515384615385</v>
      </c>
      <c r="FD295">
        <v>48.75</v>
      </c>
      <c r="FE295">
        <v>50.437</v>
      </c>
      <c r="FF295">
        <v>1955.12384615385</v>
      </c>
      <c r="FG295">
        <v>39.91</v>
      </c>
      <c r="FH295">
        <v>0</v>
      </c>
      <c r="FI295">
        <v>1758993585.9</v>
      </c>
      <c r="FJ295">
        <v>0</v>
      </c>
      <c r="FK295">
        <v>1136.79</v>
      </c>
      <c r="FL295">
        <v>-9.1733333484383</v>
      </c>
      <c r="FM295">
        <v>-203.897435916223</v>
      </c>
      <c r="FN295">
        <v>23331.0307692308</v>
      </c>
      <c r="FO295">
        <v>15</v>
      </c>
      <c r="FP295">
        <v>0</v>
      </c>
      <c r="FQ295" t="s">
        <v>439</v>
      </c>
      <c r="FR295">
        <v>1747249705.1</v>
      </c>
      <c r="FS295">
        <v>1747249711.1</v>
      </c>
      <c r="FT295">
        <v>0</v>
      </c>
      <c r="FU295">
        <v>0.871</v>
      </c>
      <c r="FV295">
        <v>0.066</v>
      </c>
      <c r="FW295">
        <v>5.486</v>
      </c>
      <c r="FX295">
        <v>0.145</v>
      </c>
      <c r="FY295">
        <v>420</v>
      </c>
      <c r="FZ295">
        <v>16</v>
      </c>
      <c r="GA295">
        <v>0.27</v>
      </c>
      <c r="GB295">
        <v>0.16</v>
      </c>
      <c r="GC295">
        <v>-63.02407</v>
      </c>
      <c r="GD295">
        <v>-4.92176842105256</v>
      </c>
      <c r="GE295">
        <v>0.710737288384393</v>
      </c>
      <c r="GF295">
        <v>0</v>
      </c>
      <c r="GG295">
        <v>1137.27823529412</v>
      </c>
      <c r="GH295">
        <v>-9.77020627516799</v>
      </c>
      <c r="GI295">
        <v>0.984412248018305</v>
      </c>
      <c r="GJ295">
        <v>-1</v>
      </c>
      <c r="GK295">
        <v>3.1040405</v>
      </c>
      <c r="GL295">
        <v>-0.681516541353384</v>
      </c>
      <c r="GM295">
        <v>0.0661843049729315</v>
      </c>
      <c r="GN295">
        <v>0</v>
      </c>
      <c r="GO295">
        <v>0</v>
      </c>
      <c r="GP295">
        <v>2</v>
      </c>
      <c r="GQ295" t="s">
        <v>457</v>
      </c>
      <c r="GR295">
        <v>3.1254</v>
      </c>
      <c r="GS295">
        <v>2.65587</v>
      </c>
      <c r="GT295">
        <v>0.200971</v>
      </c>
      <c r="GU295">
        <v>0.206899</v>
      </c>
      <c r="GV295">
        <v>0.0998746</v>
      </c>
      <c r="GW295">
        <v>0.0911427</v>
      </c>
      <c r="GX295">
        <v>20588.9</v>
      </c>
      <c r="GY295">
        <v>19374.3</v>
      </c>
      <c r="GZ295">
        <v>23040.3</v>
      </c>
      <c r="HA295">
        <v>23782.7</v>
      </c>
      <c r="HB295">
        <v>35344.8</v>
      </c>
      <c r="HC295">
        <v>35784</v>
      </c>
      <c r="HD295">
        <v>41528</v>
      </c>
      <c r="HE295">
        <v>42406.2</v>
      </c>
      <c r="HF295">
        <v>1.9132</v>
      </c>
      <c r="HG295">
        <v>1.82428</v>
      </c>
      <c r="HH295">
        <v>0.191908</v>
      </c>
      <c r="HI295">
        <v>0</v>
      </c>
      <c r="HJ295">
        <v>26.9539</v>
      </c>
      <c r="HK295">
        <v>999.9</v>
      </c>
      <c r="HL295">
        <v>52.13</v>
      </c>
      <c r="HM295">
        <v>29.306</v>
      </c>
      <c r="HN295">
        <v>23.6018</v>
      </c>
      <c r="HO295">
        <v>54.0828</v>
      </c>
      <c r="HP295">
        <v>42.1354</v>
      </c>
      <c r="HQ295">
        <v>1</v>
      </c>
      <c r="HR295">
        <v>0.00652439</v>
      </c>
      <c r="HS295">
        <v>1.21566</v>
      </c>
      <c r="HT295">
        <v>20.2132</v>
      </c>
      <c r="HU295">
        <v>5.22972</v>
      </c>
      <c r="HV295">
        <v>11.992</v>
      </c>
      <c r="HW295">
        <v>4.9558</v>
      </c>
      <c r="HX295">
        <v>3.3039</v>
      </c>
      <c r="HY295">
        <v>22.2</v>
      </c>
      <c r="HZ295">
        <v>9999</v>
      </c>
      <c r="IA295">
        <v>9999</v>
      </c>
      <c r="IB295">
        <v>9999</v>
      </c>
      <c r="IC295">
        <v>1.86849</v>
      </c>
      <c r="ID295">
        <v>1.86418</v>
      </c>
      <c r="IE295">
        <v>1.8718</v>
      </c>
      <c r="IF295">
        <v>1.86264</v>
      </c>
      <c r="IG295">
        <v>1.86206</v>
      </c>
      <c r="IH295">
        <v>1.86853</v>
      </c>
      <c r="II295">
        <v>1.85867</v>
      </c>
      <c r="IJ295">
        <v>1.86508</v>
      </c>
      <c r="IK295">
        <v>5</v>
      </c>
      <c r="IL295">
        <v>0</v>
      </c>
      <c r="IM295">
        <v>0</v>
      </c>
      <c r="IN295">
        <v>0</v>
      </c>
      <c r="IO295" t="s">
        <v>441</v>
      </c>
      <c r="IP295" t="s">
        <v>442</v>
      </c>
      <c r="IQ295" t="s">
        <v>443</v>
      </c>
      <c r="IR295" t="s">
        <v>443</v>
      </c>
      <c r="IS295" t="s">
        <v>443</v>
      </c>
      <c r="IT295" t="s">
        <v>443</v>
      </c>
      <c r="IU295">
        <v>0</v>
      </c>
      <c r="IV295">
        <v>100</v>
      </c>
      <c r="IW295">
        <v>100</v>
      </c>
      <c r="IX295">
        <v>7.88</v>
      </c>
      <c r="IY295">
        <v>0.3827</v>
      </c>
      <c r="IZ295">
        <v>4.29428474587108</v>
      </c>
      <c r="JA295">
        <v>0.0044018681294096</v>
      </c>
      <c r="JB295">
        <v>-1.90699597991277e-06</v>
      </c>
      <c r="JC295">
        <v>4.44501569190667e-10</v>
      </c>
      <c r="JD295">
        <v>0.0663976639725661</v>
      </c>
      <c r="JE295">
        <v>0.00774552653971819</v>
      </c>
      <c r="JF295">
        <v>0.000136201457998369</v>
      </c>
      <c r="JG295">
        <v>5.32982615085375e-06</v>
      </c>
      <c r="JH295">
        <v>-0</v>
      </c>
      <c r="JI295">
        <v>1991</v>
      </c>
      <c r="JJ295">
        <v>1</v>
      </c>
      <c r="JK295">
        <v>28</v>
      </c>
      <c r="JL295">
        <v>195731.3</v>
      </c>
      <c r="JM295">
        <v>195731.2</v>
      </c>
      <c r="JN295">
        <v>2.7832</v>
      </c>
      <c r="JO295">
        <v>2.3291</v>
      </c>
      <c r="JP295">
        <v>1.4978</v>
      </c>
      <c r="JQ295">
        <v>2.3291</v>
      </c>
      <c r="JR295">
        <v>1.54419</v>
      </c>
      <c r="JS295">
        <v>2.37305</v>
      </c>
      <c r="JT295">
        <v>35.1747</v>
      </c>
      <c r="JU295">
        <v>24.0963</v>
      </c>
      <c r="JV295">
        <v>18</v>
      </c>
      <c r="JW295">
        <v>547.03</v>
      </c>
      <c r="JX295">
        <v>433.053</v>
      </c>
      <c r="JY295">
        <v>25.6215</v>
      </c>
      <c r="JZ295">
        <v>27.5845</v>
      </c>
      <c r="KA295">
        <v>30.0006</v>
      </c>
      <c r="KB295">
        <v>27.4238</v>
      </c>
      <c r="KC295">
        <v>27.4407</v>
      </c>
      <c r="KD295">
        <v>55.7697</v>
      </c>
      <c r="KE295">
        <v>25.1556</v>
      </c>
      <c r="KF295">
        <v>70.8066</v>
      </c>
      <c r="KG295">
        <v>25.5341</v>
      </c>
      <c r="KH295">
        <v>1455.48</v>
      </c>
      <c r="KI295">
        <v>20.5387</v>
      </c>
      <c r="KJ295">
        <v>93.0829</v>
      </c>
      <c r="KK295">
        <v>98.8349</v>
      </c>
    </row>
    <row r="296" spans="1:297">
      <c r="A296">
        <v>280</v>
      </c>
      <c r="B296">
        <v>1758993586</v>
      </c>
      <c r="C296">
        <v>6239</v>
      </c>
      <c r="D296" t="s">
        <v>1004</v>
      </c>
      <c r="E296" t="s">
        <v>1005</v>
      </c>
      <c r="F296">
        <v>5</v>
      </c>
      <c r="G296" t="s">
        <v>831</v>
      </c>
      <c r="H296" t="s">
        <v>436</v>
      </c>
      <c r="I296">
        <v>1758993577.84615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(EA296+(U296+2*0.95*5.67E-8*(((EA296+$B$7)+273)^4-(EA296+273)^4)-44100*J296)/(1.84*29.3*R296+8*0.95*5.67E-8*(EA296+273)^3))</f>
        <v>0</v>
      </c>
      <c r="W296">
        <f>($C$7*EB296+$D$7*EC296+$E$7*V296)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2*0.95*5.67E-8*(((EA296+$B$7)+273)^4-(W296+273)^4)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1472.91810372619</v>
      </c>
      <c r="AK296">
        <v>1420.17812121212</v>
      </c>
      <c r="AL296">
        <v>3.60081363636349</v>
      </c>
      <c r="AM296">
        <v>63.08</v>
      </c>
      <c r="AN296">
        <f>(AP296 - AO296 + DY296*1E3/(8.314*(EA296+273.15)) * AR296/DX296 * AQ296) * DX296/(100*DL296) * 1000/(1000 - AP296)</f>
        <v>0</v>
      </c>
      <c r="AO296">
        <v>20.4494582261905</v>
      </c>
      <c r="AP296">
        <v>23.4344690909091</v>
      </c>
      <c r="AQ296">
        <v>-0.000112528594213281</v>
      </c>
      <c r="AR296">
        <v>99.94</v>
      </c>
      <c r="AS296">
        <v>0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MAX(0,($B$13+$C$13*EF296)/(1+$D$13*EF296)*DY296/(EA296+273)*$E$13)</f>
        <v>0</v>
      </c>
      <c r="AX296" t="s">
        <v>437</v>
      </c>
      <c r="AY296" t="s">
        <v>437</v>
      </c>
      <c r="AZ296">
        <v>0</v>
      </c>
      <c r="BA296">
        <v>0</v>
      </c>
      <c r="BB296">
        <f>1-AZ296/BA296</f>
        <v>0</v>
      </c>
      <c r="BC296">
        <v>0</v>
      </c>
      <c r="BD296" t="s">
        <v>437</v>
      </c>
      <c r="BE296" t="s">
        <v>437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437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$B$11*EG296+$C$11*EH296+$F$11*ES296*(1-EV296)</f>
        <v>0</v>
      </c>
      <c r="DI296">
        <f>DH296*DJ296</f>
        <v>0</v>
      </c>
      <c r="DJ296">
        <f>($B$11*$D$9+$C$11*$D$9+$F$11*((FF296+EX296)/MAX(FF296+EX296+FG296, 0.1)*$I$9+FG296/MAX(FF296+EX296+FG296, 0.1)*$J$9))/($B$11+$C$11+$F$11)</f>
        <v>0</v>
      </c>
      <c r="DK296">
        <f>($B$11*$K$9+$C$11*$K$9+$F$11*((FF296+EX296)/MAX(FF296+EX296+FG296, 0.1)*$P$9+FG296/MAX(FF296+EX296+FG296, 0.1)*$Q$9))/($B$11+$C$11+$F$11)</f>
        <v>0</v>
      </c>
      <c r="DL296">
        <v>6</v>
      </c>
      <c r="DM296">
        <v>0.5</v>
      </c>
      <c r="DN296" t="s">
        <v>438</v>
      </c>
      <c r="DO296">
        <v>2</v>
      </c>
      <c r="DP296" t="b">
        <v>1</v>
      </c>
      <c r="DQ296">
        <v>1758993577.84615</v>
      </c>
      <c r="DR296">
        <v>1362.36076923077</v>
      </c>
      <c r="DS296">
        <v>1426.12923076923</v>
      </c>
      <c r="DT296">
        <v>23.4354307692308</v>
      </c>
      <c r="DU296">
        <v>20.4063923076923</v>
      </c>
      <c r="DV296">
        <v>1354.49846153846</v>
      </c>
      <c r="DW296">
        <v>23.0528076923077</v>
      </c>
      <c r="DX296">
        <v>500.008307692308</v>
      </c>
      <c r="DY296">
        <v>90.4070846153846</v>
      </c>
      <c r="DZ296">
        <v>0.0305485076923077</v>
      </c>
      <c r="EA296">
        <v>29.9968769230769</v>
      </c>
      <c r="EB296">
        <v>30.0881384615385</v>
      </c>
      <c r="EC296">
        <v>999.9</v>
      </c>
      <c r="ED296">
        <v>0</v>
      </c>
      <c r="EE296">
        <v>0</v>
      </c>
      <c r="EF296">
        <v>10007.2076923077</v>
      </c>
      <c r="EG296">
        <v>0</v>
      </c>
      <c r="EH296">
        <v>9.68563923076923</v>
      </c>
      <c r="EI296">
        <v>-63.7681153846154</v>
      </c>
      <c r="EJ296">
        <v>1395.05538461538</v>
      </c>
      <c r="EK296">
        <v>1455.84076923077</v>
      </c>
      <c r="EL296">
        <v>3.02904692307692</v>
      </c>
      <c r="EM296">
        <v>1426.12923076923</v>
      </c>
      <c r="EN296">
        <v>20.4063923076923</v>
      </c>
      <c r="EO296">
        <v>2.11872846153846</v>
      </c>
      <c r="EP296">
        <v>1.84488384615385</v>
      </c>
      <c r="EQ296">
        <v>18.3607</v>
      </c>
      <c r="ER296">
        <v>16.1723153846154</v>
      </c>
      <c r="ES296">
        <v>2000.04153846154</v>
      </c>
      <c r="ET296">
        <v>0.979995846153846</v>
      </c>
      <c r="EU296">
        <v>0.0200038153846154</v>
      </c>
      <c r="EV296">
        <v>0</v>
      </c>
      <c r="EW296">
        <v>1136.08769230769</v>
      </c>
      <c r="EX296">
        <v>5.00016</v>
      </c>
      <c r="EY296">
        <v>23315.5307692308</v>
      </c>
      <c r="EZ296">
        <v>18234.5461538462</v>
      </c>
      <c r="FA296">
        <v>48.6201538461538</v>
      </c>
      <c r="FB296">
        <v>49.0765384615385</v>
      </c>
      <c r="FC296">
        <v>48.9709230769231</v>
      </c>
      <c r="FD296">
        <v>48.75</v>
      </c>
      <c r="FE296">
        <v>50.437</v>
      </c>
      <c r="FF296">
        <v>1955.13153846154</v>
      </c>
      <c r="FG296">
        <v>39.91</v>
      </c>
      <c r="FH296">
        <v>0</v>
      </c>
      <c r="FI296">
        <v>1758993591.3</v>
      </c>
      <c r="FJ296">
        <v>0</v>
      </c>
      <c r="FK296">
        <v>1135.808</v>
      </c>
      <c r="FL296">
        <v>-11.390769260943</v>
      </c>
      <c r="FM296">
        <v>-213.34615426842</v>
      </c>
      <c r="FN296">
        <v>23311.468</v>
      </c>
      <c r="FO296">
        <v>15</v>
      </c>
      <c r="FP296">
        <v>0</v>
      </c>
      <c r="FQ296" t="s">
        <v>439</v>
      </c>
      <c r="FR296">
        <v>1747249705.1</v>
      </c>
      <c r="FS296">
        <v>1747249711.1</v>
      </c>
      <c r="FT296">
        <v>0</v>
      </c>
      <c r="FU296">
        <v>0.871</v>
      </c>
      <c r="FV296">
        <v>0.066</v>
      </c>
      <c r="FW296">
        <v>5.486</v>
      </c>
      <c r="FX296">
        <v>0.145</v>
      </c>
      <c r="FY296">
        <v>420</v>
      </c>
      <c r="FZ296">
        <v>16</v>
      </c>
      <c r="GA296">
        <v>0.27</v>
      </c>
      <c r="GB296">
        <v>0.16</v>
      </c>
      <c r="GC296">
        <v>-63.397485</v>
      </c>
      <c r="GD296">
        <v>-7.19693684210538</v>
      </c>
      <c r="GE296">
        <v>0.875237744430049</v>
      </c>
      <c r="GF296">
        <v>0</v>
      </c>
      <c r="GG296">
        <v>1136.56441176471</v>
      </c>
      <c r="GH296">
        <v>-9.9891520337186</v>
      </c>
      <c r="GI296">
        <v>1.00796297544184</v>
      </c>
      <c r="GJ296">
        <v>-1</v>
      </c>
      <c r="GK296">
        <v>3.0655055</v>
      </c>
      <c r="GL296">
        <v>-0.659376992481201</v>
      </c>
      <c r="GM296">
        <v>0.06440596435696</v>
      </c>
      <c r="GN296">
        <v>0</v>
      </c>
      <c r="GO296">
        <v>0</v>
      </c>
      <c r="GP296">
        <v>2</v>
      </c>
      <c r="GQ296" t="s">
        <v>457</v>
      </c>
      <c r="GR296">
        <v>3.12516</v>
      </c>
      <c r="GS296">
        <v>2.65619</v>
      </c>
      <c r="GT296">
        <v>0.202535</v>
      </c>
      <c r="GU296">
        <v>0.20826</v>
      </c>
      <c r="GV296">
        <v>0.0998665</v>
      </c>
      <c r="GW296">
        <v>0.091227</v>
      </c>
      <c r="GX296">
        <v>20548.5</v>
      </c>
      <c r="GY296">
        <v>19340.7</v>
      </c>
      <c r="GZ296">
        <v>23040.2</v>
      </c>
      <c r="HA296">
        <v>23782.3</v>
      </c>
      <c r="HB296">
        <v>35345.2</v>
      </c>
      <c r="HC296">
        <v>35780.5</v>
      </c>
      <c r="HD296">
        <v>41528</v>
      </c>
      <c r="HE296">
        <v>42406</v>
      </c>
      <c r="HF296">
        <v>1.9124</v>
      </c>
      <c r="HG296">
        <v>1.82463</v>
      </c>
      <c r="HH296">
        <v>0.191256</v>
      </c>
      <c r="HI296">
        <v>0</v>
      </c>
      <c r="HJ296">
        <v>26.9558</v>
      </c>
      <c r="HK296">
        <v>999.9</v>
      </c>
      <c r="HL296">
        <v>52.155</v>
      </c>
      <c r="HM296">
        <v>29.316</v>
      </c>
      <c r="HN296">
        <v>23.6282</v>
      </c>
      <c r="HO296">
        <v>54.0328</v>
      </c>
      <c r="HP296">
        <v>42.2756</v>
      </c>
      <c r="HQ296">
        <v>1</v>
      </c>
      <c r="HR296">
        <v>0.00675051</v>
      </c>
      <c r="HS296">
        <v>1.24142</v>
      </c>
      <c r="HT296">
        <v>20.2129</v>
      </c>
      <c r="HU296">
        <v>5.22912</v>
      </c>
      <c r="HV296">
        <v>11.992</v>
      </c>
      <c r="HW296">
        <v>4.9557</v>
      </c>
      <c r="HX296">
        <v>3.30387</v>
      </c>
      <c r="HY296">
        <v>22.2</v>
      </c>
      <c r="HZ296">
        <v>9999</v>
      </c>
      <c r="IA296">
        <v>9999</v>
      </c>
      <c r="IB296">
        <v>9999</v>
      </c>
      <c r="IC296">
        <v>1.86851</v>
      </c>
      <c r="ID296">
        <v>1.86418</v>
      </c>
      <c r="IE296">
        <v>1.8718</v>
      </c>
      <c r="IF296">
        <v>1.86265</v>
      </c>
      <c r="IG296">
        <v>1.86209</v>
      </c>
      <c r="IH296">
        <v>1.86855</v>
      </c>
      <c r="II296">
        <v>1.85867</v>
      </c>
      <c r="IJ296">
        <v>1.86508</v>
      </c>
      <c r="IK296">
        <v>5</v>
      </c>
      <c r="IL296">
        <v>0</v>
      </c>
      <c r="IM296">
        <v>0</v>
      </c>
      <c r="IN296">
        <v>0</v>
      </c>
      <c r="IO296" t="s">
        <v>441</v>
      </c>
      <c r="IP296" t="s">
        <v>442</v>
      </c>
      <c r="IQ296" t="s">
        <v>443</v>
      </c>
      <c r="IR296" t="s">
        <v>443</v>
      </c>
      <c r="IS296" t="s">
        <v>443</v>
      </c>
      <c r="IT296" t="s">
        <v>443</v>
      </c>
      <c r="IU296">
        <v>0</v>
      </c>
      <c r="IV296">
        <v>100</v>
      </c>
      <c r="IW296">
        <v>100</v>
      </c>
      <c r="IX296">
        <v>7.91</v>
      </c>
      <c r="IY296">
        <v>0.3826</v>
      </c>
      <c r="IZ296">
        <v>4.29428474587108</v>
      </c>
      <c r="JA296">
        <v>0.0044018681294096</v>
      </c>
      <c r="JB296">
        <v>-1.90699597991277e-06</v>
      </c>
      <c r="JC296">
        <v>4.44501569190667e-10</v>
      </c>
      <c r="JD296">
        <v>0.0663976639725661</v>
      </c>
      <c r="JE296">
        <v>0.00774552653971819</v>
      </c>
      <c r="JF296">
        <v>0.000136201457998369</v>
      </c>
      <c r="JG296">
        <v>5.32982615085375e-06</v>
      </c>
      <c r="JH296">
        <v>-0</v>
      </c>
      <c r="JI296">
        <v>1991</v>
      </c>
      <c r="JJ296">
        <v>1</v>
      </c>
      <c r="JK296">
        <v>28</v>
      </c>
      <c r="JL296">
        <v>195731.3</v>
      </c>
      <c r="JM296">
        <v>195731.2</v>
      </c>
      <c r="JN296">
        <v>2.80762</v>
      </c>
      <c r="JO296">
        <v>2.33765</v>
      </c>
      <c r="JP296">
        <v>1.49902</v>
      </c>
      <c r="JQ296">
        <v>2.32788</v>
      </c>
      <c r="JR296">
        <v>1.54419</v>
      </c>
      <c r="JS296">
        <v>2.28882</v>
      </c>
      <c r="JT296">
        <v>35.1747</v>
      </c>
      <c r="JU296">
        <v>24.0787</v>
      </c>
      <c r="JV296">
        <v>18</v>
      </c>
      <c r="JW296">
        <v>546.532</v>
      </c>
      <c r="JX296">
        <v>433.283</v>
      </c>
      <c r="JY296">
        <v>25.531</v>
      </c>
      <c r="JZ296">
        <v>27.5877</v>
      </c>
      <c r="KA296">
        <v>30.0005</v>
      </c>
      <c r="KB296">
        <v>27.4261</v>
      </c>
      <c r="KC296">
        <v>27.4436</v>
      </c>
      <c r="KD296">
        <v>56.3296</v>
      </c>
      <c r="KE296">
        <v>25.1556</v>
      </c>
      <c r="KF296">
        <v>71.1786</v>
      </c>
      <c r="KG296">
        <v>25.4568</v>
      </c>
      <c r="KH296">
        <v>1475.93</v>
      </c>
      <c r="KI296">
        <v>20.5865</v>
      </c>
      <c r="KJ296">
        <v>93.0828</v>
      </c>
      <c r="KK296">
        <v>98.8339</v>
      </c>
    </row>
    <row r="297" spans="1:297">
      <c r="A297">
        <v>281</v>
      </c>
      <c r="B297">
        <v>1758993591</v>
      </c>
      <c r="C297">
        <v>6244</v>
      </c>
      <c r="D297" t="s">
        <v>1006</v>
      </c>
      <c r="E297" t="s">
        <v>1007</v>
      </c>
      <c r="F297">
        <v>5</v>
      </c>
      <c r="G297" t="s">
        <v>831</v>
      </c>
      <c r="H297" t="s">
        <v>436</v>
      </c>
      <c r="I297">
        <v>1758993582.84615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(EA297+(U297+2*0.95*5.67E-8*(((EA297+$B$7)+273)^4-(EA297+273)^4)-44100*J297)/(1.84*29.3*R297+8*0.95*5.67E-8*(EA297+273)^3))</f>
        <v>0</v>
      </c>
      <c r="W297">
        <f>($C$7*EB297+$D$7*EC297+$E$7*V297)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2*0.95*5.67E-8*(((EA297+$B$7)+273)^4-(W297+273)^4)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1488.74303358333</v>
      </c>
      <c r="AK297">
        <v>1436.57866666667</v>
      </c>
      <c r="AL297">
        <v>3.2519000000001</v>
      </c>
      <c r="AM297">
        <v>63.08</v>
      </c>
      <c r="AN297">
        <f>(AP297 - AO297 + DY297*1E3/(8.314*(EA297+273.15)) * AR297/DX297 * AQ297) * DX297/(100*DL297) * 1000/(1000 - AP297)</f>
        <v>0</v>
      </c>
      <c r="AO297">
        <v>20.4974146845238</v>
      </c>
      <c r="AP297">
        <v>23.4348618181818</v>
      </c>
      <c r="AQ297">
        <v>2.25829725827329e-05</v>
      </c>
      <c r="AR297">
        <v>99.94</v>
      </c>
      <c r="AS297">
        <v>0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MAX(0,($B$13+$C$13*EF297)/(1+$D$13*EF297)*DY297/(EA297+273)*$E$13)</f>
        <v>0</v>
      </c>
      <c r="AX297" t="s">
        <v>437</v>
      </c>
      <c r="AY297" t="s">
        <v>437</v>
      </c>
      <c r="AZ297">
        <v>0</v>
      </c>
      <c r="BA297">
        <v>0</v>
      </c>
      <c r="BB297">
        <f>1-AZ297/BA297</f>
        <v>0</v>
      </c>
      <c r="BC297">
        <v>0</v>
      </c>
      <c r="BD297" t="s">
        <v>437</v>
      </c>
      <c r="BE297" t="s">
        <v>437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437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$B$11*EG297+$C$11*EH297+$F$11*ES297*(1-EV297)</f>
        <v>0</v>
      </c>
      <c r="DI297">
        <f>DH297*DJ297</f>
        <v>0</v>
      </c>
      <c r="DJ297">
        <f>($B$11*$D$9+$C$11*$D$9+$F$11*((FF297+EX297)/MAX(FF297+EX297+FG297, 0.1)*$I$9+FG297/MAX(FF297+EX297+FG297, 0.1)*$J$9))/($B$11+$C$11+$F$11)</f>
        <v>0</v>
      </c>
      <c r="DK297">
        <f>($B$11*$K$9+$C$11*$K$9+$F$11*((FF297+EX297)/MAX(FF297+EX297+FG297, 0.1)*$P$9+FG297/MAX(FF297+EX297+FG297, 0.1)*$Q$9))/($B$11+$C$11+$F$11)</f>
        <v>0</v>
      </c>
      <c r="DL297">
        <v>6</v>
      </c>
      <c r="DM297">
        <v>0.5</v>
      </c>
      <c r="DN297" t="s">
        <v>438</v>
      </c>
      <c r="DO297">
        <v>2</v>
      </c>
      <c r="DP297" t="b">
        <v>1</v>
      </c>
      <c r="DQ297">
        <v>1758993582.84615</v>
      </c>
      <c r="DR297">
        <v>1379.20846153846</v>
      </c>
      <c r="DS297">
        <v>1442.77923076923</v>
      </c>
      <c r="DT297">
        <v>23.4351230769231</v>
      </c>
      <c r="DU297">
        <v>20.4542538461538</v>
      </c>
      <c r="DV297">
        <v>1371.31846153846</v>
      </c>
      <c r="DW297">
        <v>23.0524923076923</v>
      </c>
      <c r="DX297">
        <v>500.011846153846</v>
      </c>
      <c r="DY297">
        <v>90.4071692307692</v>
      </c>
      <c r="DZ297">
        <v>0.0305411076923077</v>
      </c>
      <c r="EA297">
        <v>29.9852846153846</v>
      </c>
      <c r="EB297">
        <v>30.0811692307692</v>
      </c>
      <c r="EC297">
        <v>999.9</v>
      </c>
      <c r="ED297">
        <v>0</v>
      </c>
      <c r="EE297">
        <v>0</v>
      </c>
      <c r="EF297">
        <v>10003.4538461538</v>
      </c>
      <c r="EG297">
        <v>0</v>
      </c>
      <c r="EH297">
        <v>9.68884923076923</v>
      </c>
      <c r="EI297">
        <v>-63.5712769230769</v>
      </c>
      <c r="EJ297">
        <v>1412.30769230769</v>
      </c>
      <c r="EK297">
        <v>1472.90923076923</v>
      </c>
      <c r="EL297">
        <v>2.98088076923077</v>
      </c>
      <c r="EM297">
        <v>1442.77923076923</v>
      </c>
      <c r="EN297">
        <v>20.4542538461538</v>
      </c>
      <c r="EO297">
        <v>2.11870230769231</v>
      </c>
      <c r="EP297">
        <v>1.84921076923077</v>
      </c>
      <c r="EQ297">
        <v>18.3604846153846</v>
      </c>
      <c r="ER297">
        <v>16.2090615384615</v>
      </c>
      <c r="ES297">
        <v>2000.03153846154</v>
      </c>
      <c r="ET297">
        <v>0.979995846153846</v>
      </c>
      <c r="EU297">
        <v>0.0200038153846154</v>
      </c>
      <c r="EV297">
        <v>0</v>
      </c>
      <c r="EW297">
        <v>1135.11923076923</v>
      </c>
      <c r="EX297">
        <v>5.00016</v>
      </c>
      <c r="EY297">
        <v>23297.5538461538</v>
      </c>
      <c r="EZ297">
        <v>18234.4538461538</v>
      </c>
      <c r="FA297">
        <v>48.6201538461538</v>
      </c>
      <c r="FB297">
        <v>49.0813846153846</v>
      </c>
      <c r="FC297">
        <v>48.9806153846154</v>
      </c>
      <c r="FD297">
        <v>48.7547692307692</v>
      </c>
      <c r="FE297">
        <v>50.437</v>
      </c>
      <c r="FF297">
        <v>1955.12153846154</v>
      </c>
      <c r="FG297">
        <v>39.91</v>
      </c>
      <c r="FH297">
        <v>0</v>
      </c>
      <c r="FI297">
        <v>1758993596.1</v>
      </c>
      <c r="FJ297">
        <v>0</v>
      </c>
      <c r="FK297">
        <v>1134.9232</v>
      </c>
      <c r="FL297">
        <v>-11.3907692584342</v>
      </c>
      <c r="FM297">
        <v>-221.346154253166</v>
      </c>
      <c r="FN297">
        <v>23293.912</v>
      </c>
      <c r="FO297">
        <v>15</v>
      </c>
      <c r="FP297">
        <v>0</v>
      </c>
      <c r="FQ297" t="s">
        <v>439</v>
      </c>
      <c r="FR297">
        <v>1747249705.1</v>
      </c>
      <c r="FS297">
        <v>1747249711.1</v>
      </c>
      <c r="FT297">
        <v>0</v>
      </c>
      <c r="FU297">
        <v>0.871</v>
      </c>
      <c r="FV297">
        <v>0.066</v>
      </c>
      <c r="FW297">
        <v>5.486</v>
      </c>
      <c r="FX297">
        <v>0.145</v>
      </c>
      <c r="FY297">
        <v>420</v>
      </c>
      <c r="FZ297">
        <v>16</v>
      </c>
      <c r="GA297">
        <v>0.27</v>
      </c>
      <c r="GB297">
        <v>0.16</v>
      </c>
      <c r="GC297">
        <v>-63.637195</v>
      </c>
      <c r="GD297">
        <v>1.4700406015037</v>
      </c>
      <c r="GE297">
        <v>0.627004932576292</v>
      </c>
      <c r="GF297">
        <v>0</v>
      </c>
      <c r="GG297">
        <v>1135.62588235294</v>
      </c>
      <c r="GH297">
        <v>-11.1807486607754</v>
      </c>
      <c r="GI297">
        <v>1.12082720934941</v>
      </c>
      <c r="GJ297">
        <v>-1</v>
      </c>
      <c r="GK297">
        <v>3.003865</v>
      </c>
      <c r="GL297">
        <v>-0.537696541353384</v>
      </c>
      <c r="GM297">
        <v>0.0525642721342168</v>
      </c>
      <c r="GN297">
        <v>0</v>
      </c>
      <c r="GO297">
        <v>0</v>
      </c>
      <c r="GP297">
        <v>2</v>
      </c>
      <c r="GQ297" t="s">
        <v>457</v>
      </c>
      <c r="GR297">
        <v>3.12533</v>
      </c>
      <c r="GS297">
        <v>2.65595</v>
      </c>
      <c r="GT297">
        <v>0.203986</v>
      </c>
      <c r="GU297">
        <v>0.209787</v>
      </c>
      <c r="GV297">
        <v>0.0998746</v>
      </c>
      <c r="GW297">
        <v>0.0913981</v>
      </c>
      <c r="GX297">
        <v>20510.9</v>
      </c>
      <c r="GY297">
        <v>19303.2</v>
      </c>
      <c r="GZ297">
        <v>23039.9</v>
      </c>
      <c r="HA297">
        <v>23782.1</v>
      </c>
      <c r="HB297">
        <v>35344.4</v>
      </c>
      <c r="HC297">
        <v>35773.8</v>
      </c>
      <c r="HD297">
        <v>41527.3</v>
      </c>
      <c r="HE297">
        <v>42405.8</v>
      </c>
      <c r="HF297">
        <v>1.9126</v>
      </c>
      <c r="HG297">
        <v>1.82483</v>
      </c>
      <c r="HH297">
        <v>0.19148</v>
      </c>
      <c r="HI297">
        <v>0</v>
      </c>
      <c r="HJ297">
        <v>26.9562</v>
      </c>
      <c r="HK297">
        <v>999.9</v>
      </c>
      <c r="HL297">
        <v>52.204</v>
      </c>
      <c r="HM297">
        <v>29.306</v>
      </c>
      <c r="HN297">
        <v>23.6352</v>
      </c>
      <c r="HO297">
        <v>53.9828</v>
      </c>
      <c r="HP297">
        <v>42.0994</v>
      </c>
      <c r="HQ297">
        <v>1</v>
      </c>
      <c r="HR297">
        <v>0.00711636</v>
      </c>
      <c r="HS297">
        <v>1.24647</v>
      </c>
      <c r="HT297">
        <v>20.2128</v>
      </c>
      <c r="HU297">
        <v>5.22972</v>
      </c>
      <c r="HV297">
        <v>11.992</v>
      </c>
      <c r="HW297">
        <v>4.9558</v>
      </c>
      <c r="HX297">
        <v>3.30395</v>
      </c>
      <c r="HY297">
        <v>22.2</v>
      </c>
      <c r="HZ297">
        <v>9999</v>
      </c>
      <c r="IA297">
        <v>9999</v>
      </c>
      <c r="IB297">
        <v>9999</v>
      </c>
      <c r="IC297">
        <v>1.86855</v>
      </c>
      <c r="ID297">
        <v>1.86418</v>
      </c>
      <c r="IE297">
        <v>1.8718</v>
      </c>
      <c r="IF297">
        <v>1.86264</v>
      </c>
      <c r="IG297">
        <v>1.86208</v>
      </c>
      <c r="IH297">
        <v>1.86857</v>
      </c>
      <c r="II297">
        <v>1.85867</v>
      </c>
      <c r="IJ297">
        <v>1.86509</v>
      </c>
      <c r="IK297">
        <v>5</v>
      </c>
      <c r="IL297">
        <v>0</v>
      </c>
      <c r="IM297">
        <v>0</v>
      </c>
      <c r="IN297">
        <v>0</v>
      </c>
      <c r="IO297" t="s">
        <v>441</v>
      </c>
      <c r="IP297" t="s">
        <v>442</v>
      </c>
      <c r="IQ297" t="s">
        <v>443</v>
      </c>
      <c r="IR297" t="s">
        <v>443</v>
      </c>
      <c r="IS297" t="s">
        <v>443</v>
      </c>
      <c r="IT297" t="s">
        <v>443</v>
      </c>
      <c r="IU297">
        <v>0</v>
      </c>
      <c r="IV297">
        <v>100</v>
      </c>
      <c r="IW297">
        <v>100</v>
      </c>
      <c r="IX297">
        <v>7.94</v>
      </c>
      <c r="IY297">
        <v>0.3827</v>
      </c>
      <c r="IZ297">
        <v>4.29428474587108</v>
      </c>
      <c r="JA297">
        <v>0.0044018681294096</v>
      </c>
      <c r="JB297">
        <v>-1.90699597991277e-06</v>
      </c>
      <c r="JC297">
        <v>4.44501569190667e-10</v>
      </c>
      <c r="JD297">
        <v>0.0663976639725661</v>
      </c>
      <c r="JE297">
        <v>0.00774552653971819</v>
      </c>
      <c r="JF297">
        <v>0.000136201457998369</v>
      </c>
      <c r="JG297">
        <v>5.32982615085375e-06</v>
      </c>
      <c r="JH297">
        <v>-0</v>
      </c>
      <c r="JI297">
        <v>1991</v>
      </c>
      <c r="JJ297">
        <v>1</v>
      </c>
      <c r="JK297">
        <v>28</v>
      </c>
      <c r="JL297">
        <v>195731.4</v>
      </c>
      <c r="JM297">
        <v>195731.3</v>
      </c>
      <c r="JN297">
        <v>2.83447</v>
      </c>
      <c r="JO297">
        <v>2.33521</v>
      </c>
      <c r="JP297">
        <v>1.4978</v>
      </c>
      <c r="JQ297">
        <v>2.32788</v>
      </c>
      <c r="JR297">
        <v>1.54419</v>
      </c>
      <c r="JS297">
        <v>2.37793</v>
      </c>
      <c r="JT297">
        <v>35.1516</v>
      </c>
      <c r="JU297">
        <v>24.0875</v>
      </c>
      <c r="JV297">
        <v>18</v>
      </c>
      <c r="JW297">
        <v>546.686</v>
      </c>
      <c r="JX297">
        <v>433.423</v>
      </c>
      <c r="JY297">
        <v>25.451</v>
      </c>
      <c r="JZ297">
        <v>27.5915</v>
      </c>
      <c r="KA297">
        <v>30.0005</v>
      </c>
      <c r="KB297">
        <v>27.429</v>
      </c>
      <c r="KC297">
        <v>27.4465</v>
      </c>
      <c r="KD297">
        <v>56.8279</v>
      </c>
      <c r="KE297">
        <v>24.874</v>
      </c>
      <c r="KF297">
        <v>71.5539</v>
      </c>
      <c r="KG297">
        <v>25.3812</v>
      </c>
      <c r="KH297">
        <v>1489.53</v>
      </c>
      <c r="KI297">
        <v>20.6297</v>
      </c>
      <c r="KJ297">
        <v>93.0814</v>
      </c>
      <c r="KK297">
        <v>98.8334</v>
      </c>
    </row>
    <row r="298" spans="1:297">
      <c r="A298">
        <v>282</v>
      </c>
      <c r="B298">
        <v>1758993596</v>
      </c>
      <c r="C298">
        <v>6249</v>
      </c>
      <c r="D298" t="s">
        <v>1008</v>
      </c>
      <c r="E298" t="s">
        <v>1009</v>
      </c>
      <c r="F298">
        <v>5</v>
      </c>
      <c r="G298" t="s">
        <v>831</v>
      </c>
      <c r="H298" t="s">
        <v>436</v>
      </c>
      <c r="I298">
        <v>1758993587.84615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(EA298+(U298+2*0.95*5.67E-8*(((EA298+$B$7)+273)^4-(EA298+273)^4)-44100*J298)/(1.84*29.3*R298+8*0.95*5.67E-8*(EA298+273)^3))</f>
        <v>0</v>
      </c>
      <c r="W298">
        <f>($C$7*EB298+$D$7*EC298+$E$7*V298)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2*0.95*5.67E-8*(((EA298+$B$7)+273)^4-(W298+273)^4)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1506.94959728571</v>
      </c>
      <c r="AK298">
        <v>1454.442</v>
      </c>
      <c r="AL298">
        <v>3.57860714285691</v>
      </c>
      <c r="AM298">
        <v>63.08</v>
      </c>
      <c r="AN298">
        <f>(AP298 - AO298 + DY298*1E3/(8.314*(EA298+273.15)) * AR298/DX298 * AQ298) * DX298/(100*DL298) * 1000/(1000 - AP298)</f>
        <v>0</v>
      </c>
      <c r="AO298">
        <v>20.5446183779762</v>
      </c>
      <c r="AP298">
        <v>23.4368315151515</v>
      </c>
      <c r="AQ298">
        <v>4.60988207189509e-05</v>
      </c>
      <c r="AR298">
        <v>99.94</v>
      </c>
      <c r="AS298">
        <v>0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MAX(0,($B$13+$C$13*EF298)/(1+$D$13*EF298)*DY298/(EA298+273)*$E$13)</f>
        <v>0</v>
      </c>
      <c r="AX298" t="s">
        <v>437</v>
      </c>
      <c r="AY298" t="s">
        <v>437</v>
      </c>
      <c r="AZ298">
        <v>0</v>
      </c>
      <c r="BA298">
        <v>0</v>
      </c>
      <c r="BB298">
        <f>1-AZ298/BA298</f>
        <v>0</v>
      </c>
      <c r="BC298">
        <v>0</v>
      </c>
      <c r="BD298" t="s">
        <v>437</v>
      </c>
      <c r="BE298" t="s">
        <v>437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437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$B$11*EG298+$C$11*EH298+$F$11*ES298*(1-EV298)</f>
        <v>0</v>
      </c>
      <c r="DI298">
        <f>DH298*DJ298</f>
        <v>0</v>
      </c>
      <c r="DJ298">
        <f>($B$11*$D$9+$C$11*$D$9+$F$11*((FF298+EX298)/MAX(FF298+EX298+FG298, 0.1)*$I$9+FG298/MAX(FF298+EX298+FG298, 0.1)*$J$9))/($B$11+$C$11+$F$11)</f>
        <v>0</v>
      </c>
      <c r="DK298">
        <f>($B$11*$K$9+$C$11*$K$9+$F$11*((FF298+EX298)/MAX(FF298+EX298+FG298, 0.1)*$P$9+FG298/MAX(FF298+EX298+FG298, 0.1)*$Q$9))/($B$11+$C$11+$F$11)</f>
        <v>0</v>
      </c>
      <c r="DL298">
        <v>6</v>
      </c>
      <c r="DM298">
        <v>0.5</v>
      </c>
      <c r="DN298" t="s">
        <v>438</v>
      </c>
      <c r="DO298">
        <v>2</v>
      </c>
      <c r="DP298" t="b">
        <v>1</v>
      </c>
      <c r="DQ298">
        <v>1758993587.84615</v>
      </c>
      <c r="DR298">
        <v>1396.06538461538</v>
      </c>
      <c r="DS298">
        <v>1459.83461538462</v>
      </c>
      <c r="DT298">
        <v>23.4356</v>
      </c>
      <c r="DU298">
        <v>20.4955538461538</v>
      </c>
      <c r="DV298">
        <v>1388.14692307692</v>
      </c>
      <c r="DW298">
        <v>23.0529692307692</v>
      </c>
      <c r="DX298">
        <v>500.025</v>
      </c>
      <c r="DY298">
        <v>90.4078461538462</v>
      </c>
      <c r="DZ298">
        <v>0.0305334692307692</v>
      </c>
      <c r="EA298">
        <v>29.9725307692308</v>
      </c>
      <c r="EB298">
        <v>30.0796923076923</v>
      </c>
      <c r="EC298">
        <v>999.9</v>
      </c>
      <c r="ED298">
        <v>0</v>
      </c>
      <c r="EE298">
        <v>0</v>
      </c>
      <c r="EF298">
        <v>9994.18230769231</v>
      </c>
      <c r="EG298">
        <v>0</v>
      </c>
      <c r="EH298">
        <v>9.68563923076923</v>
      </c>
      <c r="EI298">
        <v>-63.7706923076923</v>
      </c>
      <c r="EJ298">
        <v>1429.56846153846</v>
      </c>
      <c r="EK298">
        <v>1490.38384615385</v>
      </c>
      <c r="EL298">
        <v>2.94006</v>
      </c>
      <c r="EM298">
        <v>1459.83461538462</v>
      </c>
      <c r="EN298">
        <v>20.4955538461538</v>
      </c>
      <c r="EO298">
        <v>2.11876230769231</v>
      </c>
      <c r="EP298">
        <v>1.85295846153846</v>
      </c>
      <c r="EQ298">
        <v>18.3609307692308</v>
      </c>
      <c r="ER298">
        <v>16.2408153846154</v>
      </c>
      <c r="ES298">
        <v>2000.00076923077</v>
      </c>
      <c r="ET298">
        <v>0.979995692307692</v>
      </c>
      <c r="EU298">
        <v>0.0200040230769231</v>
      </c>
      <c r="EV298">
        <v>0</v>
      </c>
      <c r="EW298">
        <v>1134.08615384615</v>
      </c>
      <c r="EX298">
        <v>5.00016</v>
      </c>
      <c r="EY298">
        <v>23277.8076923077</v>
      </c>
      <c r="EZ298">
        <v>18234.1615384615</v>
      </c>
      <c r="FA298">
        <v>48.6201538461538</v>
      </c>
      <c r="FB298">
        <v>49.0862307692308</v>
      </c>
      <c r="FC298">
        <v>48.9903076923077</v>
      </c>
      <c r="FD298">
        <v>48.7547692307692</v>
      </c>
      <c r="FE298">
        <v>50.437</v>
      </c>
      <c r="FF298">
        <v>1955.09076923077</v>
      </c>
      <c r="FG298">
        <v>39.91</v>
      </c>
      <c r="FH298">
        <v>0</v>
      </c>
      <c r="FI298">
        <v>1758993600.9</v>
      </c>
      <c r="FJ298">
        <v>0</v>
      </c>
      <c r="FK298">
        <v>1133.9568</v>
      </c>
      <c r="FL298">
        <v>-11.9084615262684</v>
      </c>
      <c r="FM298">
        <v>-244.646153510366</v>
      </c>
      <c r="FN298">
        <v>23275.252</v>
      </c>
      <c r="FO298">
        <v>15</v>
      </c>
      <c r="FP298">
        <v>0</v>
      </c>
      <c r="FQ298" t="s">
        <v>439</v>
      </c>
      <c r="FR298">
        <v>1747249705.1</v>
      </c>
      <c r="FS298">
        <v>1747249711.1</v>
      </c>
      <c r="FT298">
        <v>0</v>
      </c>
      <c r="FU298">
        <v>0.871</v>
      </c>
      <c r="FV298">
        <v>0.066</v>
      </c>
      <c r="FW298">
        <v>5.486</v>
      </c>
      <c r="FX298">
        <v>0.145</v>
      </c>
      <c r="FY298">
        <v>420</v>
      </c>
      <c r="FZ298">
        <v>16</v>
      </c>
      <c r="GA298">
        <v>0.27</v>
      </c>
      <c r="GB298">
        <v>0.16</v>
      </c>
      <c r="GC298">
        <v>-63.6742523809524</v>
      </c>
      <c r="GD298">
        <v>-0.58941038961055</v>
      </c>
      <c r="GE298">
        <v>0.63409407865834</v>
      </c>
      <c r="GF298">
        <v>0</v>
      </c>
      <c r="GG298">
        <v>1134.59764705882</v>
      </c>
      <c r="GH298">
        <v>-11.7864018361178</v>
      </c>
      <c r="GI298">
        <v>1.17368213660491</v>
      </c>
      <c r="GJ298">
        <v>-1</v>
      </c>
      <c r="GK298">
        <v>2.96272619047619</v>
      </c>
      <c r="GL298">
        <v>-0.502688571428567</v>
      </c>
      <c r="GM298">
        <v>0.0514654994448375</v>
      </c>
      <c r="GN298">
        <v>0</v>
      </c>
      <c r="GO298">
        <v>0</v>
      </c>
      <c r="GP298">
        <v>2</v>
      </c>
      <c r="GQ298" t="s">
        <v>457</v>
      </c>
      <c r="GR298">
        <v>3.12535</v>
      </c>
      <c r="GS298">
        <v>2.65591</v>
      </c>
      <c r="GT298">
        <v>0.205497</v>
      </c>
      <c r="GU298">
        <v>0.211169</v>
      </c>
      <c r="GV298">
        <v>0.0998718</v>
      </c>
      <c r="GW298">
        <v>0.0916255</v>
      </c>
      <c r="GX298">
        <v>20471.6</v>
      </c>
      <c r="GY298">
        <v>19269.2</v>
      </c>
      <c r="GZ298">
        <v>23039.6</v>
      </c>
      <c r="HA298">
        <v>23781.8</v>
      </c>
      <c r="HB298">
        <v>35344.4</v>
      </c>
      <c r="HC298">
        <v>35764.3</v>
      </c>
      <c r="HD298">
        <v>41526.9</v>
      </c>
      <c r="HE298">
        <v>42405</v>
      </c>
      <c r="HF298">
        <v>1.91285</v>
      </c>
      <c r="HG298">
        <v>1.8249</v>
      </c>
      <c r="HH298">
        <v>0.191357</v>
      </c>
      <c r="HI298">
        <v>0</v>
      </c>
      <c r="HJ298">
        <v>26.9579</v>
      </c>
      <c r="HK298">
        <v>999.9</v>
      </c>
      <c r="HL298">
        <v>52.228</v>
      </c>
      <c r="HM298">
        <v>29.316</v>
      </c>
      <c r="HN298">
        <v>23.6633</v>
      </c>
      <c r="HO298">
        <v>53.9028</v>
      </c>
      <c r="HP298">
        <v>42.2236</v>
      </c>
      <c r="HQ298">
        <v>1</v>
      </c>
      <c r="HR298">
        <v>0.00743648</v>
      </c>
      <c r="HS298">
        <v>1.29267</v>
      </c>
      <c r="HT298">
        <v>20.2126</v>
      </c>
      <c r="HU298">
        <v>5.22942</v>
      </c>
      <c r="HV298">
        <v>11.992</v>
      </c>
      <c r="HW298">
        <v>4.95575</v>
      </c>
      <c r="HX298">
        <v>3.30393</v>
      </c>
      <c r="HY298">
        <v>22.2</v>
      </c>
      <c r="HZ298">
        <v>9999</v>
      </c>
      <c r="IA298">
        <v>9999</v>
      </c>
      <c r="IB298">
        <v>9999</v>
      </c>
      <c r="IC298">
        <v>1.86854</v>
      </c>
      <c r="ID298">
        <v>1.86418</v>
      </c>
      <c r="IE298">
        <v>1.8718</v>
      </c>
      <c r="IF298">
        <v>1.86264</v>
      </c>
      <c r="IG298">
        <v>1.86211</v>
      </c>
      <c r="IH298">
        <v>1.86856</v>
      </c>
      <c r="II298">
        <v>1.85868</v>
      </c>
      <c r="IJ298">
        <v>1.86508</v>
      </c>
      <c r="IK298">
        <v>5</v>
      </c>
      <c r="IL298">
        <v>0</v>
      </c>
      <c r="IM298">
        <v>0</v>
      </c>
      <c r="IN298">
        <v>0</v>
      </c>
      <c r="IO298" t="s">
        <v>441</v>
      </c>
      <c r="IP298" t="s">
        <v>442</v>
      </c>
      <c r="IQ298" t="s">
        <v>443</v>
      </c>
      <c r="IR298" t="s">
        <v>443</v>
      </c>
      <c r="IS298" t="s">
        <v>443</v>
      </c>
      <c r="IT298" t="s">
        <v>443</v>
      </c>
      <c r="IU298">
        <v>0</v>
      </c>
      <c r="IV298">
        <v>100</v>
      </c>
      <c r="IW298">
        <v>100</v>
      </c>
      <c r="IX298">
        <v>7.97</v>
      </c>
      <c r="IY298">
        <v>0.3827</v>
      </c>
      <c r="IZ298">
        <v>4.29428474587108</v>
      </c>
      <c r="JA298">
        <v>0.0044018681294096</v>
      </c>
      <c r="JB298">
        <v>-1.90699597991277e-06</v>
      </c>
      <c r="JC298">
        <v>4.44501569190667e-10</v>
      </c>
      <c r="JD298">
        <v>0.0663976639725661</v>
      </c>
      <c r="JE298">
        <v>0.00774552653971819</v>
      </c>
      <c r="JF298">
        <v>0.000136201457998369</v>
      </c>
      <c r="JG298">
        <v>5.32982615085375e-06</v>
      </c>
      <c r="JH298">
        <v>-0</v>
      </c>
      <c r="JI298">
        <v>1991</v>
      </c>
      <c r="JJ298">
        <v>1</v>
      </c>
      <c r="JK298">
        <v>28</v>
      </c>
      <c r="JL298">
        <v>195731.5</v>
      </c>
      <c r="JM298">
        <v>195731.4</v>
      </c>
      <c r="JN298">
        <v>2.86011</v>
      </c>
      <c r="JO298">
        <v>2.33154</v>
      </c>
      <c r="JP298">
        <v>1.49902</v>
      </c>
      <c r="JQ298">
        <v>2.32788</v>
      </c>
      <c r="JR298">
        <v>1.54419</v>
      </c>
      <c r="JS298">
        <v>2.34375</v>
      </c>
      <c r="JT298">
        <v>35.1286</v>
      </c>
      <c r="JU298">
        <v>24.0875</v>
      </c>
      <c r="JV298">
        <v>18</v>
      </c>
      <c r="JW298">
        <v>546.877</v>
      </c>
      <c r="JX298">
        <v>433.488</v>
      </c>
      <c r="JY298">
        <v>25.381</v>
      </c>
      <c r="JZ298">
        <v>27.5949</v>
      </c>
      <c r="KA298">
        <v>30.0005</v>
      </c>
      <c r="KB298">
        <v>27.4322</v>
      </c>
      <c r="KC298">
        <v>27.4493</v>
      </c>
      <c r="KD298">
        <v>57.3876</v>
      </c>
      <c r="KE298">
        <v>24.874</v>
      </c>
      <c r="KF298">
        <v>71.5539</v>
      </c>
      <c r="KG298">
        <v>25.2971</v>
      </c>
      <c r="KH298">
        <v>1509.8</v>
      </c>
      <c r="KI298">
        <v>20.6756</v>
      </c>
      <c r="KJ298">
        <v>93.0804</v>
      </c>
      <c r="KK298">
        <v>98.8318</v>
      </c>
    </row>
    <row r="299" spans="1:297">
      <c r="A299">
        <v>283</v>
      </c>
      <c r="B299">
        <v>1758993601</v>
      </c>
      <c r="C299">
        <v>6254</v>
      </c>
      <c r="D299" t="s">
        <v>1010</v>
      </c>
      <c r="E299" t="s">
        <v>1011</v>
      </c>
      <c r="F299">
        <v>5</v>
      </c>
      <c r="G299" t="s">
        <v>831</v>
      </c>
      <c r="H299" t="s">
        <v>436</v>
      </c>
      <c r="I299">
        <v>1758993592.84615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(EA299+(U299+2*0.95*5.67E-8*(((EA299+$B$7)+273)^4-(EA299+273)^4)-44100*J299)/(1.84*29.3*R299+8*0.95*5.67E-8*(EA299+273)^3))</f>
        <v>0</v>
      </c>
      <c r="W299">
        <f>($C$7*EB299+$D$7*EC299+$E$7*V299)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2*0.95*5.67E-8*(((EA299+$B$7)+273)^4-(W299+273)^4)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1523.6420305</v>
      </c>
      <c r="AK299">
        <v>1471.35654545455</v>
      </c>
      <c r="AL299">
        <v>3.39927445887445</v>
      </c>
      <c r="AM299">
        <v>63.08</v>
      </c>
      <c r="AN299">
        <f>(AP299 - AO299 + DY299*1E3/(8.314*(EA299+273.15)) * AR299/DX299 * AQ299) * DX299/(100*DL299) * 1000/(1000 - AP299)</f>
        <v>0</v>
      </c>
      <c r="AO299">
        <v>20.6157011041667</v>
      </c>
      <c r="AP299">
        <v>23.4457781818182</v>
      </c>
      <c r="AQ299">
        <v>0.000228193531958121</v>
      </c>
      <c r="AR299">
        <v>99.94</v>
      </c>
      <c r="AS299">
        <v>0</v>
      </c>
      <c r="AT299">
        <v>0</v>
      </c>
      <c r="AU299">
        <f>IF(AS299*$H$13&gt;=AW299,1.0,(AW299/(AW299-AS299*$H$13)))</f>
        <v>0</v>
      </c>
      <c r="AV299">
        <f>(AU299-1)*100</f>
        <v>0</v>
      </c>
      <c r="AW299">
        <f>MAX(0,($B$13+$C$13*EF299)/(1+$D$13*EF299)*DY299/(EA299+273)*$E$13)</f>
        <v>0</v>
      </c>
      <c r="AX299" t="s">
        <v>437</v>
      </c>
      <c r="AY299" t="s">
        <v>437</v>
      </c>
      <c r="AZ299">
        <v>0</v>
      </c>
      <c r="BA299">
        <v>0</v>
      </c>
      <c r="BB299">
        <f>1-AZ299/BA299</f>
        <v>0</v>
      </c>
      <c r="BC299">
        <v>0</v>
      </c>
      <c r="BD299" t="s">
        <v>437</v>
      </c>
      <c r="BE299" t="s">
        <v>437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437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$B$11*EG299+$C$11*EH299+$F$11*ES299*(1-EV299)</f>
        <v>0</v>
      </c>
      <c r="DI299">
        <f>DH299*DJ299</f>
        <v>0</v>
      </c>
      <c r="DJ299">
        <f>($B$11*$D$9+$C$11*$D$9+$F$11*((FF299+EX299)/MAX(FF299+EX299+FG299, 0.1)*$I$9+FG299/MAX(FF299+EX299+FG299, 0.1)*$J$9))/($B$11+$C$11+$F$11)</f>
        <v>0</v>
      </c>
      <c r="DK299">
        <f>($B$11*$K$9+$C$11*$K$9+$F$11*((FF299+EX299)/MAX(FF299+EX299+FG299, 0.1)*$P$9+FG299/MAX(FF299+EX299+FG299, 0.1)*$Q$9))/($B$11+$C$11+$F$11)</f>
        <v>0</v>
      </c>
      <c r="DL299">
        <v>6</v>
      </c>
      <c r="DM299">
        <v>0.5</v>
      </c>
      <c r="DN299" t="s">
        <v>438</v>
      </c>
      <c r="DO299">
        <v>2</v>
      </c>
      <c r="DP299" t="b">
        <v>1</v>
      </c>
      <c r="DQ299">
        <v>1758993592.84615</v>
      </c>
      <c r="DR299">
        <v>1412.88461538462</v>
      </c>
      <c r="DS299">
        <v>1476.39615384615</v>
      </c>
      <c r="DT299">
        <v>23.4372461538462</v>
      </c>
      <c r="DU299">
        <v>20.5490538461538</v>
      </c>
      <c r="DV299">
        <v>1404.93692307692</v>
      </c>
      <c r="DW299">
        <v>23.0545769230769</v>
      </c>
      <c r="DX299">
        <v>500.024153846154</v>
      </c>
      <c r="DY299">
        <v>90.4072615384615</v>
      </c>
      <c r="DZ299">
        <v>0.0304674846153846</v>
      </c>
      <c r="EA299">
        <v>29.9608307692308</v>
      </c>
      <c r="EB299">
        <v>30.0796230769231</v>
      </c>
      <c r="EC299">
        <v>999.9</v>
      </c>
      <c r="ED299">
        <v>0</v>
      </c>
      <c r="EE299">
        <v>0</v>
      </c>
      <c r="EF299">
        <v>9994.85538461538</v>
      </c>
      <c r="EG299">
        <v>0</v>
      </c>
      <c r="EH299">
        <v>9.68574615384615</v>
      </c>
      <c r="EI299">
        <v>-63.5135</v>
      </c>
      <c r="EJ299">
        <v>1446.79384615385</v>
      </c>
      <c r="EK299">
        <v>1507.37307692308</v>
      </c>
      <c r="EL299">
        <v>2.88820461538462</v>
      </c>
      <c r="EM299">
        <v>1476.39615384615</v>
      </c>
      <c r="EN299">
        <v>20.5490538461538</v>
      </c>
      <c r="EO299">
        <v>2.11889846153846</v>
      </c>
      <c r="EP299">
        <v>1.85778384615385</v>
      </c>
      <c r="EQ299">
        <v>18.3619538461538</v>
      </c>
      <c r="ER299">
        <v>16.2816</v>
      </c>
      <c r="ES299">
        <v>2000.01384615385</v>
      </c>
      <c r="ET299">
        <v>0.979995846153846</v>
      </c>
      <c r="EU299">
        <v>0.0200038076923077</v>
      </c>
      <c r="EV299">
        <v>0</v>
      </c>
      <c r="EW299">
        <v>1133.14538461538</v>
      </c>
      <c r="EX299">
        <v>5.00016</v>
      </c>
      <c r="EY299">
        <v>23257.6769230769</v>
      </c>
      <c r="EZ299">
        <v>18234.2769230769</v>
      </c>
      <c r="FA299">
        <v>48.625</v>
      </c>
      <c r="FB299">
        <v>49.0910769230769</v>
      </c>
      <c r="FC299">
        <v>48.9903076923077</v>
      </c>
      <c r="FD299">
        <v>48.7690769230769</v>
      </c>
      <c r="FE299">
        <v>50.437</v>
      </c>
      <c r="FF299">
        <v>1955.10384615385</v>
      </c>
      <c r="FG299">
        <v>39.91</v>
      </c>
      <c r="FH299">
        <v>0</v>
      </c>
      <c r="FI299">
        <v>1758993606.3</v>
      </c>
      <c r="FJ299">
        <v>0</v>
      </c>
      <c r="FK299">
        <v>1132.96807692308</v>
      </c>
      <c r="FL299">
        <v>-11.921709411074</v>
      </c>
      <c r="FM299">
        <v>-259.316239485298</v>
      </c>
      <c r="FN299">
        <v>23254.1307692308</v>
      </c>
      <c r="FO299">
        <v>15</v>
      </c>
      <c r="FP299">
        <v>0</v>
      </c>
      <c r="FQ299" t="s">
        <v>439</v>
      </c>
      <c r="FR299">
        <v>1747249705.1</v>
      </c>
      <c r="FS299">
        <v>1747249711.1</v>
      </c>
      <c r="FT299">
        <v>0</v>
      </c>
      <c r="FU299">
        <v>0.871</v>
      </c>
      <c r="FV299">
        <v>0.066</v>
      </c>
      <c r="FW299">
        <v>5.486</v>
      </c>
      <c r="FX299">
        <v>0.145</v>
      </c>
      <c r="FY299">
        <v>420</v>
      </c>
      <c r="FZ299">
        <v>16</v>
      </c>
      <c r="GA299">
        <v>0.27</v>
      </c>
      <c r="GB299">
        <v>0.16</v>
      </c>
      <c r="GC299">
        <v>-63.698015</v>
      </c>
      <c r="GD299">
        <v>1.55967969924807</v>
      </c>
      <c r="GE299">
        <v>0.640942376719624</v>
      </c>
      <c r="GF299">
        <v>0</v>
      </c>
      <c r="GG299">
        <v>1133.69764705882</v>
      </c>
      <c r="GH299">
        <v>-11.9138273580903</v>
      </c>
      <c r="GI299">
        <v>1.18739472306968</v>
      </c>
      <c r="GJ299">
        <v>-1</v>
      </c>
      <c r="GK299">
        <v>2.9116595</v>
      </c>
      <c r="GL299">
        <v>-0.624634736842106</v>
      </c>
      <c r="GM299">
        <v>0.0607701919097677</v>
      </c>
      <c r="GN299">
        <v>0</v>
      </c>
      <c r="GO299">
        <v>0</v>
      </c>
      <c r="GP299">
        <v>2</v>
      </c>
      <c r="GQ299" t="s">
        <v>457</v>
      </c>
      <c r="GR299">
        <v>3.12529</v>
      </c>
      <c r="GS299">
        <v>2.65576</v>
      </c>
      <c r="GT299">
        <v>0.206974</v>
      </c>
      <c r="GU299">
        <v>0.212691</v>
      </c>
      <c r="GV299">
        <v>0.0999068</v>
      </c>
      <c r="GW299">
        <v>0.0917248</v>
      </c>
      <c r="GX299">
        <v>20433.4</v>
      </c>
      <c r="GY299">
        <v>19231.8</v>
      </c>
      <c r="GZ299">
        <v>23039.4</v>
      </c>
      <c r="HA299">
        <v>23781.6</v>
      </c>
      <c r="HB299">
        <v>35342.6</v>
      </c>
      <c r="HC299">
        <v>35760.1</v>
      </c>
      <c r="HD299">
        <v>41526.4</v>
      </c>
      <c r="HE299">
        <v>42404.6</v>
      </c>
      <c r="HF299">
        <v>1.91225</v>
      </c>
      <c r="HG299">
        <v>1.82512</v>
      </c>
      <c r="HH299">
        <v>0.191163</v>
      </c>
      <c r="HI299">
        <v>0</v>
      </c>
      <c r="HJ299">
        <v>26.9584</v>
      </c>
      <c r="HK299">
        <v>999.9</v>
      </c>
      <c r="HL299">
        <v>52.277</v>
      </c>
      <c r="HM299">
        <v>29.316</v>
      </c>
      <c r="HN299">
        <v>23.6844</v>
      </c>
      <c r="HO299">
        <v>53.8228</v>
      </c>
      <c r="HP299">
        <v>42.0272</v>
      </c>
      <c r="HQ299">
        <v>1</v>
      </c>
      <c r="HR299">
        <v>0.00777185</v>
      </c>
      <c r="HS299">
        <v>1.34117</v>
      </c>
      <c r="HT299">
        <v>20.2121</v>
      </c>
      <c r="HU299">
        <v>5.22912</v>
      </c>
      <c r="HV299">
        <v>11.992</v>
      </c>
      <c r="HW299">
        <v>4.9556</v>
      </c>
      <c r="HX299">
        <v>3.3039</v>
      </c>
      <c r="HY299">
        <v>22.2</v>
      </c>
      <c r="HZ299">
        <v>9999</v>
      </c>
      <c r="IA299">
        <v>9999</v>
      </c>
      <c r="IB299">
        <v>9999</v>
      </c>
      <c r="IC299">
        <v>1.86853</v>
      </c>
      <c r="ID299">
        <v>1.86418</v>
      </c>
      <c r="IE299">
        <v>1.8718</v>
      </c>
      <c r="IF299">
        <v>1.86267</v>
      </c>
      <c r="IG299">
        <v>1.86206</v>
      </c>
      <c r="IH299">
        <v>1.86856</v>
      </c>
      <c r="II299">
        <v>1.85867</v>
      </c>
      <c r="IJ299">
        <v>1.86508</v>
      </c>
      <c r="IK299">
        <v>5</v>
      </c>
      <c r="IL299">
        <v>0</v>
      </c>
      <c r="IM299">
        <v>0</v>
      </c>
      <c r="IN299">
        <v>0</v>
      </c>
      <c r="IO299" t="s">
        <v>441</v>
      </c>
      <c r="IP299" t="s">
        <v>442</v>
      </c>
      <c r="IQ299" t="s">
        <v>443</v>
      </c>
      <c r="IR299" t="s">
        <v>443</v>
      </c>
      <c r="IS299" t="s">
        <v>443</v>
      </c>
      <c r="IT299" t="s">
        <v>443</v>
      </c>
      <c r="IU299">
        <v>0</v>
      </c>
      <c r="IV299">
        <v>100</v>
      </c>
      <c r="IW299">
        <v>100</v>
      </c>
      <c r="IX299">
        <v>7.99</v>
      </c>
      <c r="IY299">
        <v>0.3829</v>
      </c>
      <c r="IZ299">
        <v>4.29428474587108</v>
      </c>
      <c r="JA299">
        <v>0.0044018681294096</v>
      </c>
      <c r="JB299">
        <v>-1.90699597991277e-06</v>
      </c>
      <c r="JC299">
        <v>4.44501569190667e-10</v>
      </c>
      <c r="JD299">
        <v>0.0663976639725661</v>
      </c>
      <c r="JE299">
        <v>0.00774552653971819</v>
      </c>
      <c r="JF299">
        <v>0.000136201457998369</v>
      </c>
      <c r="JG299">
        <v>5.32982615085375e-06</v>
      </c>
      <c r="JH299">
        <v>-0</v>
      </c>
      <c r="JI299">
        <v>1991</v>
      </c>
      <c r="JJ299">
        <v>1</v>
      </c>
      <c r="JK299">
        <v>28</v>
      </c>
      <c r="JL299">
        <v>195731.6</v>
      </c>
      <c r="JM299">
        <v>195731.5</v>
      </c>
      <c r="JN299">
        <v>2.88818</v>
      </c>
      <c r="JO299">
        <v>2.34985</v>
      </c>
      <c r="JP299">
        <v>1.49902</v>
      </c>
      <c r="JQ299">
        <v>2.32788</v>
      </c>
      <c r="JR299">
        <v>1.54419</v>
      </c>
      <c r="JS299">
        <v>2.25098</v>
      </c>
      <c r="JT299">
        <v>35.1286</v>
      </c>
      <c r="JU299">
        <v>24.0787</v>
      </c>
      <c r="JV299">
        <v>18</v>
      </c>
      <c r="JW299">
        <v>546.514</v>
      </c>
      <c r="JX299">
        <v>433.64</v>
      </c>
      <c r="JY299">
        <v>25.2983</v>
      </c>
      <c r="JZ299">
        <v>27.5985</v>
      </c>
      <c r="KA299">
        <v>30.0004</v>
      </c>
      <c r="KB299">
        <v>27.4352</v>
      </c>
      <c r="KC299">
        <v>27.4517</v>
      </c>
      <c r="KD299">
        <v>57.8712</v>
      </c>
      <c r="KE299">
        <v>24.874</v>
      </c>
      <c r="KF299">
        <v>71.9527</v>
      </c>
      <c r="KG299">
        <v>25.218</v>
      </c>
      <c r="KH299">
        <v>1523.36</v>
      </c>
      <c r="KI299">
        <v>20.6182</v>
      </c>
      <c r="KJ299">
        <v>93.0793</v>
      </c>
      <c r="KK299">
        <v>98.8308</v>
      </c>
    </row>
    <row r="300" spans="1:297">
      <c r="A300">
        <v>284</v>
      </c>
      <c r="B300">
        <v>1758993606</v>
      </c>
      <c r="C300">
        <v>6259</v>
      </c>
      <c r="D300" t="s">
        <v>1012</v>
      </c>
      <c r="E300" t="s">
        <v>1013</v>
      </c>
      <c r="F300">
        <v>5</v>
      </c>
      <c r="G300" t="s">
        <v>831</v>
      </c>
      <c r="H300" t="s">
        <v>436</v>
      </c>
      <c r="I300">
        <v>1758993597.84615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(EA300+(U300+2*0.95*5.67E-8*(((EA300+$B$7)+273)^4-(EA300+273)^4)-44100*J300)/(1.84*29.3*R300+8*0.95*5.67E-8*(EA300+273)^3))</f>
        <v>0</v>
      </c>
      <c r="W300">
        <f>($C$7*EB300+$D$7*EC300+$E$7*V300)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2*0.95*5.67E-8*(((EA300+$B$7)+273)^4-(W300+273)^4)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1541.87932963095</v>
      </c>
      <c r="AK300">
        <v>1489.17593939394</v>
      </c>
      <c r="AL300">
        <v>3.55910627705617</v>
      </c>
      <c r="AM300">
        <v>63.08</v>
      </c>
      <c r="AN300">
        <f>(AP300 - AO300 + DY300*1E3/(8.314*(EA300+273.15)) * AR300/DX300 * AQ300) * DX300/(100*DL300) * 1000/(1000 - AP300)</f>
        <v>0</v>
      </c>
      <c r="AO300">
        <v>20.6376191517857</v>
      </c>
      <c r="AP300">
        <v>23.4453793939394</v>
      </c>
      <c r="AQ300">
        <v>-3.69807969810842e-05</v>
      </c>
      <c r="AR300">
        <v>99.94</v>
      </c>
      <c r="AS300">
        <v>0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MAX(0,($B$13+$C$13*EF300)/(1+$D$13*EF300)*DY300/(EA300+273)*$E$13)</f>
        <v>0</v>
      </c>
      <c r="AX300" t="s">
        <v>437</v>
      </c>
      <c r="AY300" t="s">
        <v>437</v>
      </c>
      <c r="AZ300">
        <v>0</v>
      </c>
      <c r="BA300">
        <v>0</v>
      </c>
      <c r="BB300">
        <f>1-AZ300/BA300</f>
        <v>0</v>
      </c>
      <c r="BC300">
        <v>0</v>
      </c>
      <c r="BD300" t="s">
        <v>437</v>
      </c>
      <c r="BE300" t="s">
        <v>437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437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$B$11*EG300+$C$11*EH300+$F$11*ES300*(1-EV300)</f>
        <v>0</v>
      </c>
      <c r="DI300">
        <f>DH300*DJ300</f>
        <v>0</v>
      </c>
      <c r="DJ300">
        <f>($B$11*$D$9+$C$11*$D$9+$F$11*((FF300+EX300)/MAX(FF300+EX300+FG300, 0.1)*$I$9+FG300/MAX(FF300+EX300+FG300, 0.1)*$J$9))/($B$11+$C$11+$F$11)</f>
        <v>0</v>
      </c>
      <c r="DK300">
        <f>($B$11*$K$9+$C$11*$K$9+$F$11*((FF300+EX300)/MAX(FF300+EX300+FG300, 0.1)*$P$9+FG300/MAX(FF300+EX300+FG300, 0.1)*$Q$9))/($B$11+$C$11+$F$11)</f>
        <v>0</v>
      </c>
      <c r="DL300">
        <v>6</v>
      </c>
      <c r="DM300">
        <v>0.5</v>
      </c>
      <c r="DN300" t="s">
        <v>438</v>
      </c>
      <c r="DO300">
        <v>2</v>
      </c>
      <c r="DP300" t="b">
        <v>1</v>
      </c>
      <c r="DQ300">
        <v>1758993597.84615</v>
      </c>
      <c r="DR300">
        <v>1429.77307692308</v>
      </c>
      <c r="DS300">
        <v>1493.59</v>
      </c>
      <c r="DT300">
        <v>23.4414461538462</v>
      </c>
      <c r="DU300">
        <v>20.5951384615385</v>
      </c>
      <c r="DV300">
        <v>1421.79615384615</v>
      </c>
      <c r="DW300">
        <v>23.0586846153846</v>
      </c>
      <c r="DX300">
        <v>500.025769230769</v>
      </c>
      <c r="DY300">
        <v>90.4056538461539</v>
      </c>
      <c r="DZ300">
        <v>0.0303992923076923</v>
      </c>
      <c r="EA300">
        <v>29.9471615384615</v>
      </c>
      <c r="EB300">
        <v>30.0789076923077</v>
      </c>
      <c r="EC300">
        <v>999.9</v>
      </c>
      <c r="ED300">
        <v>0</v>
      </c>
      <c r="EE300">
        <v>0</v>
      </c>
      <c r="EF300">
        <v>9991.39769230769</v>
      </c>
      <c r="EG300">
        <v>0</v>
      </c>
      <c r="EH300">
        <v>9.68553230769231</v>
      </c>
      <c r="EI300">
        <v>-63.8189230769231</v>
      </c>
      <c r="EJ300">
        <v>1464.09230769231</v>
      </c>
      <c r="EK300">
        <v>1524.99923076923</v>
      </c>
      <c r="EL300">
        <v>2.84631461538462</v>
      </c>
      <c r="EM300">
        <v>1493.59</v>
      </c>
      <c r="EN300">
        <v>20.5951384615385</v>
      </c>
      <c r="EO300">
        <v>2.11924</v>
      </c>
      <c r="EP300">
        <v>1.86191769230769</v>
      </c>
      <c r="EQ300">
        <v>18.3645230769231</v>
      </c>
      <c r="ER300">
        <v>16.3164923076923</v>
      </c>
      <c r="ES300">
        <v>1999.98461538462</v>
      </c>
      <c r="ET300">
        <v>0.979995692307692</v>
      </c>
      <c r="EU300">
        <v>0.0200040230769231</v>
      </c>
      <c r="EV300">
        <v>0</v>
      </c>
      <c r="EW300">
        <v>1132.10846153846</v>
      </c>
      <c r="EX300">
        <v>5.00016</v>
      </c>
      <c r="EY300">
        <v>23235.3692307692</v>
      </c>
      <c r="EZ300">
        <v>18234.0153846154</v>
      </c>
      <c r="FA300">
        <v>48.625</v>
      </c>
      <c r="FB300">
        <v>49.1056153846154</v>
      </c>
      <c r="FC300">
        <v>48.9903076923077</v>
      </c>
      <c r="FD300">
        <v>48.7786153846154</v>
      </c>
      <c r="FE300">
        <v>50.437</v>
      </c>
      <c r="FF300">
        <v>1955.07461538462</v>
      </c>
      <c r="FG300">
        <v>39.91</v>
      </c>
      <c r="FH300">
        <v>0</v>
      </c>
      <c r="FI300">
        <v>1758993611.1</v>
      </c>
      <c r="FJ300">
        <v>0</v>
      </c>
      <c r="FK300">
        <v>1131.93576923077</v>
      </c>
      <c r="FL300">
        <v>-13.3302564169343</v>
      </c>
      <c r="FM300">
        <v>-271.223931551134</v>
      </c>
      <c r="FN300">
        <v>23232.7576923077</v>
      </c>
      <c r="FO300">
        <v>15</v>
      </c>
      <c r="FP300">
        <v>0</v>
      </c>
      <c r="FQ300" t="s">
        <v>439</v>
      </c>
      <c r="FR300">
        <v>1747249705.1</v>
      </c>
      <c r="FS300">
        <v>1747249711.1</v>
      </c>
      <c r="FT300">
        <v>0</v>
      </c>
      <c r="FU300">
        <v>0.871</v>
      </c>
      <c r="FV300">
        <v>0.066</v>
      </c>
      <c r="FW300">
        <v>5.486</v>
      </c>
      <c r="FX300">
        <v>0.145</v>
      </c>
      <c r="FY300">
        <v>420</v>
      </c>
      <c r="FZ300">
        <v>16</v>
      </c>
      <c r="GA300">
        <v>0.27</v>
      </c>
      <c r="GB300">
        <v>0.16</v>
      </c>
      <c r="GC300">
        <v>-63.6287523809524</v>
      </c>
      <c r="GD300">
        <v>-2.68972987012989</v>
      </c>
      <c r="GE300">
        <v>0.548209306238696</v>
      </c>
      <c r="GF300">
        <v>0</v>
      </c>
      <c r="GG300">
        <v>1132.68264705882</v>
      </c>
      <c r="GH300">
        <v>-12.5324675257321</v>
      </c>
      <c r="GI300">
        <v>1.24664091915631</v>
      </c>
      <c r="GJ300">
        <v>-1</v>
      </c>
      <c r="GK300">
        <v>2.87259380952381</v>
      </c>
      <c r="GL300">
        <v>-0.546292207792206</v>
      </c>
      <c r="GM300">
        <v>0.0565794670375167</v>
      </c>
      <c r="GN300">
        <v>0</v>
      </c>
      <c r="GO300">
        <v>0</v>
      </c>
      <c r="GP300">
        <v>2</v>
      </c>
      <c r="GQ300" t="s">
        <v>457</v>
      </c>
      <c r="GR300">
        <v>3.12521</v>
      </c>
      <c r="GS300">
        <v>2.65626</v>
      </c>
      <c r="GT300">
        <v>0.208468</v>
      </c>
      <c r="GU300">
        <v>0.214041</v>
      </c>
      <c r="GV300">
        <v>0.0998854</v>
      </c>
      <c r="GW300">
        <v>0.0918382</v>
      </c>
      <c r="GX300">
        <v>20394.9</v>
      </c>
      <c r="GY300">
        <v>19199</v>
      </c>
      <c r="GZ300">
        <v>23039.4</v>
      </c>
      <c r="HA300">
        <v>23781.7</v>
      </c>
      <c r="HB300">
        <v>35343.4</v>
      </c>
      <c r="HC300">
        <v>35756</v>
      </c>
      <c r="HD300">
        <v>41526.1</v>
      </c>
      <c r="HE300">
        <v>42404.9</v>
      </c>
      <c r="HF300">
        <v>1.91223</v>
      </c>
      <c r="HG300">
        <v>1.82563</v>
      </c>
      <c r="HH300">
        <v>0.191063</v>
      </c>
      <c r="HI300">
        <v>0</v>
      </c>
      <c r="HJ300">
        <v>26.9584</v>
      </c>
      <c r="HK300">
        <v>999.9</v>
      </c>
      <c r="HL300">
        <v>52.326</v>
      </c>
      <c r="HM300">
        <v>29.296</v>
      </c>
      <c r="HN300">
        <v>23.6823</v>
      </c>
      <c r="HO300">
        <v>54.3128</v>
      </c>
      <c r="HP300">
        <v>42.0913</v>
      </c>
      <c r="HQ300">
        <v>1</v>
      </c>
      <c r="HR300">
        <v>0.00829014</v>
      </c>
      <c r="HS300">
        <v>1.40022</v>
      </c>
      <c r="HT300">
        <v>20.2117</v>
      </c>
      <c r="HU300">
        <v>5.22987</v>
      </c>
      <c r="HV300">
        <v>11.992</v>
      </c>
      <c r="HW300">
        <v>4.9558</v>
      </c>
      <c r="HX300">
        <v>3.30395</v>
      </c>
      <c r="HY300">
        <v>22.2</v>
      </c>
      <c r="HZ300">
        <v>9999</v>
      </c>
      <c r="IA300">
        <v>9999</v>
      </c>
      <c r="IB300">
        <v>9999</v>
      </c>
      <c r="IC300">
        <v>1.86854</v>
      </c>
      <c r="ID300">
        <v>1.86419</v>
      </c>
      <c r="IE300">
        <v>1.8718</v>
      </c>
      <c r="IF300">
        <v>1.86266</v>
      </c>
      <c r="IG300">
        <v>1.86208</v>
      </c>
      <c r="IH300">
        <v>1.86858</v>
      </c>
      <c r="II300">
        <v>1.85867</v>
      </c>
      <c r="IJ300">
        <v>1.86508</v>
      </c>
      <c r="IK300">
        <v>5</v>
      </c>
      <c r="IL300">
        <v>0</v>
      </c>
      <c r="IM300">
        <v>0</v>
      </c>
      <c r="IN300">
        <v>0</v>
      </c>
      <c r="IO300" t="s">
        <v>441</v>
      </c>
      <c r="IP300" t="s">
        <v>442</v>
      </c>
      <c r="IQ300" t="s">
        <v>443</v>
      </c>
      <c r="IR300" t="s">
        <v>443</v>
      </c>
      <c r="IS300" t="s">
        <v>443</v>
      </c>
      <c r="IT300" t="s">
        <v>443</v>
      </c>
      <c r="IU300">
        <v>0</v>
      </c>
      <c r="IV300">
        <v>100</v>
      </c>
      <c r="IW300">
        <v>100</v>
      </c>
      <c r="IX300">
        <v>8.02</v>
      </c>
      <c r="IY300">
        <v>0.3829</v>
      </c>
      <c r="IZ300">
        <v>4.29428474587108</v>
      </c>
      <c r="JA300">
        <v>0.0044018681294096</v>
      </c>
      <c r="JB300">
        <v>-1.90699597991277e-06</v>
      </c>
      <c r="JC300">
        <v>4.44501569190667e-10</v>
      </c>
      <c r="JD300">
        <v>0.0663976639725661</v>
      </c>
      <c r="JE300">
        <v>0.00774552653971819</v>
      </c>
      <c r="JF300">
        <v>0.000136201457998369</v>
      </c>
      <c r="JG300">
        <v>5.32982615085375e-06</v>
      </c>
      <c r="JH300">
        <v>-0</v>
      </c>
      <c r="JI300">
        <v>1991</v>
      </c>
      <c r="JJ300">
        <v>1</v>
      </c>
      <c r="JK300">
        <v>28</v>
      </c>
      <c r="JL300">
        <v>195731.7</v>
      </c>
      <c r="JM300">
        <v>195731.6</v>
      </c>
      <c r="JN300">
        <v>2.91382</v>
      </c>
      <c r="JO300">
        <v>2.323</v>
      </c>
      <c r="JP300">
        <v>1.4978</v>
      </c>
      <c r="JQ300">
        <v>2.32788</v>
      </c>
      <c r="JR300">
        <v>1.54419</v>
      </c>
      <c r="JS300">
        <v>2.35352</v>
      </c>
      <c r="JT300">
        <v>35.1516</v>
      </c>
      <c r="JU300">
        <v>24.105</v>
      </c>
      <c r="JV300">
        <v>18</v>
      </c>
      <c r="JW300">
        <v>546.522</v>
      </c>
      <c r="JX300">
        <v>433.962</v>
      </c>
      <c r="JY300">
        <v>25.2213</v>
      </c>
      <c r="JZ300">
        <v>27.6026</v>
      </c>
      <c r="KA300">
        <v>30.0005</v>
      </c>
      <c r="KB300">
        <v>27.4381</v>
      </c>
      <c r="KC300">
        <v>27.4551</v>
      </c>
      <c r="KD300">
        <v>58.4295</v>
      </c>
      <c r="KE300">
        <v>24.874</v>
      </c>
      <c r="KF300">
        <v>71.9527</v>
      </c>
      <c r="KG300">
        <v>25.1449</v>
      </c>
      <c r="KH300">
        <v>1543.58</v>
      </c>
      <c r="KI300">
        <v>20.6233</v>
      </c>
      <c r="KJ300">
        <v>93.0789</v>
      </c>
      <c r="KK300">
        <v>98.8314</v>
      </c>
    </row>
    <row r="301" spans="1:297">
      <c r="A301">
        <v>285</v>
      </c>
      <c r="B301">
        <v>1758993611</v>
      </c>
      <c r="C301">
        <v>6264</v>
      </c>
      <c r="D301" t="s">
        <v>1014</v>
      </c>
      <c r="E301" t="s">
        <v>1015</v>
      </c>
      <c r="F301">
        <v>5</v>
      </c>
      <c r="G301" t="s">
        <v>831</v>
      </c>
      <c r="H301" t="s">
        <v>436</v>
      </c>
      <c r="I301">
        <v>1758993602.84615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(EA301+(U301+2*0.95*5.67E-8*(((EA301+$B$7)+273)^4-(EA301+273)^4)-44100*J301)/(1.84*29.3*R301+8*0.95*5.67E-8*(EA301+273)^3))</f>
        <v>0</v>
      </c>
      <c r="W301">
        <f>($C$7*EB301+$D$7*EC301+$E$7*V301)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2*0.95*5.67E-8*(((EA301+$B$7)+273)^4-(W301+273)^4)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1558.31472470238</v>
      </c>
      <c r="AK301">
        <v>1505.9403030303</v>
      </c>
      <c r="AL301">
        <v>3.32705909090888</v>
      </c>
      <c r="AM301">
        <v>63.08</v>
      </c>
      <c r="AN301">
        <f>(AP301 - AO301 + DY301*1E3/(8.314*(EA301+273.15)) * AR301/DX301 * AQ301) * DX301/(100*DL301) * 1000/(1000 - AP301)</f>
        <v>0</v>
      </c>
      <c r="AO301">
        <v>20.6741147113095</v>
      </c>
      <c r="AP301">
        <v>23.4390933333333</v>
      </c>
      <c r="AQ301">
        <v>-0.000129385281385395</v>
      </c>
      <c r="AR301">
        <v>99.94</v>
      </c>
      <c r="AS301">
        <v>0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MAX(0,($B$13+$C$13*EF301)/(1+$D$13*EF301)*DY301/(EA301+273)*$E$13)</f>
        <v>0</v>
      </c>
      <c r="AX301" t="s">
        <v>437</v>
      </c>
      <c r="AY301" t="s">
        <v>437</v>
      </c>
      <c r="AZ301">
        <v>0</v>
      </c>
      <c r="BA301">
        <v>0</v>
      </c>
      <c r="BB301">
        <f>1-AZ301/BA301</f>
        <v>0</v>
      </c>
      <c r="BC301">
        <v>0</v>
      </c>
      <c r="BD301" t="s">
        <v>437</v>
      </c>
      <c r="BE301" t="s">
        <v>437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437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$B$11*EG301+$C$11*EH301+$F$11*ES301*(1-EV301)</f>
        <v>0</v>
      </c>
      <c r="DI301">
        <f>DH301*DJ301</f>
        <v>0</v>
      </c>
      <c r="DJ301">
        <f>($B$11*$D$9+$C$11*$D$9+$F$11*((FF301+EX301)/MAX(FF301+EX301+FG301, 0.1)*$I$9+FG301/MAX(FF301+EX301+FG301, 0.1)*$J$9))/($B$11+$C$11+$F$11)</f>
        <v>0</v>
      </c>
      <c r="DK301">
        <f>($B$11*$K$9+$C$11*$K$9+$F$11*((FF301+EX301)/MAX(FF301+EX301+FG301, 0.1)*$P$9+FG301/MAX(FF301+EX301+FG301, 0.1)*$Q$9))/($B$11+$C$11+$F$11)</f>
        <v>0</v>
      </c>
      <c r="DL301">
        <v>6</v>
      </c>
      <c r="DM301">
        <v>0.5</v>
      </c>
      <c r="DN301" t="s">
        <v>438</v>
      </c>
      <c r="DO301">
        <v>2</v>
      </c>
      <c r="DP301" t="b">
        <v>1</v>
      </c>
      <c r="DQ301">
        <v>1758993602.84615</v>
      </c>
      <c r="DR301">
        <v>1446.7</v>
      </c>
      <c r="DS301">
        <v>1510.33384615385</v>
      </c>
      <c r="DT301">
        <v>23.4431461538462</v>
      </c>
      <c r="DU301">
        <v>20.6388</v>
      </c>
      <c r="DV301">
        <v>1438.69615384615</v>
      </c>
      <c r="DW301">
        <v>23.0603384615385</v>
      </c>
      <c r="DX301">
        <v>499.989307692308</v>
      </c>
      <c r="DY301">
        <v>90.4017384615385</v>
      </c>
      <c r="DZ301">
        <v>0.0304645</v>
      </c>
      <c r="EA301">
        <v>29.9343538461538</v>
      </c>
      <c r="EB301">
        <v>30.0741230769231</v>
      </c>
      <c r="EC301">
        <v>999.9</v>
      </c>
      <c r="ED301">
        <v>0</v>
      </c>
      <c r="EE301">
        <v>0</v>
      </c>
      <c r="EF301">
        <v>9997.11769230769</v>
      </c>
      <c r="EG301">
        <v>0</v>
      </c>
      <c r="EH301">
        <v>9.68617384615385</v>
      </c>
      <c r="EI301">
        <v>-63.6340769230769</v>
      </c>
      <c r="EJ301">
        <v>1481.42923076923</v>
      </c>
      <c r="EK301">
        <v>1542.16307692308</v>
      </c>
      <c r="EL301">
        <v>2.80434307692308</v>
      </c>
      <c r="EM301">
        <v>1510.33384615385</v>
      </c>
      <c r="EN301">
        <v>20.6388</v>
      </c>
      <c r="EO301">
        <v>2.11930076923077</v>
      </c>
      <c r="EP301">
        <v>1.86578538461538</v>
      </c>
      <c r="EQ301">
        <v>18.3649846153846</v>
      </c>
      <c r="ER301">
        <v>16.3490846153846</v>
      </c>
      <c r="ES301">
        <v>1999.99615384615</v>
      </c>
      <c r="ET301">
        <v>0.979995846153846</v>
      </c>
      <c r="EU301">
        <v>0.0200038153846154</v>
      </c>
      <c r="EV301">
        <v>0</v>
      </c>
      <c r="EW301">
        <v>1130.99461538462</v>
      </c>
      <c r="EX301">
        <v>5.00016</v>
      </c>
      <c r="EY301">
        <v>23212.5769230769</v>
      </c>
      <c r="EZ301">
        <v>18234.1384615385</v>
      </c>
      <c r="FA301">
        <v>48.625</v>
      </c>
      <c r="FB301">
        <v>49.1153076923077</v>
      </c>
      <c r="FC301">
        <v>48.9951538461538</v>
      </c>
      <c r="FD301">
        <v>48.7929230769231</v>
      </c>
      <c r="FE301">
        <v>50.4466923076923</v>
      </c>
      <c r="FF301">
        <v>1955.08615384615</v>
      </c>
      <c r="FG301">
        <v>39.91</v>
      </c>
      <c r="FH301">
        <v>0</v>
      </c>
      <c r="FI301">
        <v>1758993615.9</v>
      </c>
      <c r="FJ301">
        <v>0</v>
      </c>
      <c r="FK301">
        <v>1130.87192307692</v>
      </c>
      <c r="FL301">
        <v>-14.5398290653401</v>
      </c>
      <c r="FM301">
        <v>-284.690598251915</v>
      </c>
      <c r="FN301">
        <v>23210.7384615385</v>
      </c>
      <c r="FO301">
        <v>15</v>
      </c>
      <c r="FP301">
        <v>0</v>
      </c>
      <c r="FQ301" t="s">
        <v>439</v>
      </c>
      <c r="FR301">
        <v>1747249705.1</v>
      </c>
      <c r="FS301">
        <v>1747249711.1</v>
      </c>
      <c r="FT301">
        <v>0</v>
      </c>
      <c r="FU301">
        <v>0.871</v>
      </c>
      <c r="FV301">
        <v>0.066</v>
      </c>
      <c r="FW301">
        <v>5.486</v>
      </c>
      <c r="FX301">
        <v>0.145</v>
      </c>
      <c r="FY301">
        <v>420</v>
      </c>
      <c r="FZ301">
        <v>16</v>
      </c>
      <c r="GA301">
        <v>0.27</v>
      </c>
      <c r="GB301">
        <v>0.16</v>
      </c>
      <c r="GC301">
        <v>-63.716505</v>
      </c>
      <c r="GD301">
        <v>1.33236541353381</v>
      </c>
      <c r="GE301">
        <v>0.479947242387119</v>
      </c>
      <c r="GF301">
        <v>0</v>
      </c>
      <c r="GG301">
        <v>1131.52088235294</v>
      </c>
      <c r="GH301">
        <v>-13.5772345316537</v>
      </c>
      <c r="GI301">
        <v>1.34568453528756</v>
      </c>
      <c r="GJ301">
        <v>-1</v>
      </c>
      <c r="GK301">
        <v>2.8255305</v>
      </c>
      <c r="GL301">
        <v>-0.468876541353386</v>
      </c>
      <c r="GM301">
        <v>0.0466806019107509</v>
      </c>
      <c r="GN301">
        <v>0</v>
      </c>
      <c r="GO301">
        <v>0</v>
      </c>
      <c r="GP301">
        <v>2</v>
      </c>
      <c r="GQ301" t="s">
        <v>457</v>
      </c>
      <c r="GR301">
        <v>3.12535</v>
      </c>
      <c r="GS301">
        <v>2.65633</v>
      </c>
      <c r="GT301">
        <v>0.209899</v>
      </c>
      <c r="GU301">
        <v>0.215532</v>
      </c>
      <c r="GV301">
        <v>0.099859</v>
      </c>
      <c r="GW301">
        <v>0.0918847</v>
      </c>
      <c r="GX301">
        <v>20357.5</v>
      </c>
      <c r="GY301">
        <v>19162.2</v>
      </c>
      <c r="GZ301">
        <v>23038.8</v>
      </c>
      <c r="HA301">
        <v>23781.3</v>
      </c>
      <c r="HB301">
        <v>35343.7</v>
      </c>
      <c r="HC301">
        <v>35753.5</v>
      </c>
      <c r="HD301">
        <v>41525.1</v>
      </c>
      <c r="HE301">
        <v>42404</v>
      </c>
      <c r="HF301">
        <v>1.91243</v>
      </c>
      <c r="HG301">
        <v>1.82485</v>
      </c>
      <c r="HH301">
        <v>0.190176</v>
      </c>
      <c r="HI301">
        <v>0</v>
      </c>
      <c r="HJ301">
        <v>26.9584</v>
      </c>
      <c r="HK301">
        <v>999.9</v>
      </c>
      <c r="HL301">
        <v>52.35</v>
      </c>
      <c r="HM301">
        <v>29.316</v>
      </c>
      <c r="HN301">
        <v>23.72</v>
      </c>
      <c r="HO301">
        <v>54.3528</v>
      </c>
      <c r="HP301">
        <v>42.0954</v>
      </c>
      <c r="HQ301">
        <v>1</v>
      </c>
      <c r="HR301">
        <v>0.008656</v>
      </c>
      <c r="HS301">
        <v>1.42013</v>
      </c>
      <c r="HT301">
        <v>20.2115</v>
      </c>
      <c r="HU301">
        <v>5.23226</v>
      </c>
      <c r="HV301">
        <v>11.992</v>
      </c>
      <c r="HW301">
        <v>4.9558</v>
      </c>
      <c r="HX301">
        <v>3.30395</v>
      </c>
      <c r="HY301">
        <v>22.2</v>
      </c>
      <c r="HZ301">
        <v>9999</v>
      </c>
      <c r="IA301">
        <v>9999</v>
      </c>
      <c r="IB301">
        <v>9999</v>
      </c>
      <c r="IC301">
        <v>1.86852</v>
      </c>
      <c r="ID301">
        <v>1.86418</v>
      </c>
      <c r="IE301">
        <v>1.8718</v>
      </c>
      <c r="IF301">
        <v>1.86266</v>
      </c>
      <c r="IG301">
        <v>1.86208</v>
      </c>
      <c r="IH301">
        <v>1.86859</v>
      </c>
      <c r="II301">
        <v>1.85867</v>
      </c>
      <c r="IJ301">
        <v>1.86509</v>
      </c>
      <c r="IK301">
        <v>5</v>
      </c>
      <c r="IL301">
        <v>0</v>
      </c>
      <c r="IM301">
        <v>0</v>
      </c>
      <c r="IN301">
        <v>0</v>
      </c>
      <c r="IO301" t="s">
        <v>441</v>
      </c>
      <c r="IP301" t="s">
        <v>442</v>
      </c>
      <c r="IQ301" t="s">
        <v>443</v>
      </c>
      <c r="IR301" t="s">
        <v>443</v>
      </c>
      <c r="IS301" t="s">
        <v>443</v>
      </c>
      <c r="IT301" t="s">
        <v>443</v>
      </c>
      <c r="IU301">
        <v>0</v>
      </c>
      <c r="IV301">
        <v>100</v>
      </c>
      <c r="IW301">
        <v>100</v>
      </c>
      <c r="IX301">
        <v>8.05</v>
      </c>
      <c r="IY301">
        <v>0.3827</v>
      </c>
      <c r="IZ301">
        <v>4.29428474587108</v>
      </c>
      <c r="JA301">
        <v>0.0044018681294096</v>
      </c>
      <c r="JB301">
        <v>-1.90699597991277e-06</v>
      </c>
      <c r="JC301">
        <v>4.44501569190667e-10</v>
      </c>
      <c r="JD301">
        <v>0.0663976639725661</v>
      </c>
      <c r="JE301">
        <v>0.00774552653971819</v>
      </c>
      <c r="JF301">
        <v>0.000136201457998369</v>
      </c>
      <c r="JG301">
        <v>5.32982615085375e-06</v>
      </c>
      <c r="JH301">
        <v>-0</v>
      </c>
      <c r="JI301">
        <v>1991</v>
      </c>
      <c r="JJ301">
        <v>1</v>
      </c>
      <c r="JK301">
        <v>28</v>
      </c>
      <c r="JL301">
        <v>195731.8</v>
      </c>
      <c r="JM301">
        <v>195731.7</v>
      </c>
      <c r="JN301">
        <v>2.94067</v>
      </c>
      <c r="JO301">
        <v>2.34863</v>
      </c>
      <c r="JP301">
        <v>1.49902</v>
      </c>
      <c r="JQ301">
        <v>2.32788</v>
      </c>
      <c r="JR301">
        <v>1.54419</v>
      </c>
      <c r="JS301">
        <v>2.25586</v>
      </c>
      <c r="JT301">
        <v>35.1286</v>
      </c>
      <c r="JU301">
        <v>24.0612</v>
      </c>
      <c r="JV301">
        <v>18</v>
      </c>
      <c r="JW301">
        <v>546.677</v>
      </c>
      <c r="JX301">
        <v>433.525</v>
      </c>
      <c r="JY301">
        <v>25.1455</v>
      </c>
      <c r="JZ301">
        <v>27.6065</v>
      </c>
      <c r="KA301">
        <v>30.0006</v>
      </c>
      <c r="KB301">
        <v>27.441</v>
      </c>
      <c r="KC301">
        <v>27.458</v>
      </c>
      <c r="KD301">
        <v>58.9112</v>
      </c>
      <c r="KE301">
        <v>24.874</v>
      </c>
      <c r="KF301">
        <v>71.9527</v>
      </c>
      <c r="KG301">
        <v>25.078</v>
      </c>
      <c r="KH301">
        <v>1557.15</v>
      </c>
      <c r="KI301">
        <v>20.6325</v>
      </c>
      <c r="KJ301">
        <v>93.0767</v>
      </c>
      <c r="KK301">
        <v>98.8295</v>
      </c>
    </row>
    <row r="302" spans="1:297">
      <c r="A302">
        <v>286</v>
      </c>
      <c r="B302">
        <v>1758993616</v>
      </c>
      <c r="C302">
        <v>6269</v>
      </c>
      <c r="D302" t="s">
        <v>1016</v>
      </c>
      <c r="E302" t="s">
        <v>1017</v>
      </c>
      <c r="F302">
        <v>5</v>
      </c>
      <c r="G302" t="s">
        <v>831</v>
      </c>
      <c r="H302" t="s">
        <v>436</v>
      </c>
      <c r="I302">
        <v>1758993607.84615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(EA302+(U302+2*0.95*5.67E-8*(((EA302+$B$7)+273)^4-(EA302+273)^4)-44100*J302)/(1.84*29.3*R302+8*0.95*5.67E-8*(EA302+273)^3))</f>
        <v>0</v>
      </c>
      <c r="W302">
        <f>($C$7*EB302+$D$7*EC302+$E$7*V302)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2*0.95*5.67E-8*(((EA302+$B$7)+273)^4-(W302+273)^4)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1576.34592510714</v>
      </c>
      <c r="AK302">
        <v>1523.63072727273</v>
      </c>
      <c r="AL302">
        <v>3.54925086580086</v>
      </c>
      <c r="AM302">
        <v>63.08</v>
      </c>
      <c r="AN302">
        <f>(AP302 - AO302 + DY302*1E3/(8.314*(EA302+273.15)) * AR302/DX302 * AQ302) * DX302/(100*DL302) * 1000/(1000 - AP302)</f>
        <v>0</v>
      </c>
      <c r="AO302">
        <v>20.6795171577381</v>
      </c>
      <c r="AP302">
        <v>23.4239460606061</v>
      </c>
      <c r="AQ302">
        <v>-0.000247478399152012</v>
      </c>
      <c r="AR302">
        <v>99.94</v>
      </c>
      <c r="AS302">
        <v>0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MAX(0,($B$13+$C$13*EF302)/(1+$D$13*EF302)*DY302/(EA302+273)*$E$13)</f>
        <v>0</v>
      </c>
      <c r="AX302" t="s">
        <v>437</v>
      </c>
      <c r="AY302" t="s">
        <v>437</v>
      </c>
      <c r="AZ302">
        <v>0</v>
      </c>
      <c r="BA302">
        <v>0</v>
      </c>
      <c r="BB302">
        <f>1-AZ302/BA302</f>
        <v>0</v>
      </c>
      <c r="BC302">
        <v>0</v>
      </c>
      <c r="BD302" t="s">
        <v>437</v>
      </c>
      <c r="BE302" t="s">
        <v>437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437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$B$11*EG302+$C$11*EH302+$F$11*ES302*(1-EV302)</f>
        <v>0</v>
      </c>
      <c r="DI302">
        <f>DH302*DJ302</f>
        <v>0</v>
      </c>
      <c r="DJ302">
        <f>($B$11*$D$9+$C$11*$D$9+$F$11*((FF302+EX302)/MAX(FF302+EX302+FG302, 0.1)*$I$9+FG302/MAX(FF302+EX302+FG302, 0.1)*$J$9))/($B$11+$C$11+$F$11)</f>
        <v>0</v>
      </c>
      <c r="DK302">
        <f>($B$11*$K$9+$C$11*$K$9+$F$11*((FF302+EX302)/MAX(FF302+EX302+FG302, 0.1)*$P$9+FG302/MAX(FF302+EX302+FG302, 0.1)*$Q$9))/($B$11+$C$11+$F$11)</f>
        <v>0</v>
      </c>
      <c r="DL302">
        <v>6</v>
      </c>
      <c r="DM302">
        <v>0.5</v>
      </c>
      <c r="DN302" t="s">
        <v>438</v>
      </c>
      <c r="DO302">
        <v>2</v>
      </c>
      <c r="DP302" t="b">
        <v>1</v>
      </c>
      <c r="DQ302">
        <v>1758993607.84615</v>
      </c>
      <c r="DR302">
        <v>1463.62153846154</v>
      </c>
      <c r="DS302">
        <v>1527.44615384615</v>
      </c>
      <c r="DT302">
        <v>23.4400384615385</v>
      </c>
      <c r="DU302">
        <v>20.6614230769231</v>
      </c>
      <c r="DV302">
        <v>1455.58923076923</v>
      </c>
      <c r="DW302">
        <v>23.0573</v>
      </c>
      <c r="DX302">
        <v>499.969230769231</v>
      </c>
      <c r="DY302">
        <v>90.3998846153846</v>
      </c>
      <c r="DZ302">
        <v>0.0306684923076923</v>
      </c>
      <c r="EA302">
        <v>29.9202846153846</v>
      </c>
      <c r="EB302">
        <v>30.0673923076923</v>
      </c>
      <c r="EC302">
        <v>999.9</v>
      </c>
      <c r="ED302">
        <v>0</v>
      </c>
      <c r="EE302">
        <v>0</v>
      </c>
      <c r="EF302">
        <v>9989.09153846154</v>
      </c>
      <c r="EG302">
        <v>0</v>
      </c>
      <c r="EH302">
        <v>9.68799307692308</v>
      </c>
      <c r="EI302">
        <v>-63.8243461538462</v>
      </c>
      <c r="EJ302">
        <v>1498.75076923077</v>
      </c>
      <c r="EK302">
        <v>1559.67076923077</v>
      </c>
      <c r="EL302">
        <v>2.77861</v>
      </c>
      <c r="EM302">
        <v>1527.44615384615</v>
      </c>
      <c r="EN302">
        <v>20.6614230769231</v>
      </c>
      <c r="EO302">
        <v>2.11897615384615</v>
      </c>
      <c r="EP302">
        <v>1.86779153846154</v>
      </c>
      <c r="EQ302">
        <v>18.3625461538462</v>
      </c>
      <c r="ER302">
        <v>16.3659692307692</v>
      </c>
      <c r="ES302">
        <v>1999.98461538462</v>
      </c>
      <c r="ET302">
        <v>0.979995846153846</v>
      </c>
      <c r="EU302">
        <v>0.0200038153846154</v>
      </c>
      <c r="EV302">
        <v>0</v>
      </c>
      <c r="EW302">
        <v>1129.81076923077</v>
      </c>
      <c r="EX302">
        <v>5.00016</v>
      </c>
      <c r="EY302">
        <v>23188.6307692308</v>
      </c>
      <c r="EZ302">
        <v>18234.0461538462</v>
      </c>
      <c r="FA302">
        <v>48.625</v>
      </c>
      <c r="FB302">
        <v>49.125</v>
      </c>
      <c r="FC302">
        <v>49</v>
      </c>
      <c r="FD302">
        <v>48.8024615384615</v>
      </c>
      <c r="FE302">
        <v>50.4515384615385</v>
      </c>
      <c r="FF302">
        <v>1955.07461538462</v>
      </c>
      <c r="FG302">
        <v>39.91</v>
      </c>
      <c r="FH302">
        <v>0</v>
      </c>
      <c r="FI302">
        <v>1758993621.3</v>
      </c>
      <c r="FJ302">
        <v>0</v>
      </c>
      <c r="FK302">
        <v>1129.4388</v>
      </c>
      <c r="FL302">
        <v>-15.0176923449188</v>
      </c>
      <c r="FM302">
        <v>-292.138461919723</v>
      </c>
      <c r="FN302">
        <v>23183.228</v>
      </c>
      <c r="FO302">
        <v>15</v>
      </c>
      <c r="FP302">
        <v>0</v>
      </c>
      <c r="FQ302" t="s">
        <v>439</v>
      </c>
      <c r="FR302">
        <v>1747249705.1</v>
      </c>
      <c r="FS302">
        <v>1747249711.1</v>
      </c>
      <c r="FT302">
        <v>0</v>
      </c>
      <c r="FU302">
        <v>0.871</v>
      </c>
      <c r="FV302">
        <v>0.066</v>
      </c>
      <c r="FW302">
        <v>5.486</v>
      </c>
      <c r="FX302">
        <v>0.145</v>
      </c>
      <c r="FY302">
        <v>420</v>
      </c>
      <c r="FZ302">
        <v>16</v>
      </c>
      <c r="GA302">
        <v>0.27</v>
      </c>
      <c r="GB302">
        <v>0.16</v>
      </c>
      <c r="GC302">
        <v>-63.7271142857143</v>
      </c>
      <c r="GD302">
        <v>-1.27162597402605</v>
      </c>
      <c r="GE302">
        <v>0.486710368832688</v>
      </c>
      <c r="GF302">
        <v>0</v>
      </c>
      <c r="GG302">
        <v>1130.40852941176</v>
      </c>
      <c r="GH302">
        <v>-14.5474408066772</v>
      </c>
      <c r="GI302">
        <v>1.44311984817401</v>
      </c>
      <c r="GJ302">
        <v>-1</v>
      </c>
      <c r="GK302">
        <v>2.79330285714286</v>
      </c>
      <c r="GL302">
        <v>-0.335179480519479</v>
      </c>
      <c r="GM302">
        <v>0.0346075499804054</v>
      </c>
      <c r="GN302">
        <v>0</v>
      </c>
      <c r="GO302">
        <v>0</v>
      </c>
      <c r="GP302">
        <v>2</v>
      </c>
      <c r="GQ302" t="s">
        <v>457</v>
      </c>
      <c r="GR302">
        <v>3.12531</v>
      </c>
      <c r="GS302">
        <v>2.6563</v>
      </c>
      <c r="GT302">
        <v>0.211381</v>
      </c>
      <c r="GU302">
        <v>0.216868</v>
      </c>
      <c r="GV302">
        <v>0.0998052</v>
      </c>
      <c r="GW302">
        <v>0.0918849</v>
      </c>
      <c r="GX302">
        <v>20319.2</v>
      </c>
      <c r="GY302">
        <v>19129.4</v>
      </c>
      <c r="GZ302">
        <v>23038.7</v>
      </c>
      <c r="HA302">
        <v>23781.2</v>
      </c>
      <c r="HB302">
        <v>35346.1</v>
      </c>
      <c r="HC302">
        <v>35753.3</v>
      </c>
      <c r="HD302">
        <v>41525.3</v>
      </c>
      <c r="HE302">
        <v>42403.6</v>
      </c>
      <c r="HF302">
        <v>1.91243</v>
      </c>
      <c r="HG302">
        <v>1.82498</v>
      </c>
      <c r="HH302">
        <v>0.189915</v>
      </c>
      <c r="HI302">
        <v>0</v>
      </c>
      <c r="HJ302">
        <v>26.96</v>
      </c>
      <c r="HK302">
        <v>999.9</v>
      </c>
      <c r="HL302">
        <v>52.375</v>
      </c>
      <c r="HM302">
        <v>29.316</v>
      </c>
      <c r="HN302">
        <v>23.7307</v>
      </c>
      <c r="HO302">
        <v>54.3328</v>
      </c>
      <c r="HP302">
        <v>42.2957</v>
      </c>
      <c r="HQ302">
        <v>1</v>
      </c>
      <c r="HR302">
        <v>0.0091565</v>
      </c>
      <c r="HS302">
        <v>1.4295</v>
      </c>
      <c r="HT302">
        <v>20.2113</v>
      </c>
      <c r="HU302">
        <v>5.23226</v>
      </c>
      <c r="HV302">
        <v>11.992</v>
      </c>
      <c r="HW302">
        <v>4.95575</v>
      </c>
      <c r="HX302">
        <v>3.30395</v>
      </c>
      <c r="HY302">
        <v>22.2</v>
      </c>
      <c r="HZ302">
        <v>9999</v>
      </c>
      <c r="IA302">
        <v>9999</v>
      </c>
      <c r="IB302">
        <v>9999</v>
      </c>
      <c r="IC302">
        <v>1.86848</v>
      </c>
      <c r="ID302">
        <v>1.86417</v>
      </c>
      <c r="IE302">
        <v>1.8718</v>
      </c>
      <c r="IF302">
        <v>1.86264</v>
      </c>
      <c r="IG302">
        <v>1.86207</v>
      </c>
      <c r="IH302">
        <v>1.86856</v>
      </c>
      <c r="II302">
        <v>1.85867</v>
      </c>
      <c r="IJ302">
        <v>1.86508</v>
      </c>
      <c r="IK302">
        <v>5</v>
      </c>
      <c r="IL302">
        <v>0</v>
      </c>
      <c r="IM302">
        <v>0</v>
      </c>
      <c r="IN302">
        <v>0</v>
      </c>
      <c r="IO302" t="s">
        <v>441</v>
      </c>
      <c r="IP302" t="s">
        <v>442</v>
      </c>
      <c r="IQ302" t="s">
        <v>443</v>
      </c>
      <c r="IR302" t="s">
        <v>443</v>
      </c>
      <c r="IS302" t="s">
        <v>443</v>
      </c>
      <c r="IT302" t="s">
        <v>443</v>
      </c>
      <c r="IU302">
        <v>0</v>
      </c>
      <c r="IV302">
        <v>100</v>
      </c>
      <c r="IW302">
        <v>100</v>
      </c>
      <c r="IX302">
        <v>8.08</v>
      </c>
      <c r="IY302">
        <v>0.3823</v>
      </c>
      <c r="IZ302">
        <v>4.29428474587108</v>
      </c>
      <c r="JA302">
        <v>0.0044018681294096</v>
      </c>
      <c r="JB302">
        <v>-1.90699597991277e-06</v>
      </c>
      <c r="JC302">
        <v>4.44501569190667e-10</v>
      </c>
      <c r="JD302">
        <v>0.0663976639725661</v>
      </c>
      <c r="JE302">
        <v>0.00774552653971819</v>
      </c>
      <c r="JF302">
        <v>0.000136201457998369</v>
      </c>
      <c r="JG302">
        <v>5.32982615085375e-06</v>
      </c>
      <c r="JH302">
        <v>-0</v>
      </c>
      <c r="JI302">
        <v>1991</v>
      </c>
      <c r="JJ302">
        <v>1</v>
      </c>
      <c r="JK302">
        <v>28</v>
      </c>
      <c r="JL302">
        <v>195731.8</v>
      </c>
      <c r="JM302">
        <v>195731.7</v>
      </c>
      <c r="JN302">
        <v>2.96265</v>
      </c>
      <c r="JO302">
        <v>2.323</v>
      </c>
      <c r="JP302">
        <v>1.4978</v>
      </c>
      <c r="JQ302">
        <v>2.32788</v>
      </c>
      <c r="JR302">
        <v>1.54419</v>
      </c>
      <c r="JS302">
        <v>2.36328</v>
      </c>
      <c r="JT302">
        <v>35.1286</v>
      </c>
      <c r="JU302">
        <v>24.0787</v>
      </c>
      <c r="JV302">
        <v>18</v>
      </c>
      <c r="JW302">
        <v>546.702</v>
      </c>
      <c r="JX302">
        <v>433.617</v>
      </c>
      <c r="JY302">
        <v>25.0744</v>
      </c>
      <c r="JZ302">
        <v>27.6103</v>
      </c>
      <c r="KA302">
        <v>30.0005</v>
      </c>
      <c r="KB302">
        <v>27.4439</v>
      </c>
      <c r="KC302">
        <v>27.4604</v>
      </c>
      <c r="KD302">
        <v>59.3656</v>
      </c>
      <c r="KE302">
        <v>24.874</v>
      </c>
      <c r="KF302">
        <v>72.3316</v>
      </c>
      <c r="KG302">
        <v>25.0201</v>
      </c>
      <c r="KH302">
        <v>1570.68</v>
      </c>
      <c r="KI302">
        <v>20.6574</v>
      </c>
      <c r="KJ302">
        <v>93.0768</v>
      </c>
      <c r="KK302">
        <v>98.8287</v>
      </c>
    </row>
    <row r="303" spans="1:297">
      <c r="A303">
        <v>287</v>
      </c>
      <c r="B303">
        <v>1758993621</v>
      </c>
      <c r="C303">
        <v>6274</v>
      </c>
      <c r="D303" t="s">
        <v>1018</v>
      </c>
      <c r="E303" t="s">
        <v>1019</v>
      </c>
      <c r="F303">
        <v>5</v>
      </c>
      <c r="G303" t="s">
        <v>831</v>
      </c>
      <c r="H303" t="s">
        <v>436</v>
      </c>
      <c r="I303">
        <v>1758993612.84615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(EA303+(U303+2*0.95*5.67E-8*(((EA303+$B$7)+273)^4-(EA303+273)^4)-44100*J303)/(1.84*29.3*R303+8*0.95*5.67E-8*(EA303+273)^3))</f>
        <v>0</v>
      </c>
      <c r="W303">
        <f>($C$7*EB303+$D$7*EC303+$E$7*V303)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2*0.95*5.67E-8*(((EA303+$B$7)+273)^4-(W303+273)^4)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1592.54896797619</v>
      </c>
      <c r="AK303">
        <v>1540.59042424242</v>
      </c>
      <c r="AL303">
        <v>3.36501320346305</v>
      </c>
      <c r="AM303">
        <v>63.08</v>
      </c>
      <c r="AN303">
        <f>(AP303 - AO303 + DY303*1E3/(8.314*(EA303+273.15)) * AR303/DX303 * AQ303) * DX303/(100*DL303) * 1000/(1000 - AP303)</f>
        <v>0</v>
      </c>
      <c r="AO303">
        <v>20.6858214464286</v>
      </c>
      <c r="AP303">
        <v>23.395076969697</v>
      </c>
      <c r="AQ303">
        <v>-0.00582529004329207</v>
      </c>
      <c r="AR303">
        <v>99.94</v>
      </c>
      <c r="AS303">
        <v>0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MAX(0,($B$13+$C$13*EF303)/(1+$D$13*EF303)*DY303/(EA303+273)*$E$13)</f>
        <v>0</v>
      </c>
      <c r="AX303" t="s">
        <v>437</v>
      </c>
      <c r="AY303" t="s">
        <v>437</v>
      </c>
      <c r="AZ303">
        <v>0</v>
      </c>
      <c r="BA303">
        <v>0</v>
      </c>
      <c r="BB303">
        <f>1-AZ303/BA303</f>
        <v>0</v>
      </c>
      <c r="BC303">
        <v>0</v>
      </c>
      <c r="BD303" t="s">
        <v>437</v>
      </c>
      <c r="BE303" t="s">
        <v>437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437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$B$11*EG303+$C$11*EH303+$F$11*ES303*(1-EV303)</f>
        <v>0</v>
      </c>
      <c r="DI303">
        <f>DH303*DJ303</f>
        <v>0</v>
      </c>
      <c r="DJ303">
        <f>($B$11*$D$9+$C$11*$D$9+$F$11*((FF303+EX303)/MAX(FF303+EX303+FG303, 0.1)*$I$9+FG303/MAX(FF303+EX303+FG303, 0.1)*$J$9))/($B$11+$C$11+$F$11)</f>
        <v>0</v>
      </c>
      <c r="DK303">
        <f>($B$11*$K$9+$C$11*$K$9+$F$11*((FF303+EX303)/MAX(FF303+EX303+FG303, 0.1)*$P$9+FG303/MAX(FF303+EX303+FG303, 0.1)*$Q$9))/($B$11+$C$11+$F$11)</f>
        <v>0</v>
      </c>
      <c r="DL303">
        <v>6</v>
      </c>
      <c r="DM303">
        <v>0.5</v>
      </c>
      <c r="DN303" t="s">
        <v>438</v>
      </c>
      <c r="DO303">
        <v>2</v>
      </c>
      <c r="DP303" t="b">
        <v>1</v>
      </c>
      <c r="DQ303">
        <v>1758993612.84615</v>
      </c>
      <c r="DR303">
        <v>1480.53</v>
      </c>
      <c r="DS303">
        <v>1543.97230769231</v>
      </c>
      <c r="DT303">
        <v>23.4268769230769</v>
      </c>
      <c r="DU303">
        <v>20.6785538461539</v>
      </c>
      <c r="DV303">
        <v>1472.46923076923</v>
      </c>
      <c r="DW303">
        <v>23.0444230769231</v>
      </c>
      <c r="DX303">
        <v>499.976076923077</v>
      </c>
      <c r="DY303">
        <v>90.3974846153846</v>
      </c>
      <c r="DZ303">
        <v>0.0307346923076923</v>
      </c>
      <c r="EA303">
        <v>29.9066923076923</v>
      </c>
      <c r="EB303">
        <v>30.0602846153846</v>
      </c>
      <c r="EC303">
        <v>999.9</v>
      </c>
      <c r="ED303">
        <v>0</v>
      </c>
      <c r="EE303">
        <v>0</v>
      </c>
      <c r="EF303">
        <v>9994.51846153846</v>
      </c>
      <c r="EG303">
        <v>0</v>
      </c>
      <c r="EH303">
        <v>9.68489</v>
      </c>
      <c r="EI303">
        <v>-63.4411153846154</v>
      </c>
      <c r="EJ303">
        <v>1516.04461538462</v>
      </c>
      <c r="EK303">
        <v>1576.57230769231</v>
      </c>
      <c r="EL303">
        <v>2.74831846153846</v>
      </c>
      <c r="EM303">
        <v>1543.97230769231</v>
      </c>
      <c r="EN303">
        <v>20.6785538461539</v>
      </c>
      <c r="EO303">
        <v>2.11773</v>
      </c>
      <c r="EP303">
        <v>1.86929076923077</v>
      </c>
      <c r="EQ303">
        <v>18.3531615384615</v>
      </c>
      <c r="ER303">
        <v>16.3785769230769</v>
      </c>
      <c r="ES303">
        <v>1999.99615384615</v>
      </c>
      <c r="ET303">
        <v>0.979996</v>
      </c>
      <c r="EU303">
        <v>0.0200036</v>
      </c>
      <c r="EV303">
        <v>0</v>
      </c>
      <c r="EW303">
        <v>1128.57307692308</v>
      </c>
      <c r="EX303">
        <v>5.00016</v>
      </c>
      <c r="EY303">
        <v>23164.2461538462</v>
      </c>
      <c r="EZ303">
        <v>18234.1461538462</v>
      </c>
      <c r="FA303">
        <v>48.625</v>
      </c>
      <c r="FB303">
        <v>49.125</v>
      </c>
      <c r="FC303">
        <v>49</v>
      </c>
      <c r="FD303">
        <v>48.8072307692308</v>
      </c>
      <c r="FE303">
        <v>50.4612307692308</v>
      </c>
      <c r="FF303">
        <v>1955.08615384615</v>
      </c>
      <c r="FG303">
        <v>39.91</v>
      </c>
      <c r="FH303">
        <v>0</v>
      </c>
      <c r="FI303">
        <v>1758993626.1</v>
      </c>
      <c r="FJ303">
        <v>0</v>
      </c>
      <c r="FK303">
        <v>1128.286</v>
      </c>
      <c r="FL303">
        <v>-15.0361538817808</v>
      </c>
      <c r="FM303">
        <v>-303.576923529254</v>
      </c>
      <c r="FN303">
        <v>23159.416</v>
      </c>
      <c r="FO303">
        <v>15</v>
      </c>
      <c r="FP303">
        <v>0</v>
      </c>
      <c r="FQ303" t="s">
        <v>439</v>
      </c>
      <c r="FR303">
        <v>1747249705.1</v>
      </c>
      <c r="FS303">
        <v>1747249711.1</v>
      </c>
      <c r="FT303">
        <v>0</v>
      </c>
      <c r="FU303">
        <v>0.871</v>
      </c>
      <c r="FV303">
        <v>0.066</v>
      </c>
      <c r="FW303">
        <v>5.486</v>
      </c>
      <c r="FX303">
        <v>0.145</v>
      </c>
      <c r="FY303">
        <v>420</v>
      </c>
      <c r="FZ303">
        <v>16</v>
      </c>
      <c r="GA303">
        <v>0.27</v>
      </c>
      <c r="GB303">
        <v>0.16</v>
      </c>
      <c r="GC303">
        <v>-63.6028</v>
      </c>
      <c r="GD303">
        <v>2.97962706766923</v>
      </c>
      <c r="GE303">
        <v>0.570804357902075</v>
      </c>
      <c r="GF303">
        <v>0</v>
      </c>
      <c r="GG303">
        <v>1129.23735294118</v>
      </c>
      <c r="GH303">
        <v>-14.7644003006837</v>
      </c>
      <c r="GI303">
        <v>1.46375887765134</v>
      </c>
      <c r="GJ303">
        <v>-1</v>
      </c>
      <c r="GK303">
        <v>2.763465</v>
      </c>
      <c r="GL303">
        <v>-0.346569924812035</v>
      </c>
      <c r="GM303">
        <v>0.0340405094703355</v>
      </c>
      <c r="GN303">
        <v>0</v>
      </c>
      <c r="GO303">
        <v>0</v>
      </c>
      <c r="GP303">
        <v>2</v>
      </c>
      <c r="GQ303" t="s">
        <v>457</v>
      </c>
      <c r="GR303">
        <v>3.12526</v>
      </c>
      <c r="GS303">
        <v>2.65635</v>
      </c>
      <c r="GT303">
        <v>0.212783</v>
      </c>
      <c r="GU303">
        <v>0.218235</v>
      </c>
      <c r="GV303">
        <v>0.0997137</v>
      </c>
      <c r="GW303">
        <v>0.0919648</v>
      </c>
      <c r="GX303">
        <v>20282.8</v>
      </c>
      <c r="GY303">
        <v>19095.9</v>
      </c>
      <c r="GZ303">
        <v>23038.4</v>
      </c>
      <c r="HA303">
        <v>23781</v>
      </c>
      <c r="HB303">
        <v>35349.5</v>
      </c>
      <c r="HC303">
        <v>35749.9</v>
      </c>
      <c r="HD303">
        <v>41524.9</v>
      </c>
      <c r="HE303">
        <v>42403.2</v>
      </c>
      <c r="HF303">
        <v>1.91197</v>
      </c>
      <c r="HG303">
        <v>1.82535</v>
      </c>
      <c r="HH303">
        <v>0.189338</v>
      </c>
      <c r="HI303">
        <v>0</v>
      </c>
      <c r="HJ303">
        <v>26.9588</v>
      </c>
      <c r="HK303">
        <v>999.9</v>
      </c>
      <c r="HL303">
        <v>52.423</v>
      </c>
      <c r="HM303">
        <v>29.306</v>
      </c>
      <c r="HN303">
        <v>23.7377</v>
      </c>
      <c r="HO303">
        <v>53.4128</v>
      </c>
      <c r="HP303">
        <v>42.1074</v>
      </c>
      <c r="HQ303">
        <v>1</v>
      </c>
      <c r="HR303">
        <v>0.00933435</v>
      </c>
      <c r="HS303">
        <v>1.42287</v>
      </c>
      <c r="HT303">
        <v>20.2115</v>
      </c>
      <c r="HU303">
        <v>5.23286</v>
      </c>
      <c r="HV303">
        <v>11.992</v>
      </c>
      <c r="HW303">
        <v>4.9558</v>
      </c>
      <c r="HX303">
        <v>3.30395</v>
      </c>
      <c r="HY303">
        <v>22.2</v>
      </c>
      <c r="HZ303">
        <v>9999</v>
      </c>
      <c r="IA303">
        <v>9999</v>
      </c>
      <c r="IB303">
        <v>9999</v>
      </c>
      <c r="IC303">
        <v>1.8685</v>
      </c>
      <c r="ID303">
        <v>1.86417</v>
      </c>
      <c r="IE303">
        <v>1.8718</v>
      </c>
      <c r="IF303">
        <v>1.86264</v>
      </c>
      <c r="IG303">
        <v>1.86208</v>
      </c>
      <c r="IH303">
        <v>1.86858</v>
      </c>
      <c r="II303">
        <v>1.85867</v>
      </c>
      <c r="IJ303">
        <v>1.86508</v>
      </c>
      <c r="IK303">
        <v>5</v>
      </c>
      <c r="IL303">
        <v>0</v>
      </c>
      <c r="IM303">
        <v>0</v>
      </c>
      <c r="IN303">
        <v>0</v>
      </c>
      <c r="IO303" t="s">
        <v>441</v>
      </c>
      <c r="IP303" t="s">
        <v>442</v>
      </c>
      <c r="IQ303" t="s">
        <v>443</v>
      </c>
      <c r="IR303" t="s">
        <v>443</v>
      </c>
      <c r="IS303" t="s">
        <v>443</v>
      </c>
      <c r="IT303" t="s">
        <v>443</v>
      </c>
      <c r="IU303">
        <v>0</v>
      </c>
      <c r="IV303">
        <v>100</v>
      </c>
      <c r="IW303">
        <v>100</v>
      </c>
      <c r="IX303">
        <v>8.11</v>
      </c>
      <c r="IY303">
        <v>0.3817</v>
      </c>
      <c r="IZ303">
        <v>4.29428474587108</v>
      </c>
      <c r="JA303">
        <v>0.0044018681294096</v>
      </c>
      <c r="JB303">
        <v>-1.90699597991277e-06</v>
      </c>
      <c r="JC303">
        <v>4.44501569190667e-10</v>
      </c>
      <c r="JD303">
        <v>0.0663976639725661</v>
      </c>
      <c r="JE303">
        <v>0.00774552653971819</v>
      </c>
      <c r="JF303">
        <v>0.000136201457998369</v>
      </c>
      <c r="JG303">
        <v>5.32982615085375e-06</v>
      </c>
      <c r="JH303">
        <v>-0</v>
      </c>
      <c r="JI303">
        <v>1991</v>
      </c>
      <c r="JJ303">
        <v>1</v>
      </c>
      <c r="JK303">
        <v>28</v>
      </c>
      <c r="JL303">
        <v>195731.9</v>
      </c>
      <c r="JM303">
        <v>195731.8</v>
      </c>
      <c r="JN303">
        <v>2.98584</v>
      </c>
      <c r="JO303">
        <v>2.34497</v>
      </c>
      <c r="JP303">
        <v>1.49902</v>
      </c>
      <c r="JQ303">
        <v>2.3291</v>
      </c>
      <c r="JR303">
        <v>1.54419</v>
      </c>
      <c r="JS303">
        <v>2.26685</v>
      </c>
      <c r="JT303">
        <v>35.1286</v>
      </c>
      <c r="JU303">
        <v>24.0525</v>
      </c>
      <c r="JV303">
        <v>18</v>
      </c>
      <c r="JW303">
        <v>546.435</v>
      </c>
      <c r="JX303">
        <v>433.861</v>
      </c>
      <c r="JY303">
        <v>25.014</v>
      </c>
      <c r="JZ303">
        <v>27.6144</v>
      </c>
      <c r="KA303">
        <v>30.0004</v>
      </c>
      <c r="KB303">
        <v>27.4468</v>
      </c>
      <c r="KC303">
        <v>27.4632</v>
      </c>
      <c r="KD303">
        <v>59.8872</v>
      </c>
      <c r="KE303">
        <v>24.874</v>
      </c>
      <c r="KF303">
        <v>72.3316</v>
      </c>
      <c r="KG303">
        <v>24.9702</v>
      </c>
      <c r="KH303">
        <v>1591.01</v>
      </c>
      <c r="KI303">
        <v>20.691</v>
      </c>
      <c r="KJ303">
        <v>93.0757</v>
      </c>
      <c r="KK303">
        <v>98.8278</v>
      </c>
    </row>
    <row r="304" spans="1:297">
      <c r="A304">
        <v>288</v>
      </c>
      <c r="B304">
        <v>1758993626</v>
      </c>
      <c r="C304">
        <v>6279</v>
      </c>
      <c r="D304" t="s">
        <v>1020</v>
      </c>
      <c r="E304" t="s">
        <v>1021</v>
      </c>
      <c r="F304">
        <v>5</v>
      </c>
      <c r="G304" t="s">
        <v>831</v>
      </c>
      <c r="H304" t="s">
        <v>436</v>
      </c>
      <c r="I304">
        <v>1758993617.84615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(EA304+(U304+2*0.95*5.67E-8*(((EA304+$B$7)+273)^4-(EA304+273)^4)-44100*J304)/(1.84*29.3*R304+8*0.95*5.67E-8*(EA304+273)^3))</f>
        <v>0</v>
      </c>
      <c r="W304">
        <f>($C$7*EB304+$D$7*EC304+$E$7*V304)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2*0.95*5.67E-8*(((EA304+$B$7)+273)^4-(W304+273)^4)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1609.25615765476</v>
      </c>
      <c r="AK304">
        <v>1557.30436363636</v>
      </c>
      <c r="AL304">
        <v>3.34754805194784</v>
      </c>
      <c r="AM304">
        <v>63.08</v>
      </c>
      <c r="AN304">
        <f>(AP304 - AO304 + DY304*1E3/(8.314*(EA304+273.15)) * AR304/DX304 * AQ304) * DX304/(100*DL304) * 1000/(1000 - AP304)</f>
        <v>0</v>
      </c>
      <c r="AO304">
        <v>20.7125238214286</v>
      </c>
      <c r="AP304">
        <v>23.3748684848485</v>
      </c>
      <c r="AQ304">
        <v>-0.00273157287157345</v>
      </c>
      <c r="AR304">
        <v>99.94</v>
      </c>
      <c r="AS304">
        <v>0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MAX(0,($B$13+$C$13*EF304)/(1+$D$13*EF304)*DY304/(EA304+273)*$E$13)</f>
        <v>0</v>
      </c>
      <c r="AX304" t="s">
        <v>437</v>
      </c>
      <c r="AY304" t="s">
        <v>437</v>
      </c>
      <c r="AZ304">
        <v>0</v>
      </c>
      <c r="BA304">
        <v>0</v>
      </c>
      <c r="BB304">
        <f>1-AZ304/BA304</f>
        <v>0</v>
      </c>
      <c r="BC304">
        <v>0</v>
      </c>
      <c r="BD304" t="s">
        <v>437</v>
      </c>
      <c r="BE304" t="s">
        <v>437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437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$B$11*EG304+$C$11*EH304+$F$11*ES304*(1-EV304)</f>
        <v>0</v>
      </c>
      <c r="DI304">
        <f>DH304*DJ304</f>
        <v>0</v>
      </c>
      <c r="DJ304">
        <f>($B$11*$D$9+$C$11*$D$9+$F$11*((FF304+EX304)/MAX(FF304+EX304+FG304, 0.1)*$I$9+FG304/MAX(FF304+EX304+FG304, 0.1)*$J$9))/($B$11+$C$11+$F$11)</f>
        <v>0</v>
      </c>
      <c r="DK304">
        <f>($B$11*$K$9+$C$11*$K$9+$F$11*((FF304+EX304)/MAX(FF304+EX304+FG304, 0.1)*$P$9+FG304/MAX(FF304+EX304+FG304, 0.1)*$Q$9))/($B$11+$C$11+$F$11)</f>
        <v>0</v>
      </c>
      <c r="DL304">
        <v>6</v>
      </c>
      <c r="DM304">
        <v>0.5</v>
      </c>
      <c r="DN304" t="s">
        <v>438</v>
      </c>
      <c r="DO304">
        <v>2</v>
      </c>
      <c r="DP304" t="b">
        <v>1</v>
      </c>
      <c r="DQ304">
        <v>1758993617.84615</v>
      </c>
      <c r="DR304">
        <v>1497.23923076923</v>
      </c>
      <c r="DS304">
        <v>1560.49615384615</v>
      </c>
      <c r="DT304">
        <v>23.4074615384615</v>
      </c>
      <c r="DU304">
        <v>20.6922230769231</v>
      </c>
      <c r="DV304">
        <v>1489.15076923077</v>
      </c>
      <c r="DW304">
        <v>23.0254384615385</v>
      </c>
      <c r="DX304">
        <v>500.014461538462</v>
      </c>
      <c r="DY304">
        <v>90.3968923076923</v>
      </c>
      <c r="DZ304">
        <v>0.0306849692307692</v>
      </c>
      <c r="EA304">
        <v>29.8926538461538</v>
      </c>
      <c r="EB304">
        <v>30.0530307692308</v>
      </c>
      <c r="EC304">
        <v>999.9</v>
      </c>
      <c r="ED304">
        <v>0</v>
      </c>
      <c r="EE304">
        <v>0</v>
      </c>
      <c r="EF304">
        <v>9992.20307692308</v>
      </c>
      <c r="EG304">
        <v>0</v>
      </c>
      <c r="EH304">
        <v>9.68456923076923</v>
      </c>
      <c r="EI304">
        <v>-63.2563230769231</v>
      </c>
      <c r="EJ304">
        <v>1533.12384615385</v>
      </c>
      <c r="EK304">
        <v>1593.46846153846</v>
      </c>
      <c r="EL304">
        <v>2.71524461538462</v>
      </c>
      <c r="EM304">
        <v>1560.49615384615</v>
      </c>
      <c r="EN304">
        <v>20.6922230769231</v>
      </c>
      <c r="EO304">
        <v>2.11596230769231</v>
      </c>
      <c r="EP304">
        <v>1.87051230769231</v>
      </c>
      <c r="EQ304">
        <v>18.3398461538462</v>
      </c>
      <c r="ER304">
        <v>16.3888307692308</v>
      </c>
      <c r="ES304">
        <v>1999.98384615385</v>
      </c>
      <c r="ET304">
        <v>0.979996</v>
      </c>
      <c r="EU304">
        <v>0.0200036</v>
      </c>
      <c r="EV304">
        <v>0</v>
      </c>
      <c r="EW304">
        <v>1127.33769230769</v>
      </c>
      <c r="EX304">
        <v>5.00016</v>
      </c>
      <c r="EY304">
        <v>23138.1</v>
      </c>
      <c r="EZ304">
        <v>18234.0230769231</v>
      </c>
      <c r="FA304">
        <v>48.625</v>
      </c>
      <c r="FB304">
        <v>49.125</v>
      </c>
      <c r="FC304">
        <v>49</v>
      </c>
      <c r="FD304">
        <v>48.812</v>
      </c>
      <c r="FE304">
        <v>50.4757692307692</v>
      </c>
      <c r="FF304">
        <v>1955.07384615385</v>
      </c>
      <c r="FG304">
        <v>39.91</v>
      </c>
      <c r="FH304">
        <v>0</v>
      </c>
      <c r="FI304">
        <v>1758993630.9</v>
      </c>
      <c r="FJ304">
        <v>0</v>
      </c>
      <c r="FK304">
        <v>1127.0952</v>
      </c>
      <c r="FL304">
        <v>-14.3661538398356</v>
      </c>
      <c r="FM304">
        <v>-315.207691822194</v>
      </c>
      <c r="FN304">
        <v>23134.616</v>
      </c>
      <c r="FO304">
        <v>15</v>
      </c>
      <c r="FP304">
        <v>0</v>
      </c>
      <c r="FQ304" t="s">
        <v>439</v>
      </c>
      <c r="FR304">
        <v>1747249705.1</v>
      </c>
      <c r="FS304">
        <v>1747249711.1</v>
      </c>
      <c r="FT304">
        <v>0</v>
      </c>
      <c r="FU304">
        <v>0.871</v>
      </c>
      <c r="FV304">
        <v>0.066</v>
      </c>
      <c r="FW304">
        <v>5.486</v>
      </c>
      <c r="FX304">
        <v>0.145</v>
      </c>
      <c r="FY304">
        <v>420</v>
      </c>
      <c r="FZ304">
        <v>16</v>
      </c>
      <c r="GA304">
        <v>0.27</v>
      </c>
      <c r="GB304">
        <v>0.16</v>
      </c>
      <c r="GC304">
        <v>-63.3021285714286</v>
      </c>
      <c r="GD304">
        <v>3.13647272727272</v>
      </c>
      <c r="GE304">
        <v>0.588242177324674</v>
      </c>
      <c r="GF304">
        <v>0</v>
      </c>
      <c r="GG304">
        <v>1127.91147058824</v>
      </c>
      <c r="GH304">
        <v>-14.9868602053195</v>
      </c>
      <c r="GI304">
        <v>1.48354530126303</v>
      </c>
      <c r="GJ304">
        <v>-1</v>
      </c>
      <c r="GK304">
        <v>2.73123476190476</v>
      </c>
      <c r="GL304">
        <v>-0.387148051948054</v>
      </c>
      <c r="GM304">
        <v>0.0401846922547626</v>
      </c>
      <c r="GN304">
        <v>0</v>
      </c>
      <c r="GO304">
        <v>0</v>
      </c>
      <c r="GP304">
        <v>2</v>
      </c>
      <c r="GQ304" t="s">
        <v>457</v>
      </c>
      <c r="GR304">
        <v>3.12524</v>
      </c>
      <c r="GS304">
        <v>2.65614</v>
      </c>
      <c r="GT304">
        <v>0.214174</v>
      </c>
      <c r="GU304">
        <v>0.219521</v>
      </c>
      <c r="GV304">
        <v>0.09965</v>
      </c>
      <c r="GW304">
        <v>0.0919958</v>
      </c>
      <c r="GX304">
        <v>20246.6</v>
      </c>
      <c r="GY304">
        <v>19064.5</v>
      </c>
      <c r="GZ304">
        <v>23038</v>
      </c>
      <c r="HA304">
        <v>23780.9</v>
      </c>
      <c r="HB304">
        <v>35351.6</v>
      </c>
      <c r="HC304">
        <v>35748.6</v>
      </c>
      <c r="HD304">
        <v>41524.3</v>
      </c>
      <c r="HE304">
        <v>42403</v>
      </c>
      <c r="HF304">
        <v>1.91188</v>
      </c>
      <c r="HG304">
        <v>1.82493</v>
      </c>
      <c r="HH304">
        <v>0.18945</v>
      </c>
      <c r="HI304">
        <v>0</v>
      </c>
      <c r="HJ304">
        <v>26.9584</v>
      </c>
      <c r="HK304">
        <v>999.9</v>
      </c>
      <c r="HL304">
        <v>52.448</v>
      </c>
      <c r="HM304">
        <v>29.296</v>
      </c>
      <c r="HN304">
        <v>23.7368</v>
      </c>
      <c r="HO304">
        <v>54.0528</v>
      </c>
      <c r="HP304">
        <v>42.2556</v>
      </c>
      <c r="HQ304">
        <v>1</v>
      </c>
      <c r="HR304">
        <v>0.00946138</v>
      </c>
      <c r="HS304">
        <v>1.40382</v>
      </c>
      <c r="HT304">
        <v>20.2117</v>
      </c>
      <c r="HU304">
        <v>5.23256</v>
      </c>
      <c r="HV304">
        <v>11.992</v>
      </c>
      <c r="HW304">
        <v>4.95565</v>
      </c>
      <c r="HX304">
        <v>3.3039</v>
      </c>
      <c r="HY304">
        <v>22.2</v>
      </c>
      <c r="HZ304">
        <v>9999</v>
      </c>
      <c r="IA304">
        <v>9999</v>
      </c>
      <c r="IB304">
        <v>9999</v>
      </c>
      <c r="IC304">
        <v>1.86847</v>
      </c>
      <c r="ID304">
        <v>1.86417</v>
      </c>
      <c r="IE304">
        <v>1.8718</v>
      </c>
      <c r="IF304">
        <v>1.86264</v>
      </c>
      <c r="IG304">
        <v>1.86207</v>
      </c>
      <c r="IH304">
        <v>1.86859</v>
      </c>
      <c r="II304">
        <v>1.85867</v>
      </c>
      <c r="IJ304">
        <v>1.86508</v>
      </c>
      <c r="IK304">
        <v>5</v>
      </c>
      <c r="IL304">
        <v>0</v>
      </c>
      <c r="IM304">
        <v>0</v>
      </c>
      <c r="IN304">
        <v>0</v>
      </c>
      <c r="IO304" t="s">
        <v>441</v>
      </c>
      <c r="IP304" t="s">
        <v>442</v>
      </c>
      <c r="IQ304" t="s">
        <v>443</v>
      </c>
      <c r="IR304" t="s">
        <v>443</v>
      </c>
      <c r="IS304" t="s">
        <v>443</v>
      </c>
      <c r="IT304" t="s">
        <v>443</v>
      </c>
      <c r="IU304">
        <v>0</v>
      </c>
      <c r="IV304">
        <v>100</v>
      </c>
      <c r="IW304">
        <v>100</v>
      </c>
      <c r="IX304">
        <v>8.13</v>
      </c>
      <c r="IY304">
        <v>0.3812</v>
      </c>
      <c r="IZ304">
        <v>4.29428474587108</v>
      </c>
      <c r="JA304">
        <v>0.0044018681294096</v>
      </c>
      <c r="JB304">
        <v>-1.90699597991277e-06</v>
      </c>
      <c r="JC304">
        <v>4.44501569190667e-10</v>
      </c>
      <c r="JD304">
        <v>0.0663976639725661</v>
      </c>
      <c r="JE304">
        <v>0.00774552653971819</v>
      </c>
      <c r="JF304">
        <v>0.000136201457998369</v>
      </c>
      <c r="JG304">
        <v>5.32982615085375e-06</v>
      </c>
      <c r="JH304">
        <v>-0</v>
      </c>
      <c r="JI304">
        <v>1991</v>
      </c>
      <c r="JJ304">
        <v>1</v>
      </c>
      <c r="JK304">
        <v>28</v>
      </c>
      <c r="JL304">
        <v>195732</v>
      </c>
      <c r="JM304">
        <v>195731.9</v>
      </c>
      <c r="JN304">
        <v>3.01392</v>
      </c>
      <c r="JO304">
        <v>2.32056</v>
      </c>
      <c r="JP304">
        <v>1.4978</v>
      </c>
      <c r="JQ304">
        <v>2.32788</v>
      </c>
      <c r="JR304">
        <v>1.54419</v>
      </c>
      <c r="JS304">
        <v>2.36084</v>
      </c>
      <c r="JT304">
        <v>35.1516</v>
      </c>
      <c r="JU304">
        <v>24.07</v>
      </c>
      <c r="JV304">
        <v>18</v>
      </c>
      <c r="JW304">
        <v>546.395</v>
      </c>
      <c r="JX304">
        <v>433.631</v>
      </c>
      <c r="JY304">
        <v>24.9621</v>
      </c>
      <c r="JZ304">
        <v>27.6182</v>
      </c>
      <c r="KA304">
        <v>30.0003</v>
      </c>
      <c r="KB304">
        <v>27.4496</v>
      </c>
      <c r="KC304">
        <v>27.4661</v>
      </c>
      <c r="KD304">
        <v>60.3738</v>
      </c>
      <c r="KE304">
        <v>24.874</v>
      </c>
      <c r="KF304">
        <v>72.7299</v>
      </c>
      <c r="KG304">
        <v>24.9221</v>
      </c>
      <c r="KH304">
        <v>1604.59</v>
      </c>
      <c r="KI304">
        <v>20.7343</v>
      </c>
      <c r="KJ304">
        <v>93.0742</v>
      </c>
      <c r="KK304">
        <v>98.8275</v>
      </c>
    </row>
    <row r="305" spans="1:297">
      <c r="A305">
        <v>289</v>
      </c>
      <c r="B305">
        <v>1758996606</v>
      </c>
      <c r="C305">
        <v>9259</v>
      </c>
      <c r="D305" t="s">
        <v>1022</v>
      </c>
      <c r="E305" t="s">
        <v>1023</v>
      </c>
      <c r="F305">
        <v>5</v>
      </c>
      <c r="G305" t="s">
        <v>1024</v>
      </c>
      <c r="H305" t="s">
        <v>436</v>
      </c>
      <c r="I305">
        <v>1758996598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(EA305+(U305+2*0.95*5.67E-8*(((EA305+$B$7)+273)^4-(EA305+273)^4)-44100*J305)/(1.84*29.3*R305+8*0.95*5.67E-8*(EA305+273)^3))</f>
        <v>0</v>
      </c>
      <c r="W305">
        <f>($C$7*EB305+$D$7*EC305+$E$7*V305)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2*0.95*5.67E-8*(((EA305+$B$7)+273)^4-(W305+273)^4)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429.076819438095</v>
      </c>
      <c r="AK305">
        <v>415.947218181818</v>
      </c>
      <c r="AL305">
        <v>-0.00360207792208558</v>
      </c>
      <c r="AM305">
        <v>63.08</v>
      </c>
      <c r="AN305">
        <f>(AP305 - AO305 + DY305*1E3/(8.314*(EA305+273.15)) * AR305/DX305 * AQ305) * DX305/(100*DL305) * 1000/(1000 - AP305)</f>
        <v>0</v>
      </c>
      <c r="AO305">
        <v>20.7740311785714</v>
      </c>
      <c r="AP305">
        <v>23.4250812121212</v>
      </c>
      <c r="AQ305">
        <v>-5.74218241529019e-05</v>
      </c>
      <c r="AR305">
        <v>99.94</v>
      </c>
      <c r="AS305">
        <v>0</v>
      </c>
      <c r="AT305">
        <v>0</v>
      </c>
      <c r="AU305">
        <f>IF(AS305*$H$13&gt;=AW305,1.0,(AW305/(AW305-AS305*$H$13)))</f>
        <v>0</v>
      </c>
      <c r="AV305">
        <f>(AU305-1)*100</f>
        <v>0</v>
      </c>
      <c r="AW305">
        <f>MAX(0,($B$13+$C$13*EF305)/(1+$D$13*EF305)*DY305/(EA305+273)*$E$13)</f>
        <v>0</v>
      </c>
      <c r="AX305" t="s">
        <v>437</v>
      </c>
      <c r="AY305" t="s">
        <v>437</v>
      </c>
      <c r="AZ305">
        <v>0</v>
      </c>
      <c r="BA305">
        <v>0</v>
      </c>
      <c r="BB305">
        <f>1-AZ305/BA305</f>
        <v>0</v>
      </c>
      <c r="BC305">
        <v>0</v>
      </c>
      <c r="BD305" t="s">
        <v>437</v>
      </c>
      <c r="BE305" t="s">
        <v>437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437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$B$11*EG305+$C$11*EH305+$F$11*ES305*(1-EV305)</f>
        <v>0</v>
      </c>
      <c r="DI305">
        <f>DH305*DJ305</f>
        <v>0</v>
      </c>
      <c r="DJ305">
        <f>($B$11*$D$9+$C$11*$D$9+$F$11*((FF305+EX305)/MAX(FF305+EX305+FG305, 0.1)*$I$9+FG305/MAX(FF305+EX305+FG305, 0.1)*$J$9))/($B$11+$C$11+$F$11)</f>
        <v>0</v>
      </c>
      <c r="DK305">
        <f>($B$11*$K$9+$C$11*$K$9+$F$11*((FF305+EX305)/MAX(FF305+EX305+FG305, 0.1)*$P$9+FG305/MAX(FF305+EX305+FG305, 0.1)*$Q$9))/($B$11+$C$11+$F$11)</f>
        <v>0</v>
      </c>
      <c r="DL305">
        <v>6</v>
      </c>
      <c r="DM305">
        <v>0.5</v>
      </c>
      <c r="DN305" t="s">
        <v>438</v>
      </c>
      <c r="DO305">
        <v>2</v>
      </c>
      <c r="DP305" t="b">
        <v>1</v>
      </c>
      <c r="DQ305">
        <v>1758996598</v>
      </c>
      <c r="DR305">
        <v>406.2238</v>
      </c>
      <c r="DS305">
        <v>420.100266666667</v>
      </c>
      <c r="DT305">
        <v>23.43216</v>
      </c>
      <c r="DU305">
        <v>20.7883066666667</v>
      </c>
      <c r="DV305">
        <v>400.444133333333</v>
      </c>
      <c r="DW305">
        <v>23.0495866666667</v>
      </c>
      <c r="DX305">
        <v>499.999466666667</v>
      </c>
      <c r="DY305">
        <v>90.3629466666667</v>
      </c>
      <c r="DZ305">
        <v>0.02864864</v>
      </c>
      <c r="EA305">
        <v>29.89312</v>
      </c>
      <c r="EB305">
        <v>29.99422</v>
      </c>
      <c r="EC305">
        <v>999.9</v>
      </c>
      <c r="ED305">
        <v>0</v>
      </c>
      <c r="EE305">
        <v>0</v>
      </c>
      <c r="EF305">
        <v>10001.368</v>
      </c>
      <c r="EG305">
        <v>0</v>
      </c>
      <c r="EH305">
        <v>9.68168</v>
      </c>
      <c r="EI305">
        <v>-13.87626</v>
      </c>
      <c r="EJ305">
        <v>415.971066666667</v>
      </c>
      <c r="EK305">
        <v>429.018733333333</v>
      </c>
      <c r="EL305">
        <v>2.64385</v>
      </c>
      <c r="EM305">
        <v>420.100266666667</v>
      </c>
      <c r="EN305">
        <v>20.7883066666667</v>
      </c>
      <c r="EO305">
        <v>2.11739933333333</v>
      </c>
      <c r="EP305">
        <v>1.87849333333333</v>
      </c>
      <c r="EQ305">
        <v>18.35068</v>
      </c>
      <c r="ER305">
        <v>16.4557066666667</v>
      </c>
      <c r="ES305">
        <v>1999.99133333333</v>
      </c>
      <c r="ET305">
        <v>0.9800032</v>
      </c>
      <c r="EU305">
        <v>0.01999682</v>
      </c>
      <c r="EV305">
        <v>0</v>
      </c>
      <c r="EW305">
        <v>878.1022</v>
      </c>
      <c r="EX305">
        <v>5.00016</v>
      </c>
      <c r="EY305">
        <v>17914.1466666667</v>
      </c>
      <c r="EZ305">
        <v>18234.1133333333</v>
      </c>
      <c r="FA305">
        <v>48.562</v>
      </c>
      <c r="FB305">
        <v>48.7830666666667</v>
      </c>
      <c r="FC305">
        <v>48.875</v>
      </c>
      <c r="FD305">
        <v>48.5537333333333</v>
      </c>
      <c r="FE305">
        <v>50.375</v>
      </c>
      <c r="FF305">
        <v>1955.10133333333</v>
      </c>
      <c r="FG305">
        <v>39.89</v>
      </c>
      <c r="FH305">
        <v>0</v>
      </c>
      <c r="FI305">
        <v>1758996611.7</v>
      </c>
      <c r="FJ305">
        <v>0</v>
      </c>
      <c r="FK305">
        <v>878.0696</v>
      </c>
      <c r="FL305">
        <v>-0.888692311476427</v>
      </c>
      <c r="FM305">
        <v>-15.3692307227948</v>
      </c>
      <c r="FN305">
        <v>17914.028</v>
      </c>
      <c r="FO305">
        <v>15</v>
      </c>
      <c r="FP305">
        <v>0</v>
      </c>
      <c r="FQ305" t="s">
        <v>439</v>
      </c>
      <c r="FR305">
        <v>1747249705.1</v>
      </c>
      <c r="FS305">
        <v>1747249711.1</v>
      </c>
      <c r="FT305">
        <v>0</v>
      </c>
      <c r="FU305">
        <v>0.871</v>
      </c>
      <c r="FV305">
        <v>0.066</v>
      </c>
      <c r="FW305">
        <v>5.486</v>
      </c>
      <c r="FX305">
        <v>0.145</v>
      </c>
      <c r="FY305">
        <v>420</v>
      </c>
      <c r="FZ305">
        <v>16</v>
      </c>
      <c r="GA305">
        <v>0.27</v>
      </c>
      <c r="GB305">
        <v>0.16</v>
      </c>
      <c r="GC305">
        <v>-13.931085</v>
      </c>
      <c r="GD305">
        <v>0.682831578947372</v>
      </c>
      <c r="GE305">
        <v>0.144679515740826</v>
      </c>
      <c r="GF305">
        <v>0</v>
      </c>
      <c r="GG305">
        <v>878.114588235294</v>
      </c>
      <c r="GH305">
        <v>-0.666524070510901</v>
      </c>
      <c r="GI305">
        <v>0.253275148875805</v>
      </c>
      <c r="GJ305">
        <v>-1</v>
      </c>
      <c r="GK305">
        <v>2.6400945</v>
      </c>
      <c r="GL305">
        <v>0.0691439097744375</v>
      </c>
      <c r="GM305">
        <v>0.0083852933609981</v>
      </c>
      <c r="GN305">
        <v>1</v>
      </c>
      <c r="GO305">
        <v>1</v>
      </c>
      <c r="GP305">
        <v>2</v>
      </c>
      <c r="GQ305" t="s">
        <v>446</v>
      </c>
      <c r="GR305">
        <v>3.12526</v>
      </c>
      <c r="GS305">
        <v>2.65417</v>
      </c>
      <c r="GT305">
        <v>0.0866724</v>
      </c>
      <c r="GU305">
        <v>0.0898952</v>
      </c>
      <c r="GV305">
        <v>0.0997651</v>
      </c>
      <c r="GW305">
        <v>0.0920883</v>
      </c>
      <c r="GX305">
        <v>23523.2</v>
      </c>
      <c r="GY305">
        <v>22237</v>
      </c>
      <c r="GZ305">
        <v>23030.3</v>
      </c>
      <c r="HA305">
        <v>23788.4</v>
      </c>
      <c r="HB305">
        <v>35326</v>
      </c>
      <c r="HC305">
        <v>35746.4</v>
      </c>
      <c r="HD305">
        <v>41512</v>
      </c>
      <c r="HE305">
        <v>42416.6</v>
      </c>
      <c r="HF305">
        <v>1.9116</v>
      </c>
      <c r="HG305">
        <v>1.8241</v>
      </c>
      <c r="HH305">
        <v>0.196874</v>
      </c>
      <c r="HI305">
        <v>0</v>
      </c>
      <c r="HJ305">
        <v>26.7968</v>
      </c>
      <c r="HK305">
        <v>999.9</v>
      </c>
      <c r="HL305">
        <v>55.97</v>
      </c>
      <c r="HM305">
        <v>29.275</v>
      </c>
      <c r="HN305">
        <v>25.3127</v>
      </c>
      <c r="HO305">
        <v>53.1702</v>
      </c>
      <c r="HP305">
        <v>41.9712</v>
      </c>
      <c r="HQ305">
        <v>1</v>
      </c>
      <c r="HR305">
        <v>0.0022002</v>
      </c>
      <c r="HS305">
        <v>0.319074</v>
      </c>
      <c r="HT305">
        <v>20.2178</v>
      </c>
      <c r="HU305">
        <v>5.23391</v>
      </c>
      <c r="HV305">
        <v>11.992</v>
      </c>
      <c r="HW305">
        <v>4.95575</v>
      </c>
      <c r="HX305">
        <v>3.30395</v>
      </c>
      <c r="HY305">
        <v>23.1</v>
      </c>
      <c r="HZ305">
        <v>9999</v>
      </c>
      <c r="IA305">
        <v>9999</v>
      </c>
      <c r="IB305">
        <v>9999</v>
      </c>
      <c r="IC305">
        <v>1.86847</v>
      </c>
      <c r="ID305">
        <v>1.86418</v>
      </c>
      <c r="IE305">
        <v>1.8718</v>
      </c>
      <c r="IF305">
        <v>1.86266</v>
      </c>
      <c r="IG305">
        <v>1.86207</v>
      </c>
      <c r="IH305">
        <v>1.86853</v>
      </c>
      <c r="II305">
        <v>1.85867</v>
      </c>
      <c r="IJ305">
        <v>1.86508</v>
      </c>
      <c r="IK305">
        <v>5</v>
      </c>
      <c r="IL305">
        <v>0</v>
      </c>
      <c r="IM305">
        <v>0</v>
      </c>
      <c r="IN305">
        <v>0</v>
      </c>
      <c r="IO305" t="s">
        <v>441</v>
      </c>
      <c r="IP305" t="s">
        <v>442</v>
      </c>
      <c r="IQ305" t="s">
        <v>443</v>
      </c>
      <c r="IR305" t="s">
        <v>443</v>
      </c>
      <c r="IS305" t="s">
        <v>443</v>
      </c>
      <c r="IT305" t="s">
        <v>443</v>
      </c>
      <c r="IU305">
        <v>0</v>
      </c>
      <c r="IV305">
        <v>100</v>
      </c>
      <c r="IW305">
        <v>100</v>
      </c>
      <c r="IX305">
        <v>5.78</v>
      </c>
      <c r="IY305">
        <v>0.3823</v>
      </c>
      <c r="IZ305">
        <v>4.29428474587108</v>
      </c>
      <c r="JA305">
        <v>0.0044018681294096</v>
      </c>
      <c r="JB305">
        <v>-1.90699597991277e-06</v>
      </c>
      <c r="JC305">
        <v>4.44501569190667e-10</v>
      </c>
      <c r="JD305">
        <v>0.0663976639725661</v>
      </c>
      <c r="JE305">
        <v>0.00774552653971819</v>
      </c>
      <c r="JF305">
        <v>0.000136201457998369</v>
      </c>
      <c r="JG305">
        <v>5.32982615085375e-06</v>
      </c>
      <c r="JH305">
        <v>-0</v>
      </c>
      <c r="JI305">
        <v>1991</v>
      </c>
      <c r="JJ305">
        <v>1</v>
      </c>
      <c r="JK305">
        <v>28</v>
      </c>
      <c r="JL305">
        <v>195781.7</v>
      </c>
      <c r="JM305">
        <v>195781.6</v>
      </c>
      <c r="JN305">
        <v>0.939941</v>
      </c>
      <c r="JO305">
        <v>2.3877</v>
      </c>
      <c r="JP305">
        <v>1.4978</v>
      </c>
      <c r="JQ305">
        <v>2.33154</v>
      </c>
      <c r="JR305">
        <v>1.54419</v>
      </c>
      <c r="JS305">
        <v>2.40234</v>
      </c>
      <c r="JT305">
        <v>35.4291</v>
      </c>
      <c r="JU305">
        <v>24.0963</v>
      </c>
      <c r="JV305">
        <v>18</v>
      </c>
      <c r="JW305">
        <v>546.656</v>
      </c>
      <c r="JX305">
        <v>433.613</v>
      </c>
      <c r="JY305">
        <v>26.0164</v>
      </c>
      <c r="JZ305">
        <v>27.562</v>
      </c>
      <c r="KA305">
        <v>30.0001</v>
      </c>
      <c r="KB305">
        <v>27.5004</v>
      </c>
      <c r="KC305">
        <v>27.5283</v>
      </c>
      <c r="KD305">
        <v>18.7811</v>
      </c>
      <c r="KE305">
        <v>32.2773</v>
      </c>
      <c r="KF305">
        <v>95.1679</v>
      </c>
      <c r="KG305">
        <v>26.0313</v>
      </c>
      <c r="KH305">
        <v>413.251</v>
      </c>
      <c r="KI305">
        <v>20.7166</v>
      </c>
      <c r="KJ305">
        <v>93.0455</v>
      </c>
      <c r="KK305">
        <v>98.8588</v>
      </c>
    </row>
    <row r="306" spans="1:297">
      <c r="A306">
        <v>290</v>
      </c>
      <c r="B306">
        <v>1758996611</v>
      </c>
      <c r="C306">
        <v>9264</v>
      </c>
      <c r="D306" t="s">
        <v>1025</v>
      </c>
      <c r="E306" t="s">
        <v>1026</v>
      </c>
      <c r="F306">
        <v>5</v>
      </c>
      <c r="G306" t="s">
        <v>1024</v>
      </c>
      <c r="H306" t="s">
        <v>436</v>
      </c>
      <c r="I306">
        <v>1758996602.26667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(EA306+(U306+2*0.95*5.67E-8*(((EA306+$B$7)+273)^4-(EA306+273)^4)-44100*J306)/(1.84*29.3*R306+8*0.95*5.67E-8*(EA306+273)^3))</f>
        <v>0</v>
      </c>
      <c r="W306">
        <f>($C$7*EB306+$D$7*EC306+$E$7*V306)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2*0.95*5.67E-8*(((EA306+$B$7)+273)^4-(W306+273)^4)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428.939566947619</v>
      </c>
      <c r="AK306">
        <v>416.120545454545</v>
      </c>
      <c r="AL306">
        <v>0.0305766017315277</v>
      </c>
      <c r="AM306">
        <v>63.08</v>
      </c>
      <c r="AN306">
        <f>(AP306 - AO306 + DY306*1E3/(8.314*(EA306+273.15)) * AR306/DX306 * AQ306) * DX306/(100*DL306) * 1000/(1000 - AP306)</f>
        <v>0</v>
      </c>
      <c r="AO306">
        <v>20.7565372619048</v>
      </c>
      <c r="AP306">
        <v>23.4174896969697</v>
      </c>
      <c r="AQ306">
        <v>-4.21624242424114e-05</v>
      </c>
      <c r="AR306">
        <v>99.94</v>
      </c>
      <c r="AS306">
        <v>0</v>
      </c>
      <c r="AT306">
        <v>0</v>
      </c>
      <c r="AU306">
        <f>IF(AS306*$H$13&gt;=AW306,1.0,(AW306/(AW306-AS306*$H$13)))</f>
        <v>0</v>
      </c>
      <c r="AV306">
        <f>(AU306-1)*100</f>
        <v>0</v>
      </c>
      <c r="AW306">
        <f>MAX(0,($B$13+$C$13*EF306)/(1+$D$13*EF306)*DY306/(EA306+273)*$E$13)</f>
        <v>0</v>
      </c>
      <c r="AX306" t="s">
        <v>437</v>
      </c>
      <c r="AY306" t="s">
        <v>437</v>
      </c>
      <c r="AZ306">
        <v>0</v>
      </c>
      <c r="BA306">
        <v>0</v>
      </c>
      <c r="BB306">
        <f>1-AZ306/BA306</f>
        <v>0</v>
      </c>
      <c r="BC306">
        <v>0</v>
      </c>
      <c r="BD306" t="s">
        <v>437</v>
      </c>
      <c r="BE306" t="s">
        <v>437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437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$B$11*EG306+$C$11*EH306+$F$11*ES306*(1-EV306)</f>
        <v>0</v>
      </c>
      <c r="DI306">
        <f>DH306*DJ306</f>
        <v>0</v>
      </c>
      <c r="DJ306">
        <f>($B$11*$D$9+$C$11*$D$9+$F$11*((FF306+EX306)/MAX(FF306+EX306+FG306, 0.1)*$I$9+FG306/MAX(FF306+EX306+FG306, 0.1)*$J$9))/($B$11+$C$11+$F$11)</f>
        <v>0</v>
      </c>
      <c r="DK306">
        <f>($B$11*$K$9+$C$11*$K$9+$F$11*((FF306+EX306)/MAX(FF306+EX306+FG306, 0.1)*$P$9+FG306/MAX(FF306+EX306+FG306, 0.1)*$Q$9))/($B$11+$C$11+$F$11)</f>
        <v>0</v>
      </c>
      <c r="DL306">
        <v>6</v>
      </c>
      <c r="DM306">
        <v>0.5</v>
      </c>
      <c r="DN306" t="s">
        <v>438</v>
      </c>
      <c r="DO306">
        <v>2</v>
      </c>
      <c r="DP306" t="b">
        <v>1</v>
      </c>
      <c r="DQ306">
        <v>1758996602.26667</v>
      </c>
      <c r="DR306">
        <v>406.259533333333</v>
      </c>
      <c r="DS306">
        <v>419.9934</v>
      </c>
      <c r="DT306">
        <v>23.42886</v>
      </c>
      <c r="DU306">
        <v>20.7782</v>
      </c>
      <c r="DV306">
        <v>400.479733333333</v>
      </c>
      <c r="DW306">
        <v>23.0463666666667</v>
      </c>
      <c r="DX306">
        <v>500.013266666667</v>
      </c>
      <c r="DY306">
        <v>90.3615</v>
      </c>
      <c r="DZ306">
        <v>0.02848268</v>
      </c>
      <c r="EA306">
        <v>29.8923733333333</v>
      </c>
      <c r="EB306">
        <v>29.9909866666667</v>
      </c>
      <c r="EC306">
        <v>999.9</v>
      </c>
      <c r="ED306">
        <v>0</v>
      </c>
      <c r="EE306">
        <v>0</v>
      </c>
      <c r="EF306">
        <v>10008.6746666667</v>
      </c>
      <c r="EG306">
        <v>0</v>
      </c>
      <c r="EH306">
        <v>9.68168</v>
      </c>
      <c r="EI306">
        <v>-13.73378</v>
      </c>
      <c r="EJ306">
        <v>416.006133333333</v>
      </c>
      <c r="EK306">
        <v>428.9052</v>
      </c>
      <c r="EL306">
        <v>2.650662</v>
      </c>
      <c r="EM306">
        <v>419.9934</v>
      </c>
      <c r="EN306">
        <v>20.7782</v>
      </c>
      <c r="EO306">
        <v>2.117068</v>
      </c>
      <c r="EP306">
        <v>1.87755066666667</v>
      </c>
      <c r="EQ306">
        <v>18.34818</v>
      </c>
      <c r="ER306">
        <v>16.44782</v>
      </c>
      <c r="ES306">
        <v>1999.98866666667</v>
      </c>
      <c r="ET306">
        <v>0.9800032</v>
      </c>
      <c r="EU306">
        <v>0.0199968133333333</v>
      </c>
      <c r="EV306">
        <v>0</v>
      </c>
      <c r="EW306">
        <v>878.031</v>
      </c>
      <c r="EX306">
        <v>5.00016</v>
      </c>
      <c r="EY306">
        <v>17913.58</v>
      </c>
      <c r="EZ306">
        <v>18234.1</v>
      </c>
      <c r="FA306">
        <v>48.562</v>
      </c>
      <c r="FB306">
        <v>48.7706666666667</v>
      </c>
      <c r="FC306">
        <v>48.875</v>
      </c>
      <c r="FD306">
        <v>48.5413333333333</v>
      </c>
      <c r="FE306">
        <v>50.375</v>
      </c>
      <c r="FF306">
        <v>1955.09866666667</v>
      </c>
      <c r="FG306">
        <v>39.89</v>
      </c>
      <c r="FH306">
        <v>0</v>
      </c>
      <c r="FI306">
        <v>1758996616.5</v>
      </c>
      <c r="FJ306">
        <v>0</v>
      </c>
      <c r="FK306">
        <v>878.03676</v>
      </c>
      <c r="FL306">
        <v>-0.304615380564974</v>
      </c>
      <c r="FM306">
        <v>-11.446153794098</v>
      </c>
      <c r="FN306">
        <v>17913.212</v>
      </c>
      <c r="FO306">
        <v>15</v>
      </c>
      <c r="FP306">
        <v>0</v>
      </c>
      <c r="FQ306" t="s">
        <v>439</v>
      </c>
      <c r="FR306">
        <v>1747249705.1</v>
      </c>
      <c r="FS306">
        <v>1747249711.1</v>
      </c>
      <c r="FT306">
        <v>0</v>
      </c>
      <c r="FU306">
        <v>0.871</v>
      </c>
      <c r="FV306">
        <v>0.066</v>
      </c>
      <c r="FW306">
        <v>5.486</v>
      </c>
      <c r="FX306">
        <v>0.145</v>
      </c>
      <c r="FY306">
        <v>420</v>
      </c>
      <c r="FZ306">
        <v>16</v>
      </c>
      <c r="GA306">
        <v>0.27</v>
      </c>
      <c r="GB306">
        <v>0.16</v>
      </c>
      <c r="GC306">
        <v>-13.771025</v>
      </c>
      <c r="GD306">
        <v>1.45296992481204</v>
      </c>
      <c r="GE306">
        <v>0.422980984058385</v>
      </c>
      <c r="GF306">
        <v>0</v>
      </c>
      <c r="GG306">
        <v>878.066147058824</v>
      </c>
      <c r="GH306">
        <v>-1.04490450857314</v>
      </c>
      <c r="GI306">
        <v>0.230424433492139</v>
      </c>
      <c r="GJ306">
        <v>-1</v>
      </c>
      <c r="GK306">
        <v>2.6484015</v>
      </c>
      <c r="GL306">
        <v>0.11374060150376</v>
      </c>
      <c r="GM306">
        <v>0.0118657811689749</v>
      </c>
      <c r="GN306">
        <v>0</v>
      </c>
      <c r="GO306">
        <v>0</v>
      </c>
      <c r="GP306">
        <v>2</v>
      </c>
      <c r="GQ306" t="s">
        <v>457</v>
      </c>
      <c r="GR306">
        <v>3.12524</v>
      </c>
      <c r="GS306">
        <v>2.65395</v>
      </c>
      <c r="GT306">
        <v>0.0866595</v>
      </c>
      <c r="GU306">
        <v>0.0893982</v>
      </c>
      <c r="GV306">
        <v>0.0997452</v>
      </c>
      <c r="GW306">
        <v>0.0920221</v>
      </c>
      <c r="GX306">
        <v>23523.9</v>
      </c>
      <c r="GY306">
        <v>22249.6</v>
      </c>
      <c r="GZ306">
        <v>23030.6</v>
      </c>
      <c r="HA306">
        <v>23788.8</v>
      </c>
      <c r="HB306">
        <v>35326.9</v>
      </c>
      <c r="HC306">
        <v>35749.6</v>
      </c>
      <c r="HD306">
        <v>41512.2</v>
      </c>
      <c r="HE306">
        <v>42417.4</v>
      </c>
      <c r="HF306">
        <v>1.91153</v>
      </c>
      <c r="HG306">
        <v>1.82397</v>
      </c>
      <c r="HH306">
        <v>0.196867</v>
      </c>
      <c r="HI306">
        <v>0</v>
      </c>
      <c r="HJ306">
        <v>26.7968</v>
      </c>
      <c r="HK306">
        <v>999.9</v>
      </c>
      <c r="HL306">
        <v>55.97</v>
      </c>
      <c r="HM306">
        <v>29.275</v>
      </c>
      <c r="HN306">
        <v>25.3076</v>
      </c>
      <c r="HO306">
        <v>53.3302</v>
      </c>
      <c r="HP306">
        <v>42.0473</v>
      </c>
      <c r="HQ306">
        <v>1</v>
      </c>
      <c r="HR306">
        <v>0.00201982</v>
      </c>
      <c r="HS306">
        <v>0.360411</v>
      </c>
      <c r="HT306">
        <v>20.2175</v>
      </c>
      <c r="HU306">
        <v>5.23316</v>
      </c>
      <c r="HV306">
        <v>11.992</v>
      </c>
      <c r="HW306">
        <v>4.95585</v>
      </c>
      <c r="HX306">
        <v>3.30398</v>
      </c>
      <c r="HY306">
        <v>23.1</v>
      </c>
      <c r="HZ306">
        <v>9999</v>
      </c>
      <c r="IA306">
        <v>9999</v>
      </c>
      <c r="IB306">
        <v>9999</v>
      </c>
      <c r="IC306">
        <v>1.86848</v>
      </c>
      <c r="ID306">
        <v>1.86419</v>
      </c>
      <c r="IE306">
        <v>1.87181</v>
      </c>
      <c r="IF306">
        <v>1.86266</v>
      </c>
      <c r="IG306">
        <v>1.86206</v>
      </c>
      <c r="IH306">
        <v>1.86856</v>
      </c>
      <c r="II306">
        <v>1.85868</v>
      </c>
      <c r="IJ306">
        <v>1.86508</v>
      </c>
      <c r="IK306">
        <v>5</v>
      </c>
      <c r="IL306">
        <v>0</v>
      </c>
      <c r="IM306">
        <v>0</v>
      </c>
      <c r="IN306">
        <v>0</v>
      </c>
      <c r="IO306" t="s">
        <v>441</v>
      </c>
      <c r="IP306" t="s">
        <v>442</v>
      </c>
      <c r="IQ306" t="s">
        <v>443</v>
      </c>
      <c r="IR306" t="s">
        <v>443</v>
      </c>
      <c r="IS306" t="s">
        <v>443</v>
      </c>
      <c r="IT306" t="s">
        <v>443</v>
      </c>
      <c r="IU306">
        <v>0</v>
      </c>
      <c r="IV306">
        <v>100</v>
      </c>
      <c r="IW306">
        <v>100</v>
      </c>
      <c r="IX306">
        <v>5.78</v>
      </c>
      <c r="IY306">
        <v>0.3822</v>
      </c>
      <c r="IZ306">
        <v>4.29428474587108</v>
      </c>
      <c r="JA306">
        <v>0.0044018681294096</v>
      </c>
      <c r="JB306">
        <v>-1.90699597991277e-06</v>
      </c>
      <c r="JC306">
        <v>4.44501569190667e-10</v>
      </c>
      <c r="JD306">
        <v>0.0663976639725661</v>
      </c>
      <c r="JE306">
        <v>0.00774552653971819</v>
      </c>
      <c r="JF306">
        <v>0.000136201457998369</v>
      </c>
      <c r="JG306">
        <v>5.32982615085375e-06</v>
      </c>
      <c r="JH306">
        <v>-0</v>
      </c>
      <c r="JI306">
        <v>1991</v>
      </c>
      <c r="JJ306">
        <v>1</v>
      </c>
      <c r="JK306">
        <v>28</v>
      </c>
      <c r="JL306">
        <v>195781.8</v>
      </c>
      <c r="JM306">
        <v>195781.7</v>
      </c>
      <c r="JN306">
        <v>0.916748</v>
      </c>
      <c r="JO306">
        <v>2.39746</v>
      </c>
      <c r="JP306">
        <v>1.49902</v>
      </c>
      <c r="JQ306">
        <v>2.33154</v>
      </c>
      <c r="JR306">
        <v>1.54419</v>
      </c>
      <c r="JS306">
        <v>2.26929</v>
      </c>
      <c r="JT306">
        <v>35.4291</v>
      </c>
      <c r="JU306">
        <v>24.0787</v>
      </c>
      <c r="JV306">
        <v>18</v>
      </c>
      <c r="JW306">
        <v>546.586</v>
      </c>
      <c r="JX306">
        <v>433.52</v>
      </c>
      <c r="JY306">
        <v>26.0267</v>
      </c>
      <c r="JZ306">
        <v>27.5606</v>
      </c>
      <c r="KA306">
        <v>30.0001</v>
      </c>
      <c r="KB306">
        <v>27.498</v>
      </c>
      <c r="KC306">
        <v>27.5259</v>
      </c>
      <c r="KD306">
        <v>18.3348</v>
      </c>
      <c r="KE306">
        <v>32.2773</v>
      </c>
      <c r="KF306">
        <v>94.7976</v>
      </c>
      <c r="KG306">
        <v>26.0209</v>
      </c>
      <c r="KH306">
        <v>399.736</v>
      </c>
      <c r="KI306">
        <v>20.7183</v>
      </c>
      <c r="KJ306">
        <v>93.0462</v>
      </c>
      <c r="KK306">
        <v>98.8606</v>
      </c>
    </row>
    <row r="307" spans="1:297">
      <c r="A307">
        <v>291</v>
      </c>
      <c r="B307">
        <v>1758996616</v>
      </c>
      <c r="C307">
        <v>9269</v>
      </c>
      <c r="D307" t="s">
        <v>1027</v>
      </c>
      <c r="E307" t="s">
        <v>1028</v>
      </c>
      <c r="F307">
        <v>5</v>
      </c>
      <c r="G307" t="s">
        <v>1024</v>
      </c>
      <c r="H307" t="s">
        <v>436</v>
      </c>
      <c r="I307">
        <v>1758996607.35714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(EA307+(U307+2*0.95*5.67E-8*(((EA307+$B$7)+273)^4-(EA307+273)^4)-44100*J307)/(1.84*29.3*R307+8*0.95*5.67E-8*(EA307+273)^3))</f>
        <v>0</v>
      </c>
      <c r="W307">
        <f>($C$7*EB307+$D$7*EC307+$E$7*V307)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2*0.95*5.67E-8*(((EA307+$B$7)+273)^4-(W307+273)^4)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423.479457715476</v>
      </c>
      <c r="AK307">
        <v>413.352218181818</v>
      </c>
      <c r="AL307">
        <v>-0.660276645021655</v>
      </c>
      <c r="AM307">
        <v>63.08</v>
      </c>
      <c r="AN307">
        <f>(AP307 - AO307 + DY307*1E3/(8.314*(EA307+273.15)) * AR307/DX307 * AQ307) * DX307/(100*DL307) * 1000/(1000 - AP307)</f>
        <v>0</v>
      </c>
      <c r="AO307">
        <v>20.6936666279762</v>
      </c>
      <c r="AP307">
        <v>23.3935709090909</v>
      </c>
      <c r="AQ307">
        <v>-0.00509263203463406</v>
      </c>
      <c r="AR307">
        <v>99.94</v>
      </c>
      <c r="AS307">
        <v>0</v>
      </c>
      <c r="AT307">
        <v>0</v>
      </c>
      <c r="AU307">
        <f>IF(AS307*$H$13&gt;=AW307,1.0,(AW307/(AW307-AS307*$H$13)))</f>
        <v>0</v>
      </c>
      <c r="AV307">
        <f>(AU307-1)*100</f>
        <v>0</v>
      </c>
      <c r="AW307">
        <f>MAX(0,($B$13+$C$13*EF307)/(1+$D$13*EF307)*DY307/(EA307+273)*$E$13)</f>
        <v>0</v>
      </c>
      <c r="AX307" t="s">
        <v>437</v>
      </c>
      <c r="AY307" t="s">
        <v>437</v>
      </c>
      <c r="AZ307">
        <v>0</v>
      </c>
      <c r="BA307">
        <v>0</v>
      </c>
      <c r="BB307">
        <f>1-AZ307/BA307</f>
        <v>0</v>
      </c>
      <c r="BC307">
        <v>0</v>
      </c>
      <c r="BD307" t="s">
        <v>437</v>
      </c>
      <c r="BE307" t="s">
        <v>437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437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$B$11*EG307+$C$11*EH307+$F$11*ES307*(1-EV307)</f>
        <v>0</v>
      </c>
      <c r="DI307">
        <f>DH307*DJ307</f>
        <v>0</v>
      </c>
      <c r="DJ307">
        <f>($B$11*$D$9+$C$11*$D$9+$F$11*((FF307+EX307)/MAX(FF307+EX307+FG307, 0.1)*$I$9+FG307/MAX(FF307+EX307+FG307, 0.1)*$J$9))/($B$11+$C$11+$F$11)</f>
        <v>0</v>
      </c>
      <c r="DK307">
        <f>($B$11*$K$9+$C$11*$K$9+$F$11*((FF307+EX307)/MAX(FF307+EX307+FG307, 0.1)*$P$9+FG307/MAX(FF307+EX307+FG307, 0.1)*$Q$9))/($B$11+$C$11+$F$11)</f>
        <v>0</v>
      </c>
      <c r="DL307">
        <v>6</v>
      </c>
      <c r="DM307">
        <v>0.5</v>
      </c>
      <c r="DN307" t="s">
        <v>438</v>
      </c>
      <c r="DO307">
        <v>2</v>
      </c>
      <c r="DP307" t="b">
        <v>1</v>
      </c>
      <c r="DQ307">
        <v>1758996607.35714</v>
      </c>
      <c r="DR307">
        <v>405.850785714286</v>
      </c>
      <c r="DS307">
        <v>417.865357142857</v>
      </c>
      <c r="DT307">
        <v>23.4200357142857</v>
      </c>
      <c r="DU307">
        <v>20.7440071428571</v>
      </c>
      <c r="DV307">
        <v>400.072357142857</v>
      </c>
      <c r="DW307">
        <v>23.0377428571429</v>
      </c>
      <c r="DX307">
        <v>500.042857142857</v>
      </c>
      <c r="DY307">
        <v>90.3616357142857</v>
      </c>
      <c r="DZ307">
        <v>0.0284102428571429</v>
      </c>
      <c r="EA307">
        <v>29.8902928571429</v>
      </c>
      <c r="EB307">
        <v>30.0002071428571</v>
      </c>
      <c r="EC307">
        <v>999.9</v>
      </c>
      <c r="ED307">
        <v>0</v>
      </c>
      <c r="EE307">
        <v>0</v>
      </c>
      <c r="EF307">
        <v>10006.2978571429</v>
      </c>
      <c r="EG307">
        <v>0</v>
      </c>
      <c r="EH307">
        <v>9.68168</v>
      </c>
      <c r="EI307">
        <v>-12.0145092857143</v>
      </c>
      <c r="EJ307">
        <v>415.583857142857</v>
      </c>
      <c r="EK307">
        <v>426.717357142857</v>
      </c>
      <c r="EL307">
        <v>2.67602928571429</v>
      </c>
      <c r="EM307">
        <v>417.865357142857</v>
      </c>
      <c r="EN307">
        <v>20.7440071428571</v>
      </c>
      <c r="EO307">
        <v>2.11627428571429</v>
      </c>
      <c r="EP307">
        <v>1.87446428571429</v>
      </c>
      <c r="EQ307">
        <v>18.3421928571429</v>
      </c>
      <c r="ER307">
        <v>16.42195</v>
      </c>
      <c r="ES307">
        <v>1999.97928571429</v>
      </c>
      <c r="ET307">
        <v>0.980003142857143</v>
      </c>
      <c r="EU307">
        <v>0.0199968857142857</v>
      </c>
      <c r="EV307">
        <v>0</v>
      </c>
      <c r="EW307">
        <v>878.016071428571</v>
      </c>
      <c r="EX307">
        <v>5.00016</v>
      </c>
      <c r="EY307">
        <v>17913.9714285714</v>
      </c>
      <c r="EZ307">
        <v>18234.0285714286</v>
      </c>
      <c r="FA307">
        <v>48.562</v>
      </c>
      <c r="FB307">
        <v>48.7544285714286</v>
      </c>
      <c r="FC307">
        <v>48.875</v>
      </c>
      <c r="FD307">
        <v>48.5398571428571</v>
      </c>
      <c r="FE307">
        <v>50.375</v>
      </c>
      <c r="FF307">
        <v>1955.08928571429</v>
      </c>
      <c r="FG307">
        <v>39.89</v>
      </c>
      <c r="FH307">
        <v>0</v>
      </c>
      <c r="FI307">
        <v>1758996621.3</v>
      </c>
      <c r="FJ307">
        <v>0</v>
      </c>
      <c r="FK307">
        <v>878.02396</v>
      </c>
      <c r="FL307">
        <v>1.46200000028055</v>
      </c>
      <c r="FM307">
        <v>20.1230769356624</v>
      </c>
      <c r="FN307">
        <v>17913.856</v>
      </c>
      <c r="FO307">
        <v>15</v>
      </c>
      <c r="FP307">
        <v>0</v>
      </c>
      <c r="FQ307" t="s">
        <v>439</v>
      </c>
      <c r="FR307">
        <v>1747249705.1</v>
      </c>
      <c r="FS307">
        <v>1747249711.1</v>
      </c>
      <c r="FT307">
        <v>0</v>
      </c>
      <c r="FU307">
        <v>0.871</v>
      </c>
      <c r="FV307">
        <v>0.066</v>
      </c>
      <c r="FW307">
        <v>5.486</v>
      </c>
      <c r="FX307">
        <v>0.145</v>
      </c>
      <c r="FY307">
        <v>420</v>
      </c>
      <c r="FZ307">
        <v>16</v>
      </c>
      <c r="GA307">
        <v>0.27</v>
      </c>
      <c r="GB307">
        <v>0.16</v>
      </c>
      <c r="GC307">
        <v>-12.5157014285714</v>
      </c>
      <c r="GD307">
        <v>18.5051587012987</v>
      </c>
      <c r="GE307">
        <v>2.46439027775207</v>
      </c>
      <c r="GF307">
        <v>0</v>
      </c>
      <c r="GG307">
        <v>878.041235294118</v>
      </c>
      <c r="GH307">
        <v>0.0625515627303018</v>
      </c>
      <c r="GI307">
        <v>0.216838657670187</v>
      </c>
      <c r="GJ307">
        <v>-1</v>
      </c>
      <c r="GK307">
        <v>2.6663219047619</v>
      </c>
      <c r="GL307">
        <v>0.266111688311691</v>
      </c>
      <c r="GM307">
        <v>0.030415037261361</v>
      </c>
      <c r="GN307">
        <v>0</v>
      </c>
      <c r="GO307">
        <v>0</v>
      </c>
      <c r="GP307">
        <v>2</v>
      </c>
      <c r="GQ307" t="s">
        <v>457</v>
      </c>
      <c r="GR307">
        <v>3.12522</v>
      </c>
      <c r="GS307">
        <v>2.65414</v>
      </c>
      <c r="GT307">
        <v>0.0860576</v>
      </c>
      <c r="GU307">
        <v>0.0876359</v>
      </c>
      <c r="GV307">
        <v>0.0996457</v>
      </c>
      <c r="GW307">
        <v>0.0917473</v>
      </c>
      <c r="GX307">
        <v>23539.6</v>
      </c>
      <c r="GY307">
        <v>22292.6</v>
      </c>
      <c r="GZ307">
        <v>23030.8</v>
      </c>
      <c r="HA307">
        <v>23788.8</v>
      </c>
      <c r="HB307">
        <v>35331</v>
      </c>
      <c r="HC307">
        <v>35760.3</v>
      </c>
      <c r="HD307">
        <v>41512.5</v>
      </c>
      <c r="HE307">
        <v>42417.4</v>
      </c>
      <c r="HF307">
        <v>1.91153</v>
      </c>
      <c r="HG307">
        <v>1.82395</v>
      </c>
      <c r="HH307">
        <v>0.195265</v>
      </c>
      <c r="HI307">
        <v>0</v>
      </c>
      <c r="HJ307">
        <v>26.7968</v>
      </c>
      <c r="HK307">
        <v>999.9</v>
      </c>
      <c r="HL307">
        <v>55.921</v>
      </c>
      <c r="HM307">
        <v>29.275</v>
      </c>
      <c r="HN307">
        <v>25.2882</v>
      </c>
      <c r="HO307">
        <v>54.1802</v>
      </c>
      <c r="HP307">
        <v>41.887</v>
      </c>
      <c r="HQ307">
        <v>1</v>
      </c>
      <c r="HR307">
        <v>0.0019436</v>
      </c>
      <c r="HS307">
        <v>0.389619</v>
      </c>
      <c r="HT307">
        <v>20.2175</v>
      </c>
      <c r="HU307">
        <v>5.23346</v>
      </c>
      <c r="HV307">
        <v>11.992</v>
      </c>
      <c r="HW307">
        <v>4.95585</v>
      </c>
      <c r="HX307">
        <v>3.30395</v>
      </c>
      <c r="HY307">
        <v>23.1</v>
      </c>
      <c r="HZ307">
        <v>9999</v>
      </c>
      <c r="IA307">
        <v>9999</v>
      </c>
      <c r="IB307">
        <v>9999</v>
      </c>
      <c r="IC307">
        <v>1.86849</v>
      </c>
      <c r="ID307">
        <v>1.86418</v>
      </c>
      <c r="IE307">
        <v>1.87181</v>
      </c>
      <c r="IF307">
        <v>1.8627</v>
      </c>
      <c r="IG307">
        <v>1.86204</v>
      </c>
      <c r="IH307">
        <v>1.86857</v>
      </c>
      <c r="II307">
        <v>1.85868</v>
      </c>
      <c r="IJ307">
        <v>1.86508</v>
      </c>
      <c r="IK307">
        <v>5</v>
      </c>
      <c r="IL307">
        <v>0</v>
      </c>
      <c r="IM307">
        <v>0</v>
      </c>
      <c r="IN307">
        <v>0</v>
      </c>
      <c r="IO307" t="s">
        <v>441</v>
      </c>
      <c r="IP307" t="s">
        <v>442</v>
      </c>
      <c r="IQ307" t="s">
        <v>443</v>
      </c>
      <c r="IR307" t="s">
        <v>443</v>
      </c>
      <c r="IS307" t="s">
        <v>443</v>
      </c>
      <c r="IT307" t="s">
        <v>443</v>
      </c>
      <c r="IU307">
        <v>0</v>
      </c>
      <c r="IV307">
        <v>100</v>
      </c>
      <c r="IW307">
        <v>100</v>
      </c>
      <c r="IX307">
        <v>5.768</v>
      </c>
      <c r="IY307">
        <v>0.3815</v>
      </c>
      <c r="IZ307">
        <v>4.29428474587108</v>
      </c>
      <c r="JA307">
        <v>0.0044018681294096</v>
      </c>
      <c r="JB307">
        <v>-1.90699597991277e-06</v>
      </c>
      <c r="JC307">
        <v>4.44501569190667e-10</v>
      </c>
      <c r="JD307">
        <v>0.0663976639725661</v>
      </c>
      <c r="JE307">
        <v>0.00774552653971819</v>
      </c>
      <c r="JF307">
        <v>0.000136201457998369</v>
      </c>
      <c r="JG307">
        <v>5.32982615085375e-06</v>
      </c>
      <c r="JH307">
        <v>-0</v>
      </c>
      <c r="JI307">
        <v>1991</v>
      </c>
      <c r="JJ307">
        <v>1</v>
      </c>
      <c r="JK307">
        <v>28</v>
      </c>
      <c r="JL307">
        <v>195781.8</v>
      </c>
      <c r="JM307">
        <v>195781.7</v>
      </c>
      <c r="JN307">
        <v>0.88501</v>
      </c>
      <c r="JO307">
        <v>2.37305</v>
      </c>
      <c r="JP307">
        <v>1.4978</v>
      </c>
      <c r="JQ307">
        <v>2.33154</v>
      </c>
      <c r="JR307">
        <v>1.54419</v>
      </c>
      <c r="JS307">
        <v>2.35352</v>
      </c>
      <c r="JT307">
        <v>35.4291</v>
      </c>
      <c r="JU307">
        <v>24.105</v>
      </c>
      <c r="JV307">
        <v>18</v>
      </c>
      <c r="JW307">
        <v>546.567</v>
      </c>
      <c r="JX307">
        <v>433.488</v>
      </c>
      <c r="JY307">
        <v>26.0211</v>
      </c>
      <c r="JZ307">
        <v>27.5596</v>
      </c>
      <c r="KA307">
        <v>30</v>
      </c>
      <c r="KB307">
        <v>27.4958</v>
      </c>
      <c r="KC307">
        <v>27.5235</v>
      </c>
      <c r="KD307">
        <v>17.7156</v>
      </c>
      <c r="KE307">
        <v>32.2773</v>
      </c>
      <c r="KF307">
        <v>94.7976</v>
      </c>
      <c r="KG307">
        <v>26.0135</v>
      </c>
      <c r="KH307">
        <v>386.095</v>
      </c>
      <c r="KI307">
        <v>20.7196</v>
      </c>
      <c r="KJ307">
        <v>93.0469</v>
      </c>
      <c r="KK307">
        <v>98.8605</v>
      </c>
    </row>
    <row r="308" spans="1:297">
      <c r="A308">
        <v>292</v>
      </c>
      <c r="B308">
        <v>1758996621</v>
      </c>
      <c r="C308">
        <v>9274</v>
      </c>
      <c r="D308" t="s">
        <v>1029</v>
      </c>
      <c r="E308" t="s">
        <v>1030</v>
      </c>
      <c r="F308">
        <v>5</v>
      </c>
      <c r="G308" t="s">
        <v>1024</v>
      </c>
      <c r="H308" t="s">
        <v>436</v>
      </c>
      <c r="I308">
        <v>1758996612.84615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(EA308+(U308+2*0.95*5.67E-8*(((EA308+$B$7)+273)^4-(EA308+273)^4)-44100*J308)/(1.84*29.3*R308+8*0.95*5.67E-8*(EA308+273)^3))</f>
        <v>0</v>
      </c>
      <c r="W308">
        <f>($C$7*EB308+$D$7*EC308+$E$7*V308)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2*0.95*5.67E-8*(((EA308+$B$7)+273)^4-(W308+273)^4)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410.511588286905</v>
      </c>
      <c r="AK308">
        <v>405.408006060606</v>
      </c>
      <c r="AL308">
        <v>-1.73796967532472</v>
      </c>
      <c r="AM308">
        <v>63.08</v>
      </c>
      <c r="AN308">
        <f>(AP308 - AO308 + DY308*1E3/(8.314*(EA308+273.15)) * AR308/DX308 * AQ308) * DX308/(100*DL308) * 1000/(1000 - AP308)</f>
        <v>0</v>
      </c>
      <c r="AO308">
        <v>20.6424430327381</v>
      </c>
      <c r="AP308">
        <v>23.3521539393939</v>
      </c>
      <c r="AQ308">
        <v>-0.00776105627705632</v>
      </c>
      <c r="AR308">
        <v>99.94</v>
      </c>
      <c r="AS308">
        <v>0</v>
      </c>
      <c r="AT308">
        <v>0</v>
      </c>
      <c r="AU308">
        <f>IF(AS308*$H$13&gt;=AW308,1.0,(AW308/(AW308-AS308*$H$13)))</f>
        <v>0</v>
      </c>
      <c r="AV308">
        <f>(AU308-1)*100</f>
        <v>0</v>
      </c>
      <c r="AW308">
        <f>MAX(0,($B$13+$C$13*EF308)/(1+$D$13*EF308)*DY308/(EA308+273)*$E$13)</f>
        <v>0</v>
      </c>
      <c r="AX308" t="s">
        <v>437</v>
      </c>
      <c r="AY308" t="s">
        <v>437</v>
      </c>
      <c r="AZ308">
        <v>0</v>
      </c>
      <c r="BA308">
        <v>0</v>
      </c>
      <c r="BB308">
        <f>1-AZ308/BA308</f>
        <v>0</v>
      </c>
      <c r="BC308">
        <v>0</v>
      </c>
      <c r="BD308" t="s">
        <v>437</v>
      </c>
      <c r="BE308" t="s">
        <v>437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437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$B$11*EG308+$C$11*EH308+$F$11*ES308*(1-EV308)</f>
        <v>0</v>
      </c>
      <c r="DI308">
        <f>DH308*DJ308</f>
        <v>0</v>
      </c>
      <c r="DJ308">
        <f>($B$11*$D$9+$C$11*$D$9+$F$11*((FF308+EX308)/MAX(FF308+EX308+FG308, 0.1)*$I$9+FG308/MAX(FF308+EX308+FG308, 0.1)*$J$9))/($B$11+$C$11+$F$11)</f>
        <v>0</v>
      </c>
      <c r="DK308">
        <f>($B$11*$K$9+$C$11*$K$9+$F$11*((FF308+EX308)/MAX(FF308+EX308+FG308, 0.1)*$P$9+FG308/MAX(FF308+EX308+FG308, 0.1)*$Q$9))/($B$11+$C$11+$F$11)</f>
        <v>0</v>
      </c>
      <c r="DL308">
        <v>6</v>
      </c>
      <c r="DM308">
        <v>0.5</v>
      </c>
      <c r="DN308" t="s">
        <v>438</v>
      </c>
      <c r="DO308">
        <v>2</v>
      </c>
      <c r="DP308" t="b">
        <v>1</v>
      </c>
      <c r="DQ308">
        <v>1758996612.84615</v>
      </c>
      <c r="DR308">
        <v>403.495538461538</v>
      </c>
      <c r="DS308">
        <v>411.182769230769</v>
      </c>
      <c r="DT308">
        <v>23.3977538461538</v>
      </c>
      <c r="DU308">
        <v>20.7001230769231</v>
      </c>
      <c r="DV308">
        <v>397.724384615385</v>
      </c>
      <c r="DW308">
        <v>23.0159538461539</v>
      </c>
      <c r="DX308">
        <v>499.996769230769</v>
      </c>
      <c r="DY308">
        <v>90.3620923076923</v>
      </c>
      <c r="DZ308">
        <v>0.0283622076923077</v>
      </c>
      <c r="EA308">
        <v>29.8928307692308</v>
      </c>
      <c r="EB308">
        <v>29.9933692307692</v>
      </c>
      <c r="EC308">
        <v>999.9</v>
      </c>
      <c r="ED308">
        <v>0</v>
      </c>
      <c r="EE308">
        <v>0</v>
      </c>
      <c r="EF308">
        <v>10007.6976923077</v>
      </c>
      <c r="EG308">
        <v>0</v>
      </c>
      <c r="EH308">
        <v>9.68168</v>
      </c>
      <c r="EI308">
        <v>-7.68730115384615</v>
      </c>
      <c r="EJ308">
        <v>413.162692307692</v>
      </c>
      <c r="EK308">
        <v>419.874692307692</v>
      </c>
      <c r="EL308">
        <v>2.69763384615385</v>
      </c>
      <c r="EM308">
        <v>411.182769230769</v>
      </c>
      <c r="EN308">
        <v>20.7001230769231</v>
      </c>
      <c r="EO308">
        <v>2.11427076923077</v>
      </c>
      <c r="EP308">
        <v>1.87050769230769</v>
      </c>
      <c r="EQ308">
        <v>18.3270923076923</v>
      </c>
      <c r="ER308">
        <v>16.3887615384615</v>
      </c>
      <c r="ES308">
        <v>2000.01230769231</v>
      </c>
      <c r="ET308">
        <v>0.980003384615384</v>
      </c>
      <c r="EU308">
        <v>0.0199965384615385</v>
      </c>
      <c r="EV308">
        <v>0</v>
      </c>
      <c r="EW308">
        <v>878.210615384615</v>
      </c>
      <c r="EX308">
        <v>5.00016</v>
      </c>
      <c r="EY308">
        <v>17917.2538461538</v>
      </c>
      <c r="EZ308">
        <v>18234.3307692308</v>
      </c>
      <c r="FA308">
        <v>48.562</v>
      </c>
      <c r="FB308">
        <v>48.7643076923077</v>
      </c>
      <c r="FC308">
        <v>48.875</v>
      </c>
      <c r="FD308">
        <v>48.5381538461539</v>
      </c>
      <c r="FE308">
        <v>50.375</v>
      </c>
      <c r="FF308">
        <v>1955.12230769231</v>
      </c>
      <c r="FG308">
        <v>39.89</v>
      </c>
      <c r="FH308">
        <v>0</v>
      </c>
      <c r="FI308">
        <v>1758996626.1</v>
      </c>
      <c r="FJ308">
        <v>0</v>
      </c>
      <c r="FK308">
        <v>878.22592</v>
      </c>
      <c r="FL308">
        <v>2.60915384589655</v>
      </c>
      <c r="FM308">
        <v>65.353846194053</v>
      </c>
      <c r="FN308">
        <v>17917.232</v>
      </c>
      <c r="FO308">
        <v>15</v>
      </c>
      <c r="FP308">
        <v>0</v>
      </c>
      <c r="FQ308" t="s">
        <v>439</v>
      </c>
      <c r="FR308">
        <v>1747249705.1</v>
      </c>
      <c r="FS308">
        <v>1747249711.1</v>
      </c>
      <c r="FT308">
        <v>0</v>
      </c>
      <c r="FU308">
        <v>0.871</v>
      </c>
      <c r="FV308">
        <v>0.066</v>
      </c>
      <c r="FW308">
        <v>5.486</v>
      </c>
      <c r="FX308">
        <v>0.145</v>
      </c>
      <c r="FY308">
        <v>420</v>
      </c>
      <c r="FZ308">
        <v>16</v>
      </c>
      <c r="GA308">
        <v>0.27</v>
      </c>
      <c r="GB308">
        <v>0.16</v>
      </c>
      <c r="GC308">
        <v>-9.25392175</v>
      </c>
      <c r="GD308">
        <v>52.2000489473684</v>
      </c>
      <c r="GE308">
        <v>5.39882857024912</v>
      </c>
      <c r="GF308">
        <v>0</v>
      </c>
      <c r="GG308">
        <v>878.144235294118</v>
      </c>
      <c r="GH308">
        <v>1.65595110662707</v>
      </c>
      <c r="GI308">
        <v>0.283477466562057</v>
      </c>
      <c r="GJ308">
        <v>-1</v>
      </c>
      <c r="GK308">
        <v>2.688162</v>
      </c>
      <c r="GL308">
        <v>0.282720902255639</v>
      </c>
      <c r="GM308">
        <v>0.0312911836784741</v>
      </c>
      <c r="GN308">
        <v>0</v>
      </c>
      <c r="GO308">
        <v>0</v>
      </c>
      <c r="GP308">
        <v>2</v>
      </c>
      <c r="GQ308" t="s">
        <v>457</v>
      </c>
      <c r="GR308">
        <v>3.12541</v>
      </c>
      <c r="GS308">
        <v>2.65415</v>
      </c>
      <c r="GT308">
        <v>0.0845768</v>
      </c>
      <c r="GU308">
        <v>0.0849182</v>
      </c>
      <c r="GV308">
        <v>0.0995378</v>
      </c>
      <c r="GW308">
        <v>0.0917254</v>
      </c>
      <c r="GX308">
        <v>23577.6</v>
      </c>
      <c r="GY308">
        <v>22359</v>
      </c>
      <c r="GZ308">
        <v>23030.7</v>
      </c>
      <c r="HA308">
        <v>23788.8</v>
      </c>
      <c r="HB308">
        <v>35335.1</v>
      </c>
      <c r="HC308">
        <v>35761</v>
      </c>
      <c r="HD308">
        <v>41512.3</v>
      </c>
      <c r="HE308">
        <v>42417.4</v>
      </c>
      <c r="HF308">
        <v>1.91208</v>
      </c>
      <c r="HG308">
        <v>1.82325</v>
      </c>
      <c r="HH308">
        <v>0.194386</v>
      </c>
      <c r="HI308">
        <v>0</v>
      </c>
      <c r="HJ308">
        <v>26.7961</v>
      </c>
      <c r="HK308">
        <v>999.9</v>
      </c>
      <c r="HL308">
        <v>55.897</v>
      </c>
      <c r="HM308">
        <v>29.275</v>
      </c>
      <c r="HN308">
        <v>25.2769</v>
      </c>
      <c r="HO308">
        <v>53.5602</v>
      </c>
      <c r="HP308">
        <v>42.0032</v>
      </c>
      <c r="HQ308">
        <v>1</v>
      </c>
      <c r="HR308">
        <v>0.00188262</v>
      </c>
      <c r="HS308">
        <v>0.360041</v>
      </c>
      <c r="HT308">
        <v>20.2176</v>
      </c>
      <c r="HU308">
        <v>5.23346</v>
      </c>
      <c r="HV308">
        <v>11.992</v>
      </c>
      <c r="HW308">
        <v>4.9558</v>
      </c>
      <c r="HX308">
        <v>3.304</v>
      </c>
      <c r="HY308">
        <v>23.1</v>
      </c>
      <c r="HZ308">
        <v>9999</v>
      </c>
      <c r="IA308">
        <v>9999</v>
      </c>
      <c r="IB308">
        <v>9999</v>
      </c>
      <c r="IC308">
        <v>1.86852</v>
      </c>
      <c r="ID308">
        <v>1.86419</v>
      </c>
      <c r="IE308">
        <v>1.87181</v>
      </c>
      <c r="IF308">
        <v>1.86269</v>
      </c>
      <c r="IG308">
        <v>1.86205</v>
      </c>
      <c r="IH308">
        <v>1.86856</v>
      </c>
      <c r="II308">
        <v>1.85867</v>
      </c>
      <c r="IJ308">
        <v>1.86508</v>
      </c>
      <c r="IK308">
        <v>5</v>
      </c>
      <c r="IL308">
        <v>0</v>
      </c>
      <c r="IM308">
        <v>0</v>
      </c>
      <c r="IN308">
        <v>0</v>
      </c>
      <c r="IO308" t="s">
        <v>441</v>
      </c>
      <c r="IP308" t="s">
        <v>442</v>
      </c>
      <c r="IQ308" t="s">
        <v>443</v>
      </c>
      <c r="IR308" t="s">
        <v>443</v>
      </c>
      <c r="IS308" t="s">
        <v>443</v>
      </c>
      <c r="IT308" t="s">
        <v>443</v>
      </c>
      <c r="IU308">
        <v>0</v>
      </c>
      <c r="IV308">
        <v>100</v>
      </c>
      <c r="IW308">
        <v>100</v>
      </c>
      <c r="IX308">
        <v>5.741</v>
      </c>
      <c r="IY308">
        <v>0.3806</v>
      </c>
      <c r="IZ308">
        <v>4.29428474587108</v>
      </c>
      <c r="JA308">
        <v>0.0044018681294096</v>
      </c>
      <c r="JB308">
        <v>-1.90699597991277e-06</v>
      </c>
      <c r="JC308">
        <v>4.44501569190667e-10</v>
      </c>
      <c r="JD308">
        <v>0.0663976639725661</v>
      </c>
      <c r="JE308">
        <v>0.00774552653971819</v>
      </c>
      <c r="JF308">
        <v>0.000136201457998369</v>
      </c>
      <c r="JG308">
        <v>5.32982615085375e-06</v>
      </c>
      <c r="JH308">
        <v>-0</v>
      </c>
      <c r="JI308">
        <v>1991</v>
      </c>
      <c r="JJ308">
        <v>1</v>
      </c>
      <c r="JK308">
        <v>28</v>
      </c>
      <c r="JL308">
        <v>195781.9</v>
      </c>
      <c r="JM308">
        <v>195781.8</v>
      </c>
      <c r="JN308">
        <v>0.853271</v>
      </c>
      <c r="JO308">
        <v>2.39502</v>
      </c>
      <c r="JP308">
        <v>1.4978</v>
      </c>
      <c r="JQ308">
        <v>2.33154</v>
      </c>
      <c r="JR308">
        <v>1.54419</v>
      </c>
      <c r="JS308">
        <v>2.35718</v>
      </c>
      <c r="JT308">
        <v>35.4523</v>
      </c>
      <c r="JU308">
        <v>24.0963</v>
      </c>
      <c r="JV308">
        <v>18</v>
      </c>
      <c r="JW308">
        <v>546.907</v>
      </c>
      <c r="JX308">
        <v>433.059</v>
      </c>
      <c r="JY308">
        <v>26.0147</v>
      </c>
      <c r="JZ308">
        <v>27.5582</v>
      </c>
      <c r="KA308">
        <v>30</v>
      </c>
      <c r="KB308">
        <v>27.494</v>
      </c>
      <c r="KC308">
        <v>27.5217</v>
      </c>
      <c r="KD308">
        <v>16.9881</v>
      </c>
      <c r="KE308">
        <v>32.2773</v>
      </c>
      <c r="KF308">
        <v>94.7976</v>
      </c>
      <c r="KG308">
        <v>26.0195</v>
      </c>
      <c r="KH308">
        <v>364.404</v>
      </c>
      <c r="KI308">
        <v>20.7311</v>
      </c>
      <c r="KJ308">
        <v>93.0465</v>
      </c>
      <c r="KK308">
        <v>98.8607</v>
      </c>
    </row>
    <row r="309" spans="1:297">
      <c r="A309">
        <v>293</v>
      </c>
      <c r="B309">
        <v>1758996626</v>
      </c>
      <c r="C309">
        <v>9279</v>
      </c>
      <c r="D309" t="s">
        <v>1031</v>
      </c>
      <c r="E309" t="s">
        <v>1032</v>
      </c>
      <c r="F309">
        <v>5</v>
      </c>
      <c r="G309" t="s">
        <v>1024</v>
      </c>
      <c r="H309" t="s">
        <v>436</v>
      </c>
      <c r="I309">
        <v>1758996617.84615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(EA309+(U309+2*0.95*5.67E-8*(((EA309+$B$7)+273)^4-(EA309+273)^4)-44100*J309)/(1.84*29.3*R309+8*0.95*5.67E-8*(EA309+273)^3))</f>
        <v>0</v>
      </c>
      <c r="W309">
        <f>($C$7*EB309+$D$7*EC309+$E$7*V309)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2*0.95*5.67E-8*(((EA309+$B$7)+273)^4-(W309+273)^4)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393.253541060714</v>
      </c>
      <c r="AK309">
        <v>392.594381818182</v>
      </c>
      <c r="AL309">
        <v>-2.67211406926413</v>
      </c>
      <c r="AM309">
        <v>63.08</v>
      </c>
      <c r="AN309">
        <f>(AP309 - AO309 + DY309*1E3/(8.314*(EA309+273.15)) * AR309/DX309 * AQ309) * DX309/(100*DL309) * 1000/(1000 - AP309)</f>
        <v>0</v>
      </c>
      <c r="AO309">
        <v>20.6436388839286</v>
      </c>
      <c r="AP309">
        <v>23.3325618181818</v>
      </c>
      <c r="AQ309">
        <v>-0.00263335064935209</v>
      </c>
      <c r="AR309">
        <v>99.94</v>
      </c>
      <c r="AS309">
        <v>0</v>
      </c>
      <c r="AT309">
        <v>0</v>
      </c>
      <c r="AU309">
        <f>IF(AS309*$H$13&gt;=AW309,1.0,(AW309/(AW309-AS309*$H$13)))</f>
        <v>0</v>
      </c>
      <c r="AV309">
        <f>(AU309-1)*100</f>
        <v>0</v>
      </c>
      <c r="AW309">
        <f>MAX(0,($B$13+$C$13*EF309)/(1+$D$13*EF309)*DY309/(EA309+273)*$E$13)</f>
        <v>0</v>
      </c>
      <c r="AX309" t="s">
        <v>437</v>
      </c>
      <c r="AY309" t="s">
        <v>437</v>
      </c>
      <c r="AZ309">
        <v>0</v>
      </c>
      <c r="BA309">
        <v>0</v>
      </c>
      <c r="BB309">
        <f>1-AZ309/BA309</f>
        <v>0</v>
      </c>
      <c r="BC309">
        <v>0</v>
      </c>
      <c r="BD309" t="s">
        <v>437</v>
      </c>
      <c r="BE309" t="s">
        <v>437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437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$B$11*EG309+$C$11*EH309+$F$11*ES309*(1-EV309)</f>
        <v>0</v>
      </c>
      <c r="DI309">
        <f>DH309*DJ309</f>
        <v>0</v>
      </c>
      <c r="DJ309">
        <f>($B$11*$D$9+$C$11*$D$9+$F$11*((FF309+EX309)/MAX(FF309+EX309+FG309, 0.1)*$I$9+FG309/MAX(FF309+EX309+FG309, 0.1)*$J$9))/($B$11+$C$11+$F$11)</f>
        <v>0</v>
      </c>
      <c r="DK309">
        <f>($B$11*$K$9+$C$11*$K$9+$F$11*((FF309+EX309)/MAX(FF309+EX309+FG309, 0.1)*$P$9+FG309/MAX(FF309+EX309+FG309, 0.1)*$Q$9))/($B$11+$C$11+$F$11)</f>
        <v>0</v>
      </c>
      <c r="DL309">
        <v>6</v>
      </c>
      <c r="DM309">
        <v>0.5</v>
      </c>
      <c r="DN309" t="s">
        <v>438</v>
      </c>
      <c r="DO309">
        <v>2</v>
      </c>
      <c r="DP309" t="b">
        <v>1</v>
      </c>
      <c r="DQ309">
        <v>1758996617.84615</v>
      </c>
      <c r="DR309">
        <v>397.701153846154</v>
      </c>
      <c r="DS309">
        <v>399.492769230769</v>
      </c>
      <c r="DT309">
        <v>23.3718</v>
      </c>
      <c r="DU309">
        <v>20.6645230769231</v>
      </c>
      <c r="DV309">
        <v>391.948</v>
      </c>
      <c r="DW309">
        <v>22.9905692307692</v>
      </c>
      <c r="DX309">
        <v>499.966307692308</v>
      </c>
      <c r="DY309">
        <v>90.3629</v>
      </c>
      <c r="DZ309">
        <v>0.0285785538461539</v>
      </c>
      <c r="EA309">
        <v>29.8919153846154</v>
      </c>
      <c r="EB309">
        <v>29.9925692307692</v>
      </c>
      <c r="EC309">
        <v>999.9</v>
      </c>
      <c r="ED309">
        <v>0</v>
      </c>
      <c r="EE309">
        <v>0</v>
      </c>
      <c r="EF309">
        <v>9995.48230769231</v>
      </c>
      <c r="EG309">
        <v>0</v>
      </c>
      <c r="EH309">
        <v>9.68168</v>
      </c>
      <c r="EI309">
        <v>-1.79158961538461</v>
      </c>
      <c r="EJ309">
        <v>407.218769230769</v>
      </c>
      <c r="EK309">
        <v>407.922615384615</v>
      </c>
      <c r="EL309">
        <v>2.70727538461538</v>
      </c>
      <c r="EM309">
        <v>399.492769230769</v>
      </c>
      <c r="EN309">
        <v>20.6645230769231</v>
      </c>
      <c r="EO309">
        <v>2.11194461538462</v>
      </c>
      <c r="EP309">
        <v>1.86730769230769</v>
      </c>
      <c r="EQ309">
        <v>18.3095384615385</v>
      </c>
      <c r="ER309">
        <v>16.3618923076923</v>
      </c>
      <c r="ES309">
        <v>2000.03692307692</v>
      </c>
      <c r="ET309">
        <v>0.980003538461538</v>
      </c>
      <c r="EU309">
        <v>0.0199963307692308</v>
      </c>
      <c r="EV309">
        <v>0</v>
      </c>
      <c r="EW309">
        <v>878.463692307692</v>
      </c>
      <c r="EX309">
        <v>5.00016</v>
      </c>
      <c r="EY309">
        <v>17923.1</v>
      </c>
      <c r="EZ309">
        <v>18234.5615384615</v>
      </c>
      <c r="FA309">
        <v>48.562</v>
      </c>
      <c r="FB309">
        <v>48.7690769230769</v>
      </c>
      <c r="FC309">
        <v>48.875</v>
      </c>
      <c r="FD309">
        <v>48.5524615384615</v>
      </c>
      <c r="FE309">
        <v>50.375</v>
      </c>
      <c r="FF309">
        <v>1955.14692307692</v>
      </c>
      <c r="FG309">
        <v>39.89</v>
      </c>
      <c r="FH309">
        <v>0</v>
      </c>
      <c r="FI309">
        <v>1758996631.5</v>
      </c>
      <c r="FJ309">
        <v>0</v>
      </c>
      <c r="FK309">
        <v>878.526884615384</v>
      </c>
      <c r="FL309">
        <v>4.13213674482667</v>
      </c>
      <c r="FM309">
        <v>89.2307690616728</v>
      </c>
      <c r="FN309">
        <v>17923.6384615385</v>
      </c>
      <c r="FO309">
        <v>15</v>
      </c>
      <c r="FP309">
        <v>0</v>
      </c>
      <c r="FQ309" t="s">
        <v>439</v>
      </c>
      <c r="FR309">
        <v>1747249705.1</v>
      </c>
      <c r="FS309">
        <v>1747249711.1</v>
      </c>
      <c r="FT309">
        <v>0</v>
      </c>
      <c r="FU309">
        <v>0.871</v>
      </c>
      <c r="FV309">
        <v>0.066</v>
      </c>
      <c r="FW309">
        <v>5.486</v>
      </c>
      <c r="FX309">
        <v>0.145</v>
      </c>
      <c r="FY309">
        <v>420</v>
      </c>
      <c r="FZ309">
        <v>16</v>
      </c>
      <c r="GA309">
        <v>0.27</v>
      </c>
      <c r="GB309">
        <v>0.16</v>
      </c>
      <c r="GC309">
        <v>-4.97517642857143</v>
      </c>
      <c r="GD309">
        <v>71.9189945454546</v>
      </c>
      <c r="GE309">
        <v>7.33956081826445</v>
      </c>
      <c r="GF309">
        <v>0</v>
      </c>
      <c r="GG309">
        <v>878.3355</v>
      </c>
      <c r="GH309">
        <v>2.99689839623609</v>
      </c>
      <c r="GI309">
        <v>0.361406260729004</v>
      </c>
      <c r="GJ309">
        <v>-1</v>
      </c>
      <c r="GK309">
        <v>2.69602428571429</v>
      </c>
      <c r="GL309">
        <v>0.13339012987013</v>
      </c>
      <c r="GM309">
        <v>0.0259772900033543</v>
      </c>
      <c r="GN309">
        <v>0</v>
      </c>
      <c r="GO309">
        <v>0</v>
      </c>
      <c r="GP309">
        <v>2</v>
      </c>
      <c r="GQ309" t="s">
        <v>457</v>
      </c>
      <c r="GR309">
        <v>3.12529</v>
      </c>
      <c r="GS309">
        <v>2.65452</v>
      </c>
      <c r="GT309">
        <v>0.0823715</v>
      </c>
      <c r="GU309">
        <v>0.082117</v>
      </c>
      <c r="GV309">
        <v>0.099488</v>
      </c>
      <c r="GW309">
        <v>0.0917206</v>
      </c>
      <c r="GX309">
        <v>23634.4</v>
      </c>
      <c r="GY309">
        <v>22427.2</v>
      </c>
      <c r="GZ309">
        <v>23030.7</v>
      </c>
      <c r="HA309">
        <v>23788.6</v>
      </c>
      <c r="HB309">
        <v>35336.7</v>
      </c>
      <c r="HC309">
        <v>35760.2</v>
      </c>
      <c r="HD309">
        <v>41512.1</v>
      </c>
      <c r="HE309">
        <v>42416.6</v>
      </c>
      <c r="HF309">
        <v>1.91157</v>
      </c>
      <c r="HG309">
        <v>1.82365</v>
      </c>
      <c r="HH309">
        <v>0.199087</v>
      </c>
      <c r="HI309">
        <v>0</v>
      </c>
      <c r="HJ309">
        <v>26.7945</v>
      </c>
      <c r="HK309">
        <v>999.9</v>
      </c>
      <c r="HL309">
        <v>55.872</v>
      </c>
      <c r="HM309">
        <v>29.275</v>
      </c>
      <c r="HN309">
        <v>25.2656</v>
      </c>
      <c r="HO309">
        <v>54.0202</v>
      </c>
      <c r="HP309">
        <v>42.0473</v>
      </c>
      <c r="HQ309">
        <v>1</v>
      </c>
      <c r="HR309">
        <v>0.00183435</v>
      </c>
      <c r="HS309">
        <v>0.284777</v>
      </c>
      <c r="HT309">
        <v>20.2179</v>
      </c>
      <c r="HU309">
        <v>5.23346</v>
      </c>
      <c r="HV309">
        <v>11.992</v>
      </c>
      <c r="HW309">
        <v>4.9558</v>
      </c>
      <c r="HX309">
        <v>3.30393</v>
      </c>
      <c r="HY309">
        <v>23.1</v>
      </c>
      <c r="HZ309">
        <v>9999</v>
      </c>
      <c r="IA309">
        <v>9999</v>
      </c>
      <c r="IB309">
        <v>9999</v>
      </c>
      <c r="IC309">
        <v>1.8685</v>
      </c>
      <c r="ID309">
        <v>1.86418</v>
      </c>
      <c r="IE309">
        <v>1.8718</v>
      </c>
      <c r="IF309">
        <v>1.86265</v>
      </c>
      <c r="IG309">
        <v>1.86204</v>
      </c>
      <c r="IH309">
        <v>1.86851</v>
      </c>
      <c r="II309">
        <v>1.85867</v>
      </c>
      <c r="IJ309">
        <v>1.86508</v>
      </c>
      <c r="IK309">
        <v>5</v>
      </c>
      <c r="IL309">
        <v>0</v>
      </c>
      <c r="IM309">
        <v>0</v>
      </c>
      <c r="IN309">
        <v>0</v>
      </c>
      <c r="IO309" t="s">
        <v>441</v>
      </c>
      <c r="IP309" t="s">
        <v>442</v>
      </c>
      <c r="IQ309" t="s">
        <v>443</v>
      </c>
      <c r="IR309" t="s">
        <v>443</v>
      </c>
      <c r="IS309" t="s">
        <v>443</v>
      </c>
      <c r="IT309" t="s">
        <v>443</v>
      </c>
      <c r="IU309">
        <v>0</v>
      </c>
      <c r="IV309">
        <v>100</v>
      </c>
      <c r="IW309">
        <v>100</v>
      </c>
      <c r="IX309">
        <v>5.7</v>
      </c>
      <c r="IY309">
        <v>0.3803</v>
      </c>
      <c r="IZ309">
        <v>4.29428474587108</v>
      </c>
      <c r="JA309">
        <v>0.0044018681294096</v>
      </c>
      <c r="JB309">
        <v>-1.90699597991277e-06</v>
      </c>
      <c r="JC309">
        <v>4.44501569190667e-10</v>
      </c>
      <c r="JD309">
        <v>0.0663976639725661</v>
      </c>
      <c r="JE309">
        <v>0.00774552653971819</v>
      </c>
      <c r="JF309">
        <v>0.000136201457998369</v>
      </c>
      <c r="JG309">
        <v>5.32982615085375e-06</v>
      </c>
      <c r="JH309">
        <v>-0</v>
      </c>
      <c r="JI309">
        <v>1991</v>
      </c>
      <c r="JJ309">
        <v>1</v>
      </c>
      <c r="JK309">
        <v>28</v>
      </c>
      <c r="JL309">
        <v>195782</v>
      </c>
      <c r="JM309">
        <v>195781.9</v>
      </c>
      <c r="JN309">
        <v>0.81665</v>
      </c>
      <c r="JO309">
        <v>2.39258</v>
      </c>
      <c r="JP309">
        <v>1.49902</v>
      </c>
      <c r="JQ309">
        <v>2.33154</v>
      </c>
      <c r="JR309">
        <v>1.54419</v>
      </c>
      <c r="JS309">
        <v>2.30591</v>
      </c>
      <c r="JT309">
        <v>35.4291</v>
      </c>
      <c r="JU309">
        <v>24.0875</v>
      </c>
      <c r="JV309">
        <v>18</v>
      </c>
      <c r="JW309">
        <v>546.564</v>
      </c>
      <c r="JX309">
        <v>433.278</v>
      </c>
      <c r="JY309">
        <v>26.0211</v>
      </c>
      <c r="JZ309">
        <v>27.5573</v>
      </c>
      <c r="KA309">
        <v>29.9999</v>
      </c>
      <c r="KB309">
        <v>27.4917</v>
      </c>
      <c r="KC309">
        <v>27.5194</v>
      </c>
      <c r="KD309">
        <v>16.3123</v>
      </c>
      <c r="KE309">
        <v>32.002</v>
      </c>
      <c r="KF309">
        <v>94.7976</v>
      </c>
      <c r="KG309">
        <v>26.0386</v>
      </c>
      <c r="KH309">
        <v>350.9</v>
      </c>
      <c r="KI309">
        <v>20.751</v>
      </c>
      <c r="KJ309">
        <v>93.0462</v>
      </c>
      <c r="KK309">
        <v>98.8591</v>
      </c>
    </row>
    <row r="310" spans="1:297">
      <c r="A310">
        <v>294</v>
      </c>
      <c r="B310">
        <v>1758996631</v>
      </c>
      <c r="C310">
        <v>9284</v>
      </c>
      <c r="D310" t="s">
        <v>1033</v>
      </c>
      <c r="E310" t="s">
        <v>1034</v>
      </c>
      <c r="F310">
        <v>5</v>
      </c>
      <c r="G310" t="s">
        <v>1024</v>
      </c>
      <c r="H310" t="s">
        <v>436</v>
      </c>
      <c r="I310">
        <v>1758996622.84615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(EA310+(U310+2*0.95*5.67E-8*(((EA310+$B$7)+273)^4-(EA310+273)^4)-44100*J310)/(1.84*29.3*R310+8*0.95*5.67E-8*(EA310+273)^3))</f>
        <v>0</v>
      </c>
      <c r="W310">
        <f>($C$7*EB310+$D$7*EC310+$E$7*V310)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2*0.95*5.67E-8*(((EA310+$B$7)+273)^4-(W310+273)^4)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376.240544423809</v>
      </c>
      <c r="AK310">
        <v>377.901345454545</v>
      </c>
      <c r="AL310">
        <v>-3.00440792207793</v>
      </c>
      <c r="AM310">
        <v>63.08</v>
      </c>
      <c r="AN310">
        <f>(AP310 - AO310 + DY310*1E3/(8.314*(EA310+273.15)) * AR310/DX310 * AQ310) * DX310/(100*DL310) * 1000/(1000 - AP310)</f>
        <v>0</v>
      </c>
      <c r="AO310">
        <v>20.6523693511905</v>
      </c>
      <c r="AP310">
        <v>23.3237333333333</v>
      </c>
      <c r="AQ310">
        <v>-0.000563982683983535</v>
      </c>
      <c r="AR310">
        <v>99.94</v>
      </c>
      <c r="AS310">
        <v>0</v>
      </c>
      <c r="AT310">
        <v>0</v>
      </c>
      <c r="AU310">
        <f>IF(AS310*$H$13&gt;=AW310,1.0,(AW310/(AW310-AS310*$H$13)))</f>
        <v>0</v>
      </c>
      <c r="AV310">
        <f>(AU310-1)*100</f>
        <v>0</v>
      </c>
      <c r="AW310">
        <f>MAX(0,($B$13+$C$13*EF310)/(1+$D$13*EF310)*DY310/(EA310+273)*$E$13)</f>
        <v>0</v>
      </c>
      <c r="AX310" t="s">
        <v>437</v>
      </c>
      <c r="AY310" t="s">
        <v>437</v>
      </c>
      <c r="AZ310">
        <v>0</v>
      </c>
      <c r="BA310">
        <v>0</v>
      </c>
      <c r="BB310">
        <f>1-AZ310/BA310</f>
        <v>0</v>
      </c>
      <c r="BC310">
        <v>0</v>
      </c>
      <c r="BD310" t="s">
        <v>437</v>
      </c>
      <c r="BE310" t="s">
        <v>437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437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$B$11*EG310+$C$11*EH310+$F$11*ES310*(1-EV310)</f>
        <v>0</v>
      </c>
      <c r="DI310">
        <f>DH310*DJ310</f>
        <v>0</v>
      </c>
      <c r="DJ310">
        <f>($B$11*$D$9+$C$11*$D$9+$F$11*((FF310+EX310)/MAX(FF310+EX310+FG310, 0.1)*$I$9+FG310/MAX(FF310+EX310+FG310, 0.1)*$J$9))/($B$11+$C$11+$F$11)</f>
        <v>0</v>
      </c>
      <c r="DK310">
        <f>($B$11*$K$9+$C$11*$K$9+$F$11*((FF310+EX310)/MAX(FF310+EX310+FG310, 0.1)*$P$9+FG310/MAX(FF310+EX310+FG310, 0.1)*$Q$9))/($B$11+$C$11+$F$11)</f>
        <v>0</v>
      </c>
      <c r="DL310">
        <v>6</v>
      </c>
      <c r="DM310">
        <v>0.5</v>
      </c>
      <c r="DN310" t="s">
        <v>438</v>
      </c>
      <c r="DO310">
        <v>2</v>
      </c>
      <c r="DP310" t="b">
        <v>1</v>
      </c>
      <c r="DQ310">
        <v>1758996622.84615</v>
      </c>
      <c r="DR310">
        <v>387.880076923077</v>
      </c>
      <c r="DS310">
        <v>384.224307692308</v>
      </c>
      <c r="DT310">
        <v>23.3456230769231</v>
      </c>
      <c r="DU310">
        <v>20.6490461538462</v>
      </c>
      <c r="DV310">
        <v>382.157538461538</v>
      </c>
      <c r="DW310">
        <v>22.9649769230769</v>
      </c>
      <c r="DX310">
        <v>499.979</v>
      </c>
      <c r="DY310">
        <v>90.3625</v>
      </c>
      <c r="DZ310">
        <v>0.0287349</v>
      </c>
      <c r="EA310">
        <v>29.8896923076923</v>
      </c>
      <c r="EB310">
        <v>30.0023769230769</v>
      </c>
      <c r="EC310">
        <v>999.9</v>
      </c>
      <c r="ED310">
        <v>0</v>
      </c>
      <c r="EE310">
        <v>0</v>
      </c>
      <c r="EF310">
        <v>9998.84846153846</v>
      </c>
      <c r="EG310">
        <v>0</v>
      </c>
      <c r="EH310">
        <v>9.68168</v>
      </c>
      <c r="EI310">
        <v>3.65577807692308</v>
      </c>
      <c r="EJ310">
        <v>397.152</v>
      </c>
      <c r="EK310">
        <v>392.325307692308</v>
      </c>
      <c r="EL310">
        <v>2.69657846153846</v>
      </c>
      <c r="EM310">
        <v>384.224307692308</v>
      </c>
      <c r="EN310">
        <v>20.6490461538462</v>
      </c>
      <c r="EO310">
        <v>2.10957</v>
      </c>
      <c r="EP310">
        <v>1.86590076923077</v>
      </c>
      <c r="EQ310">
        <v>18.2916153846154</v>
      </c>
      <c r="ER310">
        <v>16.3500769230769</v>
      </c>
      <c r="ES310">
        <v>2000.04307692308</v>
      </c>
      <c r="ET310">
        <v>0.980003538461538</v>
      </c>
      <c r="EU310">
        <v>0.0199963307692308</v>
      </c>
      <c r="EV310">
        <v>0</v>
      </c>
      <c r="EW310">
        <v>878.867615384615</v>
      </c>
      <c r="EX310">
        <v>5.00016</v>
      </c>
      <c r="EY310">
        <v>17930.3538461538</v>
      </c>
      <c r="EZ310">
        <v>18234.6076923077</v>
      </c>
      <c r="FA310">
        <v>48.562</v>
      </c>
      <c r="FB310">
        <v>48.7738461538462</v>
      </c>
      <c r="FC310">
        <v>48.875</v>
      </c>
      <c r="FD310">
        <v>48.5429230769231</v>
      </c>
      <c r="FE310">
        <v>50.375</v>
      </c>
      <c r="FF310">
        <v>1955.15307692308</v>
      </c>
      <c r="FG310">
        <v>39.89</v>
      </c>
      <c r="FH310">
        <v>0</v>
      </c>
      <c r="FI310">
        <v>1758996636.3</v>
      </c>
      <c r="FJ310">
        <v>0</v>
      </c>
      <c r="FK310">
        <v>878.896653846154</v>
      </c>
      <c r="FL310">
        <v>4.58711111756216</v>
      </c>
      <c r="FM310">
        <v>92.3829060123277</v>
      </c>
      <c r="FN310">
        <v>17930.8384615385</v>
      </c>
      <c r="FO310">
        <v>15</v>
      </c>
      <c r="FP310">
        <v>0</v>
      </c>
      <c r="FQ310" t="s">
        <v>439</v>
      </c>
      <c r="FR310">
        <v>1747249705.1</v>
      </c>
      <c r="FS310">
        <v>1747249711.1</v>
      </c>
      <c r="FT310">
        <v>0</v>
      </c>
      <c r="FU310">
        <v>0.871</v>
      </c>
      <c r="FV310">
        <v>0.066</v>
      </c>
      <c r="FW310">
        <v>5.486</v>
      </c>
      <c r="FX310">
        <v>0.145</v>
      </c>
      <c r="FY310">
        <v>420</v>
      </c>
      <c r="FZ310">
        <v>16</v>
      </c>
      <c r="GA310">
        <v>0.27</v>
      </c>
      <c r="GB310">
        <v>0.16</v>
      </c>
      <c r="GC310">
        <v>0.83157225</v>
      </c>
      <c r="GD310">
        <v>66.2856336090226</v>
      </c>
      <c r="GE310">
        <v>6.50394421486233</v>
      </c>
      <c r="GF310">
        <v>0</v>
      </c>
      <c r="GG310">
        <v>878.628529411765</v>
      </c>
      <c r="GH310">
        <v>4.46218487517449</v>
      </c>
      <c r="GI310">
        <v>0.479751543251919</v>
      </c>
      <c r="GJ310">
        <v>-1</v>
      </c>
      <c r="GK310">
        <v>2.7004375</v>
      </c>
      <c r="GL310">
        <v>-0.165863909774441</v>
      </c>
      <c r="GM310">
        <v>0.0224684516322332</v>
      </c>
      <c r="GN310">
        <v>0</v>
      </c>
      <c r="GO310">
        <v>0</v>
      </c>
      <c r="GP310">
        <v>2</v>
      </c>
      <c r="GQ310" t="s">
        <v>457</v>
      </c>
      <c r="GR310">
        <v>3.12533</v>
      </c>
      <c r="GS310">
        <v>2.65396</v>
      </c>
      <c r="GT310">
        <v>0.0798318</v>
      </c>
      <c r="GU310">
        <v>0.0792062</v>
      </c>
      <c r="GV310">
        <v>0.0994767</v>
      </c>
      <c r="GW310">
        <v>0.0918072</v>
      </c>
      <c r="GX310">
        <v>23699.8</v>
      </c>
      <c r="GY310">
        <v>22498.8</v>
      </c>
      <c r="GZ310">
        <v>23030.7</v>
      </c>
      <c r="HA310">
        <v>23789.1</v>
      </c>
      <c r="HB310">
        <v>35337.3</v>
      </c>
      <c r="HC310">
        <v>35757.2</v>
      </c>
      <c r="HD310">
        <v>41512.6</v>
      </c>
      <c r="HE310">
        <v>42417.3</v>
      </c>
      <c r="HF310">
        <v>1.91162</v>
      </c>
      <c r="HG310">
        <v>1.82372</v>
      </c>
      <c r="HH310">
        <v>0.196993</v>
      </c>
      <c r="HI310">
        <v>0</v>
      </c>
      <c r="HJ310">
        <v>26.7932</v>
      </c>
      <c r="HK310">
        <v>999.9</v>
      </c>
      <c r="HL310">
        <v>55.872</v>
      </c>
      <c r="HM310">
        <v>29.275</v>
      </c>
      <c r="HN310">
        <v>25.2642</v>
      </c>
      <c r="HO310">
        <v>54.0602</v>
      </c>
      <c r="HP310">
        <v>41.871</v>
      </c>
      <c r="HQ310">
        <v>1</v>
      </c>
      <c r="HR310">
        <v>0.00137449</v>
      </c>
      <c r="HS310">
        <v>0.359687</v>
      </c>
      <c r="HT310">
        <v>20.2177</v>
      </c>
      <c r="HU310">
        <v>5.23271</v>
      </c>
      <c r="HV310">
        <v>11.992</v>
      </c>
      <c r="HW310">
        <v>4.9553</v>
      </c>
      <c r="HX310">
        <v>3.3039</v>
      </c>
      <c r="HY310">
        <v>23.1</v>
      </c>
      <c r="HZ310">
        <v>9999</v>
      </c>
      <c r="IA310">
        <v>9999</v>
      </c>
      <c r="IB310">
        <v>9999</v>
      </c>
      <c r="IC310">
        <v>1.86847</v>
      </c>
      <c r="ID310">
        <v>1.86419</v>
      </c>
      <c r="IE310">
        <v>1.8718</v>
      </c>
      <c r="IF310">
        <v>1.86266</v>
      </c>
      <c r="IG310">
        <v>1.86205</v>
      </c>
      <c r="IH310">
        <v>1.86851</v>
      </c>
      <c r="II310">
        <v>1.85868</v>
      </c>
      <c r="IJ310">
        <v>1.86508</v>
      </c>
      <c r="IK310">
        <v>5</v>
      </c>
      <c r="IL310">
        <v>0</v>
      </c>
      <c r="IM310">
        <v>0</v>
      </c>
      <c r="IN310">
        <v>0</v>
      </c>
      <c r="IO310" t="s">
        <v>441</v>
      </c>
      <c r="IP310" t="s">
        <v>442</v>
      </c>
      <c r="IQ310" t="s">
        <v>443</v>
      </c>
      <c r="IR310" t="s">
        <v>443</v>
      </c>
      <c r="IS310" t="s">
        <v>443</v>
      </c>
      <c r="IT310" t="s">
        <v>443</v>
      </c>
      <c r="IU310">
        <v>0</v>
      </c>
      <c r="IV310">
        <v>100</v>
      </c>
      <c r="IW310">
        <v>100</v>
      </c>
      <c r="IX310">
        <v>5.654</v>
      </c>
      <c r="IY310">
        <v>0.3803</v>
      </c>
      <c r="IZ310">
        <v>4.29428474587108</v>
      </c>
      <c r="JA310">
        <v>0.0044018681294096</v>
      </c>
      <c r="JB310">
        <v>-1.90699597991277e-06</v>
      </c>
      <c r="JC310">
        <v>4.44501569190667e-10</v>
      </c>
      <c r="JD310">
        <v>0.0663976639725661</v>
      </c>
      <c r="JE310">
        <v>0.00774552653971819</v>
      </c>
      <c r="JF310">
        <v>0.000136201457998369</v>
      </c>
      <c r="JG310">
        <v>5.32982615085375e-06</v>
      </c>
      <c r="JH310">
        <v>-0</v>
      </c>
      <c r="JI310">
        <v>1991</v>
      </c>
      <c r="JJ310">
        <v>1</v>
      </c>
      <c r="JK310">
        <v>28</v>
      </c>
      <c r="JL310">
        <v>195782.1</v>
      </c>
      <c r="JM310">
        <v>195782</v>
      </c>
      <c r="JN310">
        <v>0.782471</v>
      </c>
      <c r="JO310">
        <v>2.38037</v>
      </c>
      <c r="JP310">
        <v>1.4978</v>
      </c>
      <c r="JQ310">
        <v>2.33154</v>
      </c>
      <c r="JR310">
        <v>1.54419</v>
      </c>
      <c r="JS310">
        <v>2.35596</v>
      </c>
      <c r="JT310">
        <v>35.4291</v>
      </c>
      <c r="JU310">
        <v>24.0963</v>
      </c>
      <c r="JV310">
        <v>18</v>
      </c>
      <c r="JW310">
        <v>546.582</v>
      </c>
      <c r="JX310">
        <v>433.305</v>
      </c>
      <c r="JY310">
        <v>26.0352</v>
      </c>
      <c r="JZ310">
        <v>27.5553</v>
      </c>
      <c r="KA310">
        <v>29.9999</v>
      </c>
      <c r="KB310">
        <v>27.4899</v>
      </c>
      <c r="KC310">
        <v>27.5171</v>
      </c>
      <c r="KD310">
        <v>15.6009</v>
      </c>
      <c r="KE310">
        <v>32.002</v>
      </c>
      <c r="KF310">
        <v>94.7976</v>
      </c>
      <c r="KG310">
        <v>26.0237</v>
      </c>
      <c r="KH310">
        <v>330.593</v>
      </c>
      <c r="KI310">
        <v>20.7476</v>
      </c>
      <c r="KJ310">
        <v>93.0469</v>
      </c>
      <c r="KK310">
        <v>98.8609</v>
      </c>
    </row>
    <row r="311" spans="1:297">
      <c r="A311">
        <v>295</v>
      </c>
      <c r="B311">
        <v>1758996636</v>
      </c>
      <c r="C311">
        <v>9289</v>
      </c>
      <c r="D311" t="s">
        <v>1035</v>
      </c>
      <c r="E311" t="s">
        <v>1036</v>
      </c>
      <c r="F311">
        <v>5</v>
      </c>
      <c r="G311" t="s">
        <v>1024</v>
      </c>
      <c r="H311" t="s">
        <v>436</v>
      </c>
      <c r="I311">
        <v>1758996627.84615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(EA311+(U311+2*0.95*5.67E-8*(((EA311+$B$7)+273)^4-(EA311+273)^4)-44100*J311)/(1.84*29.3*R311+8*0.95*5.67E-8*(EA311+273)^3))</f>
        <v>0</v>
      </c>
      <c r="W311">
        <f>($C$7*EB311+$D$7*EC311+$E$7*V311)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2*0.95*5.67E-8*(((EA311+$B$7)+273)^4-(W311+273)^4)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359.117995613095</v>
      </c>
      <c r="AK311">
        <v>362.275406060606</v>
      </c>
      <c r="AL311">
        <v>-3.14641515151521</v>
      </c>
      <c r="AM311">
        <v>63.08</v>
      </c>
      <c r="AN311">
        <f>(AP311 - AO311 + DY311*1E3/(8.314*(EA311+273.15)) * AR311/DX311 * AQ311) * DX311/(100*DL311) * 1000/(1000 - AP311)</f>
        <v>0</v>
      </c>
      <c r="AO311">
        <v>20.6735129107143</v>
      </c>
      <c r="AP311">
        <v>23.3316824242424</v>
      </c>
      <c r="AQ311">
        <v>0.000326753246752602</v>
      </c>
      <c r="AR311">
        <v>99.94</v>
      </c>
      <c r="AS311">
        <v>0</v>
      </c>
      <c r="AT311">
        <v>0</v>
      </c>
      <c r="AU311">
        <f>IF(AS311*$H$13&gt;=AW311,1.0,(AW311/(AW311-AS311*$H$13)))</f>
        <v>0</v>
      </c>
      <c r="AV311">
        <f>(AU311-1)*100</f>
        <v>0</v>
      </c>
      <c r="AW311">
        <f>MAX(0,($B$13+$C$13*EF311)/(1+$D$13*EF311)*DY311/(EA311+273)*$E$13)</f>
        <v>0</v>
      </c>
      <c r="AX311" t="s">
        <v>437</v>
      </c>
      <c r="AY311" t="s">
        <v>437</v>
      </c>
      <c r="AZ311">
        <v>0</v>
      </c>
      <c r="BA311">
        <v>0</v>
      </c>
      <c r="BB311">
        <f>1-AZ311/BA311</f>
        <v>0</v>
      </c>
      <c r="BC311">
        <v>0</v>
      </c>
      <c r="BD311" t="s">
        <v>437</v>
      </c>
      <c r="BE311" t="s">
        <v>437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437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$B$11*EG311+$C$11*EH311+$F$11*ES311*(1-EV311)</f>
        <v>0</v>
      </c>
      <c r="DI311">
        <f>DH311*DJ311</f>
        <v>0</v>
      </c>
      <c r="DJ311">
        <f>($B$11*$D$9+$C$11*$D$9+$F$11*((FF311+EX311)/MAX(FF311+EX311+FG311, 0.1)*$I$9+FG311/MAX(FF311+EX311+FG311, 0.1)*$J$9))/($B$11+$C$11+$F$11)</f>
        <v>0</v>
      </c>
      <c r="DK311">
        <f>($B$11*$K$9+$C$11*$K$9+$F$11*((FF311+EX311)/MAX(FF311+EX311+FG311, 0.1)*$P$9+FG311/MAX(FF311+EX311+FG311, 0.1)*$Q$9))/($B$11+$C$11+$F$11)</f>
        <v>0</v>
      </c>
      <c r="DL311">
        <v>6</v>
      </c>
      <c r="DM311">
        <v>0.5</v>
      </c>
      <c r="DN311" t="s">
        <v>438</v>
      </c>
      <c r="DO311">
        <v>2</v>
      </c>
      <c r="DP311" t="b">
        <v>1</v>
      </c>
      <c r="DQ311">
        <v>1758996627.84615</v>
      </c>
      <c r="DR311">
        <v>374.909384615385</v>
      </c>
      <c r="DS311">
        <v>367.539923076923</v>
      </c>
      <c r="DT311">
        <v>23.3321692307692</v>
      </c>
      <c r="DU311">
        <v>20.6562769230769</v>
      </c>
      <c r="DV311">
        <v>369.227692307692</v>
      </c>
      <c r="DW311">
        <v>22.9518153846154</v>
      </c>
      <c r="DX311">
        <v>500.010153846154</v>
      </c>
      <c r="DY311">
        <v>90.3631</v>
      </c>
      <c r="DZ311">
        <v>0.0286885615384615</v>
      </c>
      <c r="EA311">
        <v>29.8876923076923</v>
      </c>
      <c r="EB311">
        <v>30.0142461538462</v>
      </c>
      <c r="EC311">
        <v>999.9</v>
      </c>
      <c r="ED311">
        <v>0</v>
      </c>
      <c r="EE311">
        <v>0</v>
      </c>
      <c r="EF311">
        <v>9991.3</v>
      </c>
      <c r="EG311">
        <v>0</v>
      </c>
      <c r="EH311">
        <v>9.68168</v>
      </c>
      <c r="EI311">
        <v>7.36949846153846</v>
      </c>
      <c r="EJ311">
        <v>383.865923076923</v>
      </c>
      <c r="EK311">
        <v>375.291615384615</v>
      </c>
      <c r="EL311">
        <v>2.67589</v>
      </c>
      <c r="EM311">
        <v>367.539923076923</v>
      </c>
      <c r="EN311">
        <v>20.6562769230769</v>
      </c>
      <c r="EO311">
        <v>2.10836692307692</v>
      </c>
      <c r="EP311">
        <v>1.86656538461538</v>
      </c>
      <c r="EQ311">
        <v>18.2825307692308</v>
      </c>
      <c r="ER311">
        <v>16.3556769230769</v>
      </c>
      <c r="ES311">
        <v>2000.02307692308</v>
      </c>
      <c r="ET311">
        <v>0.980003384615385</v>
      </c>
      <c r="EU311">
        <v>0.0199965461538462</v>
      </c>
      <c r="EV311">
        <v>0</v>
      </c>
      <c r="EW311">
        <v>879.237076923077</v>
      </c>
      <c r="EX311">
        <v>5.00016</v>
      </c>
      <c r="EY311">
        <v>17937.7538461538</v>
      </c>
      <c r="EZ311">
        <v>18234.4307692308</v>
      </c>
      <c r="FA311">
        <v>48.562</v>
      </c>
      <c r="FB311">
        <v>48.7643076923077</v>
      </c>
      <c r="FC311">
        <v>48.875</v>
      </c>
      <c r="FD311">
        <v>48.5381538461538</v>
      </c>
      <c r="FE311">
        <v>50.375</v>
      </c>
      <c r="FF311">
        <v>1955.13307692308</v>
      </c>
      <c r="FG311">
        <v>39.89</v>
      </c>
      <c r="FH311">
        <v>0</v>
      </c>
      <c r="FI311">
        <v>1758996641.1</v>
      </c>
      <c r="FJ311">
        <v>0</v>
      </c>
      <c r="FK311">
        <v>879.244615384615</v>
      </c>
      <c r="FL311">
        <v>4.6464273595319</v>
      </c>
      <c r="FM311">
        <v>87.4837606955337</v>
      </c>
      <c r="FN311">
        <v>17938.1884615385</v>
      </c>
      <c r="FO311">
        <v>15</v>
      </c>
      <c r="FP311">
        <v>0</v>
      </c>
      <c r="FQ311" t="s">
        <v>439</v>
      </c>
      <c r="FR311">
        <v>1747249705.1</v>
      </c>
      <c r="FS311">
        <v>1747249711.1</v>
      </c>
      <c r="FT311">
        <v>0</v>
      </c>
      <c r="FU311">
        <v>0.871</v>
      </c>
      <c r="FV311">
        <v>0.066</v>
      </c>
      <c r="FW311">
        <v>5.486</v>
      </c>
      <c r="FX311">
        <v>0.145</v>
      </c>
      <c r="FY311">
        <v>420</v>
      </c>
      <c r="FZ311">
        <v>16</v>
      </c>
      <c r="GA311">
        <v>0.27</v>
      </c>
      <c r="GB311">
        <v>0.16</v>
      </c>
      <c r="GC311">
        <v>4.86073595238095</v>
      </c>
      <c r="GD311">
        <v>45.2647184415584</v>
      </c>
      <c r="GE311">
        <v>4.78668725462999</v>
      </c>
      <c r="GF311">
        <v>0</v>
      </c>
      <c r="GG311">
        <v>879.016058823529</v>
      </c>
      <c r="GH311">
        <v>4.46359052975299</v>
      </c>
      <c r="GI311">
        <v>0.477414848654982</v>
      </c>
      <c r="GJ311">
        <v>-1</v>
      </c>
      <c r="GK311">
        <v>2.68854666666667</v>
      </c>
      <c r="GL311">
        <v>-0.257135064935061</v>
      </c>
      <c r="GM311">
        <v>0.0263700837590691</v>
      </c>
      <c r="GN311">
        <v>0</v>
      </c>
      <c r="GO311">
        <v>0</v>
      </c>
      <c r="GP311">
        <v>2</v>
      </c>
      <c r="GQ311" t="s">
        <v>457</v>
      </c>
      <c r="GR311">
        <v>3.12529</v>
      </c>
      <c r="GS311">
        <v>2.65393</v>
      </c>
      <c r="GT311">
        <v>0.0771199</v>
      </c>
      <c r="GU311">
        <v>0.0761638</v>
      </c>
      <c r="GV311">
        <v>0.0994969</v>
      </c>
      <c r="GW311">
        <v>0.0918254</v>
      </c>
      <c r="GX311">
        <v>23769.9</v>
      </c>
      <c r="GY311">
        <v>22573.5</v>
      </c>
      <c r="GZ311">
        <v>23030.9</v>
      </c>
      <c r="HA311">
        <v>23789.4</v>
      </c>
      <c r="HB311">
        <v>35336.3</v>
      </c>
      <c r="HC311">
        <v>35756.8</v>
      </c>
      <c r="HD311">
        <v>41512.5</v>
      </c>
      <c r="HE311">
        <v>42417.9</v>
      </c>
      <c r="HF311">
        <v>1.91212</v>
      </c>
      <c r="HG311">
        <v>1.82362</v>
      </c>
      <c r="HH311">
        <v>0.198901</v>
      </c>
      <c r="HI311">
        <v>0</v>
      </c>
      <c r="HJ311">
        <v>26.7893</v>
      </c>
      <c r="HK311">
        <v>999.9</v>
      </c>
      <c r="HL311">
        <v>55.872</v>
      </c>
      <c r="HM311">
        <v>29.275</v>
      </c>
      <c r="HN311">
        <v>25.2642</v>
      </c>
      <c r="HO311">
        <v>53.7402</v>
      </c>
      <c r="HP311">
        <v>42.0473</v>
      </c>
      <c r="HQ311">
        <v>1</v>
      </c>
      <c r="HR311">
        <v>0.00163364</v>
      </c>
      <c r="HS311">
        <v>0.411547</v>
      </c>
      <c r="HT311">
        <v>20.2174</v>
      </c>
      <c r="HU311">
        <v>5.23301</v>
      </c>
      <c r="HV311">
        <v>11.992</v>
      </c>
      <c r="HW311">
        <v>4.95575</v>
      </c>
      <c r="HX311">
        <v>3.3039</v>
      </c>
      <c r="HY311">
        <v>23.1</v>
      </c>
      <c r="HZ311">
        <v>9999</v>
      </c>
      <c r="IA311">
        <v>9999</v>
      </c>
      <c r="IB311">
        <v>9999</v>
      </c>
      <c r="IC311">
        <v>1.86847</v>
      </c>
      <c r="ID311">
        <v>1.8642</v>
      </c>
      <c r="IE311">
        <v>1.8718</v>
      </c>
      <c r="IF311">
        <v>1.86266</v>
      </c>
      <c r="IG311">
        <v>1.86206</v>
      </c>
      <c r="IH311">
        <v>1.86853</v>
      </c>
      <c r="II311">
        <v>1.85867</v>
      </c>
      <c r="IJ311">
        <v>1.86508</v>
      </c>
      <c r="IK311">
        <v>5</v>
      </c>
      <c r="IL311">
        <v>0</v>
      </c>
      <c r="IM311">
        <v>0</v>
      </c>
      <c r="IN311">
        <v>0</v>
      </c>
      <c r="IO311" t="s">
        <v>441</v>
      </c>
      <c r="IP311" t="s">
        <v>442</v>
      </c>
      <c r="IQ311" t="s">
        <v>443</v>
      </c>
      <c r="IR311" t="s">
        <v>443</v>
      </c>
      <c r="IS311" t="s">
        <v>443</v>
      </c>
      <c r="IT311" t="s">
        <v>443</v>
      </c>
      <c r="IU311">
        <v>0</v>
      </c>
      <c r="IV311">
        <v>100</v>
      </c>
      <c r="IW311">
        <v>100</v>
      </c>
      <c r="IX311">
        <v>5.604</v>
      </c>
      <c r="IY311">
        <v>0.3804</v>
      </c>
      <c r="IZ311">
        <v>4.29428474587108</v>
      </c>
      <c r="JA311">
        <v>0.0044018681294096</v>
      </c>
      <c r="JB311">
        <v>-1.90699597991277e-06</v>
      </c>
      <c r="JC311">
        <v>4.44501569190667e-10</v>
      </c>
      <c r="JD311">
        <v>0.0663976639725661</v>
      </c>
      <c r="JE311">
        <v>0.00774552653971819</v>
      </c>
      <c r="JF311">
        <v>0.000136201457998369</v>
      </c>
      <c r="JG311">
        <v>5.32982615085375e-06</v>
      </c>
      <c r="JH311">
        <v>-0</v>
      </c>
      <c r="JI311">
        <v>1991</v>
      </c>
      <c r="JJ311">
        <v>1</v>
      </c>
      <c r="JK311">
        <v>28</v>
      </c>
      <c r="JL311">
        <v>195782.2</v>
      </c>
      <c r="JM311">
        <v>195782.1</v>
      </c>
      <c r="JN311">
        <v>0.74707</v>
      </c>
      <c r="JO311">
        <v>2.40112</v>
      </c>
      <c r="JP311">
        <v>1.49902</v>
      </c>
      <c r="JQ311">
        <v>2.33154</v>
      </c>
      <c r="JR311">
        <v>1.54419</v>
      </c>
      <c r="JS311">
        <v>2.24487</v>
      </c>
      <c r="JT311">
        <v>35.4291</v>
      </c>
      <c r="JU311">
        <v>24.0875</v>
      </c>
      <c r="JV311">
        <v>18</v>
      </c>
      <c r="JW311">
        <v>546.891</v>
      </c>
      <c r="JX311">
        <v>433.234</v>
      </c>
      <c r="JY311">
        <v>26.0241</v>
      </c>
      <c r="JZ311">
        <v>27.555</v>
      </c>
      <c r="KA311">
        <v>30.0002</v>
      </c>
      <c r="KB311">
        <v>27.4882</v>
      </c>
      <c r="KC311">
        <v>27.5155</v>
      </c>
      <c r="KD311">
        <v>14.9355</v>
      </c>
      <c r="KE311">
        <v>31.7296</v>
      </c>
      <c r="KF311">
        <v>94.7976</v>
      </c>
      <c r="KG311">
        <v>26.0093</v>
      </c>
      <c r="KH311">
        <v>317.033</v>
      </c>
      <c r="KI311">
        <v>20.7549</v>
      </c>
      <c r="KJ311">
        <v>93.0472</v>
      </c>
      <c r="KK311">
        <v>98.8624</v>
      </c>
    </row>
    <row r="312" spans="1:297">
      <c r="A312">
        <v>296</v>
      </c>
      <c r="B312">
        <v>1758996641</v>
      </c>
      <c r="C312">
        <v>9294</v>
      </c>
      <c r="D312" t="s">
        <v>1037</v>
      </c>
      <c r="E312" t="s">
        <v>1038</v>
      </c>
      <c r="F312">
        <v>5</v>
      </c>
      <c r="G312" t="s">
        <v>1024</v>
      </c>
      <c r="H312" t="s">
        <v>436</v>
      </c>
      <c r="I312">
        <v>1758996632.84615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(EA312+(U312+2*0.95*5.67E-8*(((EA312+$B$7)+273)^4-(EA312+273)^4)-44100*J312)/(1.84*29.3*R312+8*0.95*5.67E-8*(EA312+273)^3))</f>
        <v>0</v>
      </c>
      <c r="W312">
        <f>($C$7*EB312+$D$7*EC312+$E$7*V312)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2*0.95*5.67E-8*(((EA312+$B$7)+273)^4-(W312+273)^4)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341.527451732143</v>
      </c>
      <c r="AK312">
        <v>345.754612121212</v>
      </c>
      <c r="AL312">
        <v>-3.32236720779224</v>
      </c>
      <c r="AM312">
        <v>63.08</v>
      </c>
      <c r="AN312">
        <f>(AP312 - AO312 + DY312*1E3/(8.314*(EA312+273.15)) * AR312/DX312 * AQ312) * DX312/(100*DL312) * 1000/(1000 - AP312)</f>
        <v>0</v>
      </c>
      <c r="AO312">
        <v>20.6837991309524</v>
      </c>
      <c r="AP312">
        <v>23.3363606060606</v>
      </c>
      <c r="AQ312">
        <v>0.000220170686456022</v>
      </c>
      <c r="AR312">
        <v>99.94</v>
      </c>
      <c r="AS312">
        <v>0</v>
      </c>
      <c r="AT312">
        <v>0</v>
      </c>
      <c r="AU312">
        <f>IF(AS312*$H$13&gt;=AW312,1.0,(AW312/(AW312-AS312*$H$13)))</f>
        <v>0</v>
      </c>
      <c r="AV312">
        <f>(AU312-1)*100</f>
        <v>0</v>
      </c>
      <c r="AW312">
        <f>MAX(0,($B$13+$C$13*EF312)/(1+$D$13*EF312)*DY312/(EA312+273)*$E$13)</f>
        <v>0</v>
      </c>
      <c r="AX312" t="s">
        <v>437</v>
      </c>
      <c r="AY312" t="s">
        <v>437</v>
      </c>
      <c r="AZ312">
        <v>0</v>
      </c>
      <c r="BA312">
        <v>0</v>
      </c>
      <c r="BB312">
        <f>1-AZ312/BA312</f>
        <v>0</v>
      </c>
      <c r="BC312">
        <v>0</v>
      </c>
      <c r="BD312" t="s">
        <v>437</v>
      </c>
      <c r="BE312" t="s">
        <v>437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437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$B$11*EG312+$C$11*EH312+$F$11*ES312*(1-EV312)</f>
        <v>0</v>
      </c>
      <c r="DI312">
        <f>DH312*DJ312</f>
        <v>0</v>
      </c>
      <c r="DJ312">
        <f>($B$11*$D$9+$C$11*$D$9+$F$11*((FF312+EX312)/MAX(FF312+EX312+FG312, 0.1)*$I$9+FG312/MAX(FF312+EX312+FG312, 0.1)*$J$9))/($B$11+$C$11+$F$11)</f>
        <v>0</v>
      </c>
      <c r="DK312">
        <f>($B$11*$K$9+$C$11*$K$9+$F$11*((FF312+EX312)/MAX(FF312+EX312+FG312, 0.1)*$P$9+FG312/MAX(FF312+EX312+FG312, 0.1)*$Q$9))/($B$11+$C$11+$F$11)</f>
        <v>0</v>
      </c>
      <c r="DL312">
        <v>6</v>
      </c>
      <c r="DM312">
        <v>0.5</v>
      </c>
      <c r="DN312" t="s">
        <v>438</v>
      </c>
      <c r="DO312">
        <v>2</v>
      </c>
      <c r="DP312" t="b">
        <v>1</v>
      </c>
      <c r="DQ312">
        <v>1758996632.84615</v>
      </c>
      <c r="DR312">
        <v>360.139692307692</v>
      </c>
      <c r="DS312">
        <v>350.670230769231</v>
      </c>
      <c r="DT312">
        <v>23.3298230769231</v>
      </c>
      <c r="DU312">
        <v>20.6691692307692</v>
      </c>
      <c r="DV312">
        <v>354.505076923077</v>
      </c>
      <c r="DW312">
        <v>22.9495307692308</v>
      </c>
      <c r="DX312">
        <v>500.018076923077</v>
      </c>
      <c r="DY312">
        <v>90.3633384615385</v>
      </c>
      <c r="DZ312">
        <v>0.0285992769230769</v>
      </c>
      <c r="EA312">
        <v>29.8869615384615</v>
      </c>
      <c r="EB312">
        <v>30.0306769230769</v>
      </c>
      <c r="EC312">
        <v>999.9</v>
      </c>
      <c r="ED312">
        <v>0</v>
      </c>
      <c r="EE312">
        <v>0</v>
      </c>
      <c r="EF312">
        <v>9985.77076923077</v>
      </c>
      <c r="EG312">
        <v>0</v>
      </c>
      <c r="EH312">
        <v>9.68168</v>
      </c>
      <c r="EI312">
        <v>9.46938153846154</v>
      </c>
      <c r="EJ312">
        <v>368.742461538462</v>
      </c>
      <c r="EK312">
        <v>358.070923076923</v>
      </c>
      <c r="EL312">
        <v>2.66065615384615</v>
      </c>
      <c r="EM312">
        <v>350.670230769231</v>
      </c>
      <c r="EN312">
        <v>20.6691692307692</v>
      </c>
      <c r="EO312">
        <v>2.10816153846154</v>
      </c>
      <c r="EP312">
        <v>1.86773538461538</v>
      </c>
      <c r="EQ312">
        <v>18.2809846153846</v>
      </c>
      <c r="ER312">
        <v>16.3655076923077</v>
      </c>
      <c r="ES312">
        <v>1999.98461538462</v>
      </c>
      <c r="ET312">
        <v>0.980003076923077</v>
      </c>
      <c r="EU312">
        <v>0.0199969692307692</v>
      </c>
      <c r="EV312">
        <v>0</v>
      </c>
      <c r="EW312">
        <v>879.616846153846</v>
      </c>
      <c r="EX312">
        <v>5.00016</v>
      </c>
      <c r="EY312">
        <v>17945.0384615385</v>
      </c>
      <c r="EZ312">
        <v>18234.0923076923</v>
      </c>
      <c r="FA312">
        <v>48.5668461538462</v>
      </c>
      <c r="FB312">
        <v>48.7547692307692</v>
      </c>
      <c r="FC312">
        <v>48.875</v>
      </c>
      <c r="FD312">
        <v>48.5286153846154</v>
      </c>
      <c r="FE312">
        <v>50.375</v>
      </c>
      <c r="FF312">
        <v>1955.09461538462</v>
      </c>
      <c r="FG312">
        <v>39.89</v>
      </c>
      <c r="FH312">
        <v>0</v>
      </c>
      <c r="FI312">
        <v>1758996646.5</v>
      </c>
      <c r="FJ312">
        <v>0</v>
      </c>
      <c r="FK312">
        <v>879.69988</v>
      </c>
      <c r="FL312">
        <v>4.86046153225957</v>
      </c>
      <c r="FM312">
        <v>90.5999998789196</v>
      </c>
      <c r="FN312">
        <v>17946.716</v>
      </c>
      <c r="FO312">
        <v>15</v>
      </c>
      <c r="FP312">
        <v>0</v>
      </c>
      <c r="FQ312" t="s">
        <v>439</v>
      </c>
      <c r="FR312">
        <v>1747249705.1</v>
      </c>
      <c r="FS312">
        <v>1747249711.1</v>
      </c>
      <c r="FT312">
        <v>0</v>
      </c>
      <c r="FU312">
        <v>0.871</v>
      </c>
      <c r="FV312">
        <v>0.066</v>
      </c>
      <c r="FW312">
        <v>5.486</v>
      </c>
      <c r="FX312">
        <v>0.145</v>
      </c>
      <c r="FY312">
        <v>420</v>
      </c>
      <c r="FZ312">
        <v>16</v>
      </c>
      <c r="GA312">
        <v>0.27</v>
      </c>
      <c r="GB312">
        <v>0.16</v>
      </c>
      <c r="GC312">
        <v>7.59803690476191</v>
      </c>
      <c r="GD312">
        <v>29.0423711688312</v>
      </c>
      <c r="GE312">
        <v>3.04275400677713</v>
      </c>
      <c r="GF312">
        <v>0</v>
      </c>
      <c r="GG312">
        <v>879.319970588235</v>
      </c>
      <c r="GH312">
        <v>4.74965622839149</v>
      </c>
      <c r="GI312">
        <v>0.505299822778175</v>
      </c>
      <c r="GJ312">
        <v>-1</v>
      </c>
      <c r="GK312">
        <v>2.6741380952381</v>
      </c>
      <c r="GL312">
        <v>-0.198262597402598</v>
      </c>
      <c r="GM312">
        <v>0.0208583624018323</v>
      </c>
      <c r="GN312">
        <v>0</v>
      </c>
      <c r="GO312">
        <v>0</v>
      </c>
      <c r="GP312">
        <v>2</v>
      </c>
      <c r="GQ312" t="s">
        <v>457</v>
      </c>
      <c r="GR312">
        <v>3.12531</v>
      </c>
      <c r="GS312">
        <v>2.65373</v>
      </c>
      <c r="GT312">
        <v>0.0742201</v>
      </c>
      <c r="GU312">
        <v>0.0731736</v>
      </c>
      <c r="GV312">
        <v>0.0995179</v>
      </c>
      <c r="GW312">
        <v>0.0919096</v>
      </c>
      <c r="GX312">
        <v>23844.3</v>
      </c>
      <c r="GY312">
        <v>22646.5</v>
      </c>
      <c r="GZ312">
        <v>23030.7</v>
      </c>
      <c r="HA312">
        <v>23789.4</v>
      </c>
      <c r="HB312">
        <v>35335.2</v>
      </c>
      <c r="HC312">
        <v>35753.2</v>
      </c>
      <c r="HD312">
        <v>41512.5</v>
      </c>
      <c r="HE312">
        <v>42417.9</v>
      </c>
      <c r="HF312">
        <v>1.9116</v>
      </c>
      <c r="HG312">
        <v>1.82393</v>
      </c>
      <c r="HH312">
        <v>0.198446</v>
      </c>
      <c r="HI312">
        <v>0</v>
      </c>
      <c r="HJ312">
        <v>26.7871</v>
      </c>
      <c r="HK312">
        <v>999.9</v>
      </c>
      <c r="HL312">
        <v>55.848</v>
      </c>
      <c r="HM312">
        <v>29.275</v>
      </c>
      <c r="HN312">
        <v>25.2566</v>
      </c>
      <c r="HO312">
        <v>53.7801</v>
      </c>
      <c r="HP312">
        <v>41.895</v>
      </c>
      <c r="HQ312">
        <v>1</v>
      </c>
      <c r="HR312">
        <v>0.00145579</v>
      </c>
      <c r="HS312">
        <v>0.510204</v>
      </c>
      <c r="HT312">
        <v>20.217</v>
      </c>
      <c r="HU312">
        <v>5.23256</v>
      </c>
      <c r="HV312">
        <v>11.992</v>
      </c>
      <c r="HW312">
        <v>4.95575</v>
      </c>
      <c r="HX312">
        <v>3.30395</v>
      </c>
      <c r="HY312">
        <v>23.1</v>
      </c>
      <c r="HZ312">
        <v>9999</v>
      </c>
      <c r="IA312">
        <v>9999</v>
      </c>
      <c r="IB312">
        <v>9999</v>
      </c>
      <c r="IC312">
        <v>1.86847</v>
      </c>
      <c r="ID312">
        <v>1.8642</v>
      </c>
      <c r="IE312">
        <v>1.8718</v>
      </c>
      <c r="IF312">
        <v>1.86269</v>
      </c>
      <c r="IG312">
        <v>1.86206</v>
      </c>
      <c r="IH312">
        <v>1.86853</v>
      </c>
      <c r="II312">
        <v>1.85867</v>
      </c>
      <c r="IJ312">
        <v>1.86508</v>
      </c>
      <c r="IK312">
        <v>5</v>
      </c>
      <c r="IL312">
        <v>0</v>
      </c>
      <c r="IM312">
        <v>0</v>
      </c>
      <c r="IN312">
        <v>0</v>
      </c>
      <c r="IO312" t="s">
        <v>441</v>
      </c>
      <c r="IP312" t="s">
        <v>442</v>
      </c>
      <c r="IQ312" t="s">
        <v>443</v>
      </c>
      <c r="IR312" t="s">
        <v>443</v>
      </c>
      <c r="IS312" t="s">
        <v>443</v>
      </c>
      <c r="IT312" t="s">
        <v>443</v>
      </c>
      <c r="IU312">
        <v>0</v>
      </c>
      <c r="IV312">
        <v>100</v>
      </c>
      <c r="IW312">
        <v>100</v>
      </c>
      <c r="IX312">
        <v>5.552</v>
      </c>
      <c r="IY312">
        <v>0.3806</v>
      </c>
      <c r="IZ312">
        <v>4.29428474587108</v>
      </c>
      <c r="JA312">
        <v>0.0044018681294096</v>
      </c>
      <c r="JB312">
        <v>-1.90699597991277e-06</v>
      </c>
      <c r="JC312">
        <v>4.44501569190667e-10</v>
      </c>
      <c r="JD312">
        <v>0.0663976639725661</v>
      </c>
      <c r="JE312">
        <v>0.00774552653971819</v>
      </c>
      <c r="JF312">
        <v>0.000136201457998369</v>
      </c>
      <c r="JG312">
        <v>5.32982615085375e-06</v>
      </c>
      <c r="JH312">
        <v>-0</v>
      </c>
      <c r="JI312">
        <v>1991</v>
      </c>
      <c r="JJ312">
        <v>1</v>
      </c>
      <c r="JK312">
        <v>28</v>
      </c>
      <c r="JL312">
        <v>195782.3</v>
      </c>
      <c r="JM312">
        <v>195782.2</v>
      </c>
      <c r="JN312">
        <v>0.714111</v>
      </c>
      <c r="JO312">
        <v>2.3938</v>
      </c>
      <c r="JP312">
        <v>1.4978</v>
      </c>
      <c r="JQ312">
        <v>2.33154</v>
      </c>
      <c r="JR312">
        <v>1.54419</v>
      </c>
      <c r="JS312">
        <v>2.30713</v>
      </c>
      <c r="JT312">
        <v>35.4291</v>
      </c>
      <c r="JU312">
        <v>24.0963</v>
      </c>
      <c r="JV312">
        <v>18</v>
      </c>
      <c r="JW312">
        <v>546.54</v>
      </c>
      <c r="JX312">
        <v>433.399</v>
      </c>
      <c r="JY312">
        <v>26.0028</v>
      </c>
      <c r="JZ312">
        <v>27.553</v>
      </c>
      <c r="KA312">
        <v>30.0001</v>
      </c>
      <c r="KB312">
        <v>27.4871</v>
      </c>
      <c r="KC312">
        <v>27.5138</v>
      </c>
      <c r="KD312">
        <v>14.2165</v>
      </c>
      <c r="KE312">
        <v>31.7296</v>
      </c>
      <c r="KF312">
        <v>94.7976</v>
      </c>
      <c r="KG312">
        <v>25.9766</v>
      </c>
      <c r="KH312">
        <v>296.751</v>
      </c>
      <c r="KI312">
        <v>20.7511</v>
      </c>
      <c r="KJ312">
        <v>93.0468</v>
      </c>
      <c r="KK312">
        <v>98.8623</v>
      </c>
    </row>
    <row r="313" spans="1:297">
      <c r="A313">
        <v>297</v>
      </c>
      <c r="B313">
        <v>1758996646</v>
      </c>
      <c r="C313">
        <v>9299</v>
      </c>
      <c r="D313" t="s">
        <v>1039</v>
      </c>
      <c r="E313" t="s">
        <v>1040</v>
      </c>
      <c r="F313">
        <v>5</v>
      </c>
      <c r="G313" t="s">
        <v>1024</v>
      </c>
      <c r="H313" t="s">
        <v>436</v>
      </c>
      <c r="I313">
        <v>1758996637.84615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(EA313+(U313+2*0.95*5.67E-8*(((EA313+$B$7)+273)^4-(EA313+273)^4)-44100*J313)/(1.84*29.3*R313+8*0.95*5.67E-8*(EA313+273)^3))</f>
        <v>0</v>
      </c>
      <c r="W313">
        <f>($C$7*EB313+$D$7*EC313+$E$7*V313)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2*0.95*5.67E-8*(((EA313+$B$7)+273)^4-(W313+273)^4)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324.863093545238</v>
      </c>
      <c r="AK313">
        <v>329.61316969697</v>
      </c>
      <c r="AL313">
        <v>-3.21836090909096</v>
      </c>
      <c r="AM313">
        <v>63.08</v>
      </c>
      <c r="AN313">
        <f>(AP313 - AO313 + DY313*1E3/(8.314*(EA313+273.15)) * AR313/DX313 * AQ313) * DX313/(100*DL313) * 1000/(1000 - AP313)</f>
        <v>0</v>
      </c>
      <c r="AO313">
        <v>20.7077968720238</v>
      </c>
      <c r="AP313">
        <v>23.3520957575758</v>
      </c>
      <c r="AQ313">
        <v>0.000453020313020289</v>
      </c>
      <c r="AR313">
        <v>99.94</v>
      </c>
      <c r="AS313">
        <v>0</v>
      </c>
      <c r="AT313">
        <v>0</v>
      </c>
      <c r="AU313">
        <f>IF(AS313*$H$13&gt;=AW313,1.0,(AW313/(AW313-AS313*$H$13)))</f>
        <v>0</v>
      </c>
      <c r="AV313">
        <f>(AU313-1)*100</f>
        <v>0</v>
      </c>
      <c r="AW313">
        <f>MAX(0,($B$13+$C$13*EF313)/(1+$D$13*EF313)*DY313/(EA313+273)*$E$13)</f>
        <v>0</v>
      </c>
      <c r="AX313" t="s">
        <v>437</v>
      </c>
      <c r="AY313" t="s">
        <v>437</v>
      </c>
      <c r="AZ313">
        <v>0</v>
      </c>
      <c r="BA313">
        <v>0</v>
      </c>
      <c r="BB313">
        <f>1-AZ313/BA313</f>
        <v>0</v>
      </c>
      <c r="BC313">
        <v>0</v>
      </c>
      <c r="BD313" t="s">
        <v>437</v>
      </c>
      <c r="BE313" t="s">
        <v>437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437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$B$11*EG313+$C$11*EH313+$F$11*ES313*(1-EV313)</f>
        <v>0</v>
      </c>
      <c r="DI313">
        <f>DH313*DJ313</f>
        <v>0</v>
      </c>
      <c r="DJ313">
        <f>($B$11*$D$9+$C$11*$D$9+$F$11*((FF313+EX313)/MAX(FF313+EX313+FG313, 0.1)*$I$9+FG313/MAX(FF313+EX313+FG313, 0.1)*$J$9))/($B$11+$C$11+$F$11)</f>
        <v>0</v>
      </c>
      <c r="DK313">
        <f>($B$11*$K$9+$C$11*$K$9+$F$11*((FF313+EX313)/MAX(FF313+EX313+FG313, 0.1)*$P$9+FG313/MAX(FF313+EX313+FG313, 0.1)*$Q$9))/($B$11+$C$11+$F$11)</f>
        <v>0</v>
      </c>
      <c r="DL313">
        <v>6</v>
      </c>
      <c r="DM313">
        <v>0.5</v>
      </c>
      <c r="DN313" t="s">
        <v>438</v>
      </c>
      <c r="DO313">
        <v>2</v>
      </c>
      <c r="DP313" t="b">
        <v>1</v>
      </c>
      <c r="DQ313">
        <v>1758996637.84615</v>
      </c>
      <c r="DR313">
        <v>344.589307692308</v>
      </c>
      <c r="DS313">
        <v>333.941538461539</v>
      </c>
      <c r="DT313">
        <v>23.3360615384615</v>
      </c>
      <c r="DU313">
        <v>20.6871384615385</v>
      </c>
      <c r="DV313">
        <v>339.005</v>
      </c>
      <c r="DW313">
        <v>22.9556153846154</v>
      </c>
      <c r="DX313">
        <v>499.992153846154</v>
      </c>
      <c r="DY313">
        <v>90.3626230769231</v>
      </c>
      <c r="DZ313">
        <v>0.0284433230769231</v>
      </c>
      <c r="EA313">
        <v>29.8879</v>
      </c>
      <c r="EB313">
        <v>30.0242538461538</v>
      </c>
      <c r="EC313">
        <v>999.9</v>
      </c>
      <c r="ED313">
        <v>0</v>
      </c>
      <c r="EE313">
        <v>0</v>
      </c>
      <c r="EF313">
        <v>9986.73230769231</v>
      </c>
      <c r="EG313">
        <v>0</v>
      </c>
      <c r="EH313">
        <v>9.68168</v>
      </c>
      <c r="EI313">
        <v>10.6477592307692</v>
      </c>
      <c r="EJ313">
        <v>352.822923076923</v>
      </c>
      <c r="EK313">
        <v>340.995461538462</v>
      </c>
      <c r="EL313">
        <v>2.64892692307692</v>
      </c>
      <c r="EM313">
        <v>333.941538461539</v>
      </c>
      <c r="EN313">
        <v>20.6871384615385</v>
      </c>
      <c r="EO313">
        <v>2.10870692307692</v>
      </c>
      <c r="EP313">
        <v>1.86934307692308</v>
      </c>
      <c r="EQ313">
        <v>18.2851076923077</v>
      </c>
      <c r="ER313">
        <v>16.3790076923077</v>
      </c>
      <c r="ES313">
        <v>1999.96692307692</v>
      </c>
      <c r="ET313">
        <v>0.980002923076923</v>
      </c>
      <c r="EU313">
        <v>0.0199971846153846</v>
      </c>
      <c r="EV313">
        <v>0</v>
      </c>
      <c r="EW313">
        <v>880.097692307692</v>
      </c>
      <c r="EX313">
        <v>5.00016</v>
      </c>
      <c r="EY313">
        <v>17952.9076923077</v>
      </c>
      <c r="EZ313">
        <v>18233.9307692308</v>
      </c>
      <c r="FA313">
        <v>48.5668461538462</v>
      </c>
      <c r="FB313">
        <v>48.75</v>
      </c>
      <c r="FC313">
        <v>48.875</v>
      </c>
      <c r="FD313">
        <v>48.5381538461538</v>
      </c>
      <c r="FE313">
        <v>50.375</v>
      </c>
      <c r="FF313">
        <v>1955.07692307692</v>
      </c>
      <c r="FG313">
        <v>39.89</v>
      </c>
      <c r="FH313">
        <v>0</v>
      </c>
      <c r="FI313">
        <v>1758996651.3</v>
      </c>
      <c r="FJ313">
        <v>0</v>
      </c>
      <c r="FK313">
        <v>880.09648</v>
      </c>
      <c r="FL313">
        <v>5.65584616651498</v>
      </c>
      <c r="FM313">
        <v>105.830769370848</v>
      </c>
      <c r="FN313">
        <v>17954.668</v>
      </c>
      <c r="FO313">
        <v>15</v>
      </c>
      <c r="FP313">
        <v>0</v>
      </c>
      <c r="FQ313" t="s">
        <v>439</v>
      </c>
      <c r="FR313">
        <v>1747249705.1</v>
      </c>
      <c r="FS313">
        <v>1747249711.1</v>
      </c>
      <c r="FT313">
        <v>0</v>
      </c>
      <c r="FU313">
        <v>0.871</v>
      </c>
      <c r="FV313">
        <v>0.066</v>
      </c>
      <c r="FW313">
        <v>5.486</v>
      </c>
      <c r="FX313">
        <v>0.145</v>
      </c>
      <c r="FY313">
        <v>420</v>
      </c>
      <c r="FZ313">
        <v>16</v>
      </c>
      <c r="GA313">
        <v>0.27</v>
      </c>
      <c r="GB313">
        <v>0.16</v>
      </c>
      <c r="GC313">
        <v>9.84122809523809</v>
      </c>
      <c r="GD313">
        <v>15.2165150649351</v>
      </c>
      <c r="GE313">
        <v>1.61282082210204</v>
      </c>
      <c r="GF313">
        <v>0</v>
      </c>
      <c r="GG313">
        <v>879.853470588235</v>
      </c>
      <c r="GH313">
        <v>5.06805195096287</v>
      </c>
      <c r="GI313">
        <v>0.53728813801591</v>
      </c>
      <c r="GJ313">
        <v>-1</v>
      </c>
      <c r="GK313">
        <v>2.65647714285714</v>
      </c>
      <c r="GL313">
        <v>-0.141721558441553</v>
      </c>
      <c r="GM313">
        <v>0.015430376702144</v>
      </c>
      <c r="GN313">
        <v>0</v>
      </c>
      <c r="GO313">
        <v>0</v>
      </c>
      <c r="GP313">
        <v>2</v>
      </c>
      <c r="GQ313" t="s">
        <v>457</v>
      </c>
      <c r="GR313">
        <v>3.12523</v>
      </c>
      <c r="GS313">
        <v>2.65415</v>
      </c>
      <c r="GT313">
        <v>0.0713362</v>
      </c>
      <c r="GU313">
        <v>0.0700381</v>
      </c>
      <c r="GV313">
        <v>0.0995567</v>
      </c>
      <c r="GW313">
        <v>0.0919374</v>
      </c>
      <c r="GX313">
        <v>23918.6</v>
      </c>
      <c r="GY313">
        <v>22722.9</v>
      </c>
      <c r="GZ313">
        <v>23030.7</v>
      </c>
      <c r="HA313">
        <v>23789.2</v>
      </c>
      <c r="HB313">
        <v>35333.5</v>
      </c>
      <c r="HC313">
        <v>35752.1</v>
      </c>
      <c r="HD313">
        <v>41512.6</v>
      </c>
      <c r="HE313">
        <v>42418.2</v>
      </c>
      <c r="HF313">
        <v>1.9116</v>
      </c>
      <c r="HG313">
        <v>1.8237</v>
      </c>
      <c r="HH313">
        <v>0.198528</v>
      </c>
      <c r="HI313">
        <v>0</v>
      </c>
      <c r="HJ313">
        <v>26.7854</v>
      </c>
      <c r="HK313">
        <v>999.9</v>
      </c>
      <c r="HL313">
        <v>55.848</v>
      </c>
      <c r="HM313">
        <v>29.275</v>
      </c>
      <c r="HN313">
        <v>25.2543</v>
      </c>
      <c r="HO313">
        <v>54.2401</v>
      </c>
      <c r="HP313">
        <v>41.9431</v>
      </c>
      <c r="HQ313">
        <v>1</v>
      </c>
      <c r="HR313">
        <v>0.0013872</v>
      </c>
      <c r="HS313">
        <v>0.54384</v>
      </c>
      <c r="HT313">
        <v>20.217</v>
      </c>
      <c r="HU313">
        <v>5.23271</v>
      </c>
      <c r="HV313">
        <v>11.992</v>
      </c>
      <c r="HW313">
        <v>4.9558</v>
      </c>
      <c r="HX313">
        <v>3.304</v>
      </c>
      <c r="HY313">
        <v>23.1</v>
      </c>
      <c r="HZ313">
        <v>9999</v>
      </c>
      <c r="IA313">
        <v>9999</v>
      </c>
      <c r="IB313">
        <v>9999</v>
      </c>
      <c r="IC313">
        <v>1.86847</v>
      </c>
      <c r="ID313">
        <v>1.86419</v>
      </c>
      <c r="IE313">
        <v>1.8718</v>
      </c>
      <c r="IF313">
        <v>1.86272</v>
      </c>
      <c r="IG313">
        <v>1.86205</v>
      </c>
      <c r="IH313">
        <v>1.86854</v>
      </c>
      <c r="II313">
        <v>1.85867</v>
      </c>
      <c r="IJ313">
        <v>1.86508</v>
      </c>
      <c r="IK313">
        <v>5</v>
      </c>
      <c r="IL313">
        <v>0</v>
      </c>
      <c r="IM313">
        <v>0</v>
      </c>
      <c r="IN313">
        <v>0</v>
      </c>
      <c r="IO313" t="s">
        <v>441</v>
      </c>
      <c r="IP313" t="s">
        <v>442</v>
      </c>
      <c r="IQ313" t="s">
        <v>443</v>
      </c>
      <c r="IR313" t="s">
        <v>443</v>
      </c>
      <c r="IS313" t="s">
        <v>443</v>
      </c>
      <c r="IT313" t="s">
        <v>443</v>
      </c>
      <c r="IU313">
        <v>0</v>
      </c>
      <c r="IV313">
        <v>100</v>
      </c>
      <c r="IW313">
        <v>100</v>
      </c>
      <c r="IX313">
        <v>5.5</v>
      </c>
      <c r="IY313">
        <v>0.3808</v>
      </c>
      <c r="IZ313">
        <v>4.29428474587108</v>
      </c>
      <c r="JA313">
        <v>0.0044018681294096</v>
      </c>
      <c r="JB313">
        <v>-1.90699597991277e-06</v>
      </c>
      <c r="JC313">
        <v>4.44501569190667e-10</v>
      </c>
      <c r="JD313">
        <v>0.0663976639725661</v>
      </c>
      <c r="JE313">
        <v>0.00774552653971819</v>
      </c>
      <c r="JF313">
        <v>0.000136201457998369</v>
      </c>
      <c r="JG313">
        <v>5.32982615085375e-06</v>
      </c>
      <c r="JH313">
        <v>-0</v>
      </c>
      <c r="JI313">
        <v>1991</v>
      </c>
      <c r="JJ313">
        <v>1</v>
      </c>
      <c r="JK313">
        <v>28</v>
      </c>
      <c r="JL313">
        <v>195782.3</v>
      </c>
      <c r="JM313">
        <v>195782.2</v>
      </c>
      <c r="JN313">
        <v>0.678711</v>
      </c>
      <c r="JO313">
        <v>2.40112</v>
      </c>
      <c r="JP313">
        <v>1.4978</v>
      </c>
      <c r="JQ313">
        <v>2.33154</v>
      </c>
      <c r="JR313">
        <v>1.54419</v>
      </c>
      <c r="JS313">
        <v>2.38159</v>
      </c>
      <c r="JT313">
        <v>35.4291</v>
      </c>
      <c r="JU313">
        <v>24.0963</v>
      </c>
      <c r="JV313">
        <v>18</v>
      </c>
      <c r="JW313">
        <v>546.52</v>
      </c>
      <c r="JX313">
        <v>433.252</v>
      </c>
      <c r="JY313">
        <v>25.9694</v>
      </c>
      <c r="JZ313">
        <v>27.5526</v>
      </c>
      <c r="KA313">
        <v>30</v>
      </c>
      <c r="KB313">
        <v>27.4848</v>
      </c>
      <c r="KC313">
        <v>27.512</v>
      </c>
      <c r="KD313">
        <v>13.5628</v>
      </c>
      <c r="KE313">
        <v>31.7296</v>
      </c>
      <c r="KF313">
        <v>94.7976</v>
      </c>
      <c r="KG313">
        <v>25.9503</v>
      </c>
      <c r="KH313">
        <v>283.053</v>
      </c>
      <c r="KI313">
        <v>20.7459</v>
      </c>
      <c r="KJ313">
        <v>93.047</v>
      </c>
      <c r="KK313">
        <v>98.8624</v>
      </c>
    </row>
    <row r="314" spans="1:297">
      <c r="A314">
        <v>298</v>
      </c>
      <c r="B314">
        <v>1758996651</v>
      </c>
      <c r="C314">
        <v>9304</v>
      </c>
      <c r="D314" t="s">
        <v>1041</v>
      </c>
      <c r="E314" t="s">
        <v>1042</v>
      </c>
      <c r="F314">
        <v>5</v>
      </c>
      <c r="G314" t="s">
        <v>1024</v>
      </c>
      <c r="H314" t="s">
        <v>436</v>
      </c>
      <c r="I314">
        <v>1758996642.84615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(EA314+(U314+2*0.95*5.67E-8*(((EA314+$B$7)+273)^4-(EA314+273)^4)-44100*J314)/(1.84*29.3*R314+8*0.95*5.67E-8*(EA314+273)^3))</f>
        <v>0</v>
      </c>
      <c r="W314">
        <f>($C$7*EB314+$D$7*EC314+$E$7*V314)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2*0.95*5.67E-8*(((EA314+$B$7)+273)^4-(W314+273)^4)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307.486661727381</v>
      </c>
      <c r="AK314">
        <v>313.032406060606</v>
      </c>
      <c r="AL314">
        <v>-3.32458586580095</v>
      </c>
      <c r="AM314">
        <v>63.08</v>
      </c>
      <c r="AN314">
        <f>(AP314 - AO314 + DY314*1E3/(8.314*(EA314+273.15)) * AR314/DX314 * AQ314) * DX314/(100*DL314) * 1000/(1000 - AP314)</f>
        <v>0</v>
      </c>
      <c r="AO314">
        <v>20.7108391845238</v>
      </c>
      <c r="AP314">
        <v>23.3567557575758</v>
      </c>
      <c r="AQ314">
        <v>0.000149119955313486</v>
      </c>
      <c r="AR314">
        <v>99.94</v>
      </c>
      <c r="AS314">
        <v>0</v>
      </c>
      <c r="AT314">
        <v>0</v>
      </c>
      <c r="AU314">
        <f>IF(AS314*$H$13&gt;=AW314,1.0,(AW314/(AW314-AS314*$H$13)))</f>
        <v>0</v>
      </c>
      <c r="AV314">
        <f>(AU314-1)*100</f>
        <v>0</v>
      </c>
      <c r="AW314">
        <f>MAX(0,($B$13+$C$13*EF314)/(1+$D$13*EF314)*DY314/(EA314+273)*$E$13)</f>
        <v>0</v>
      </c>
      <c r="AX314" t="s">
        <v>437</v>
      </c>
      <c r="AY314" t="s">
        <v>437</v>
      </c>
      <c r="AZ314">
        <v>0</v>
      </c>
      <c r="BA314">
        <v>0</v>
      </c>
      <c r="BB314">
        <f>1-AZ314/BA314</f>
        <v>0</v>
      </c>
      <c r="BC314">
        <v>0</v>
      </c>
      <c r="BD314" t="s">
        <v>437</v>
      </c>
      <c r="BE314" t="s">
        <v>437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437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$B$11*EG314+$C$11*EH314+$F$11*ES314*(1-EV314)</f>
        <v>0</v>
      </c>
      <c r="DI314">
        <f>DH314*DJ314</f>
        <v>0</v>
      </c>
      <c r="DJ314">
        <f>($B$11*$D$9+$C$11*$D$9+$F$11*((FF314+EX314)/MAX(FF314+EX314+FG314, 0.1)*$I$9+FG314/MAX(FF314+EX314+FG314, 0.1)*$J$9))/($B$11+$C$11+$F$11)</f>
        <v>0</v>
      </c>
      <c r="DK314">
        <f>($B$11*$K$9+$C$11*$K$9+$F$11*((FF314+EX314)/MAX(FF314+EX314+FG314, 0.1)*$P$9+FG314/MAX(FF314+EX314+FG314, 0.1)*$Q$9))/($B$11+$C$11+$F$11)</f>
        <v>0</v>
      </c>
      <c r="DL314">
        <v>6</v>
      </c>
      <c r="DM314">
        <v>0.5</v>
      </c>
      <c r="DN314" t="s">
        <v>438</v>
      </c>
      <c r="DO314">
        <v>2</v>
      </c>
      <c r="DP314" t="b">
        <v>1</v>
      </c>
      <c r="DQ314">
        <v>1758996642.84615</v>
      </c>
      <c r="DR314">
        <v>328.689076923077</v>
      </c>
      <c r="DS314">
        <v>317.112769230769</v>
      </c>
      <c r="DT314">
        <v>23.3446384615385</v>
      </c>
      <c r="DU314">
        <v>20.6993923076923</v>
      </c>
      <c r="DV314">
        <v>323.156846153846</v>
      </c>
      <c r="DW314">
        <v>22.964</v>
      </c>
      <c r="DX314">
        <v>499.966076923077</v>
      </c>
      <c r="DY314">
        <v>90.3624538461538</v>
      </c>
      <c r="DZ314">
        <v>0.0285838</v>
      </c>
      <c r="EA314">
        <v>29.8877923076923</v>
      </c>
      <c r="EB314">
        <v>30.0208153846154</v>
      </c>
      <c r="EC314">
        <v>999.9</v>
      </c>
      <c r="ED314">
        <v>0</v>
      </c>
      <c r="EE314">
        <v>0</v>
      </c>
      <c r="EF314">
        <v>9985.67</v>
      </c>
      <c r="EG314">
        <v>0</v>
      </c>
      <c r="EH314">
        <v>9.68168</v>
      </c>
      <c r="EI314">
        <v>11.5763538461538</v>
      </c>
      <c r="EJ314">
        <v>336.545692307692</v>
      </c>
      <c r="EK314">
        <v>323.815384615385</v>
      </c>
      <c r="EL314">
        <v>2.64524076923077</v>
      </c>
      <c r="EM314">
        <v>317.112769230769</v>
      </c>
      <c r="EN314">
        <v>20.6993923076923</v>
      </c>
      <c r="EO314">
        <v>2.10947846153846</v>
      </c>
      <c r="EP314">
        <v>1.87044846153846</v>
      </c>
      <c r="EQ314">
        <v>18.2909384615385</v>
      </c>
      <c r="ER314">
        <v>16.3882846153846</v>
      </c>
      <c r="ES314">
        <v>1999.99153846154</v>
      </c>
      <c r="ET314">
        <v>0.980003076923077</v>
      </c>
      <c r="EU314">
        <v>0.0199969846153846</v>
      </c>
      <c r="EV314">
        <v>0</v>
      </c>
      <c r="EW314">
        <v>880.555461538461</v>
      </c>
      <c r="EX314">
        <v>5.00016</v>
      </c>
      <c r="EY314">
        <v>17962.1846153846</v>
      </c>
      <c r="EZ314">
        <v>18234.1384615385</v>
      </c>
      <c r="FA314">
        <v>48.5668461538462</v>
      </c>
      <c r="FB314">
        <v>48.75</v>
      </c>
      <c r="FC314">
        <v>48.875</v>
      </c>
      <c r="FD314">
        <v>48.5429230769231</v>
      </c>
      <c r="FE314">
        <v>50.375</v>
      </c>
      <c r="FF314">
        <v>1955.10153846154</v>
      </c>
      <c r="FG314">
        <v>39.89</v>
      </c>
      <c r="FH314">
        <v>0</v>
      </c>
      <c r="FI314">
        <v>1758996656.7</v>
      </c>
      <c r="FJ314">
        <v>0</v>
      </c>
      <c r="FK314">
        <v>880.586076923077</v>
      </c>
      <c r="FL314">
        <v>5.79302564748847</v>
      </c>
      <c r="FM314">
        <v>117.487179492456</v>
      </c>
      <c r="FN314">
        <v>17964.0038461538</v>
      </c>
      <c r="FO314">
        <v>15</v>
      </c>
      <c r="FP314">
        <v>0</v>
      </c>
      <c r="FQ314" t="s">
        <v>439</v>
      </c>
      <c r="FR314">
        <v>1747249705.1</v>
      </c>
      <c r="FS314">
        <v>1747249711.1</v>
      </c>
      <c r="FT314">
        <v>0</v>
      </c>
      <c r="FU314">
        <v>0.871</v>
      </c>
      <c r="FV314">
        <v>0.066</v>
      </c>
      <c r="FW314">
        <v>5.486</v>
      </c>
      <c r="FX314">
        <v>0.145</v>
      </c>
      <c r="FY314">
        <v>420</v>
      </c>
      <c r="FZ314">
        <v>16</v>
      </c>
      <c r="GA314">
        <v>0.27</v>
      </c>
      <c r="GB314">
        <v>0.16</v>
      </c>
      <c r="GC314">
        <v>10.8478628571429</v>
      </c>
      <c r="GD314">
        <v>11.6262607792208</v>
      </c>
      <c r="GE314">
        <v>1.22123772266439</v>
      </c>
      <c r="GF314">
        <v>0</v>
      </c>
      <c r="GG314">
        <v>880.160176470588</v>
      </c>
      <c r="GH314">
        <v>5.40647822793943</v>
      </c>
      <c r="GI314">
        <v>0.571829389950431</v>
      </c>
      <c r="GJ314">
        <v>-1</v>
      </c>
      <c r="GK314">
        <v>2.64894238095238</v>
      </c>
      <c r="GL314">
        <v>-0.0695041558441529</v>
      </c>
      <c r="GM314">
        <v>0.00835882248756872</v>
      </c>
      <c r="GN314">
        <v>1</v>
      </c>
      <c r="GO314">
        <v>1</v>
      </c>
      <c r="GP314">
        <v>2</v>
      </c>
      <c r="GQ314" t="s">
        <v>446</v>
      </c>
      <c r="GR314">
        <v>3.12532</v>
      </c>
      <c r="GS314">
        <v>2.65463</v>
      </c>
      <c r="GT314">
        <v>0.0683185</v>
      </c>
      <c r="GU314">
        <v>0.067074</v>
      </c>
      <c r="GV314">
        <v>0.0995793</v>
      </c>
      <c r="GW314">
        <v>0.0919369</v>
      </c>
      <c r="GX314">
        <v>23995.9</v>
      </c>
      <c r="GY314">
        <v>22795.1</v>
      </c>
      <c r="GZ314">
        <v>23030.3</v>
      </c>
      <c r="HA314">
        <v>23788.9</v>
      </c>
      <c r="HB314">
        <v>35332.3</v>
      </c>
      <c r="HC314">
        <v>35751.3</v>
      </c>
      <c r="HD314">
        <v>41512.5</v>
      </c>
      <c r="HE314">
        <v>42417.5</v>
      </c>
      <c r="HF314">
        <v>1.91133</v>
      </c>
      <c r="HG314">
        <v>1.82348</v>
      </c>
      <c r="HH314">
        <v>0.196286</v>
      </c>
      <c r="HI314">
        <v>0</v>
      </c>
      <c r="HJ314">
        <v>26.7855</v>
      </c>
      <c r="HK314">
        <v>999.9</v>
      </c>
      <c r="HL314">
        <v>55.848</v>
      </c>
      <c r="HM314">
        <v>29.275</v>
      </c>
      <c r="HN314">
        <v>25.2534</v>
      </c>
      <c r="HO314">
        <v>53.8301</v>
      </c>
      <c r="HP314">
        <v>41.9712</v>
      </c>
      <c r="HQ314">
        <v>1</v>
      </c>
      <c r="HR314">
        <v>0.00130589</v>
      </c>
      <c r="HS314">
        <v>0.52957</v>
      </c>
      <c r="HT314">
        <v>20.2171</v>
      </c>
      <c r="HU314">
        <v>5.23077</v>
      </c>
      <c r="HV314">
        <v>11.992</v>
      </c>
      <c r="HW314">
        <v>4.9556</v>
      </c>
      <c r="HX314">
        <v>3.3039</v>
      </c>
      <c r="HY314">
        <v>23.1</v>
      </c>
      <c r="HZ314">
        <v>9999</v>
      </c>
      <c r="IA314">
        <v>9999</v>
      </c>
      <c r="IB314">
        <v>9999</v>
      </c>
      <c r="IC314">
        <v>1.8685</v>
      </c>
      <c r="ID314">
        <v>1.86419</v>
      </c>
      <c r="IE314">
        <v>1.8718</v>
      </c>
      <c r="IF314">
        <v>1.86266</v>
      </c>
      <c r="IG314">
        <v>1.86208</v>
      </c>
      <c r="IH314">
        <v>1.86856</v>
      </c>
      <c r="II314">
        <v>1.85867</v>
      </c>
      <c r="IJ314">
        <v>1.86508</v>
      </c>
      <c r="IK314">
        <v>5</v>
      </c>
      <c r="IL314">
        <v>0</v>
      </c>
      <c r="IM314">
        <v>0</v>
      </c>
      <c r="IN314">
        <v>0</v>
      </c>
      <c r="IO314" t="s">
        <v>441</v>
      </c>
      <c r="IP314" t="s">
        <v>442</v>
      </c>
      <c r="IQ314" t="s">
        <v>443</v>
      </c>
      <c r="IR314" t="s">
        <v>443</v>
      </c>
      <c r="IS314" t="s">
        <v>443</v>
      </c>
      <c r="IT314" t="s">
        <v>443</v>
      </c>
      <c r="IU314">
        <v>0</v>
      </c>
      <c r="IV314">
        <v>100</v>
      </c>
      <c r="IW314">
        <v>100</v>
      </c>
      <c r="IX314">
        <v>5.445</v>
      </c>
      <c r="IY314">
        <v>0.3809</v>
      </c>
      <c r="IZ314">
        <v>4.29428474587108</v>
      </c>
      <c r="JA314">
        <v>0.0044018681294096</v>
      </c>
      <c r="JB314">
        <v>-1.90699597991277e-06</v>
      </c>
      <c r="JC314">
        <v>4.44501569190667e-10</v>
      </c>
      <c r="JD314">
        <v>0.0663976639725661</v>
      </c>
      <c r="JE314">
        <v>0.00774552653971819</v>
      </c>
      <c r="JF314">
        <v>0.000136201457998369</v>
      </c>
      <c r="JG314">
        <v>5.32982615085375e-06</v>
      </c>
      <c r="JH314">
        <v>-0</v>
      </c>
      <c r="JI314">
        <v>1991</v>
      </c>
      <c r="JJ314">
        <v>1</v>
      </c>
      <c r="JK314">
        <v>28</v>
      </c>
      <c r="JL314">
        <v>195782.4</v>
      </c>
      <c r="JM314">
        <v>195782.3</v>
      </c>
      <c r="JN314">
        <v>0.645752</v>
      </c>
      <c r="JO314">
        <v>2.41211</v>
      </c>
      <c r="JP314">
        <v>1.49902</v>
      </c>
      <c r="JQ314">
        <v>2.33154</v>
      </c>
      <c r="JR314">
        <v>1.54419</v>
      </c>
      <c r="JS314">
        <v>2.24854</v>
      </c>
      <c r="JT314">
        <v>35.4523</v>
      </c>
      <c r="JU314">
        <v>24.0875</v>
      </c>
      <c r="JV314">
        <v>18</v>
      </c>
      <c r="JW314">
        <v>546.323</v>
      </c>
      <c r="JX314">
        <v>433.105</v>
      </c>
      <c r="JY314">
        <v>25.9396</v>
      </c>
      <c r="JZ314">
        <v>27.5506</v>
      </c>
      <c r="KA314">
        <v>30</v>
      </c>
      <c r="KB314">
        <v>27.4824</v>
      </c>
      <c r="KC314">
        <v>27.5101</v>
      </c>
      <c r="KD314">
        <v>12.905</v>
      </c>
      <c r="KE314">
        <v>31.7296</v>
      </c>
      <c r="KF314">
        <v>94.7976</v>
      </c>
      <c r="KG314">
        <v>25.9306</v>
      </c>
      <c r="KH314">
        <v>262.776</v>
      </c>
      <c r="KI314">
        <v>20.7459</v>
      </c>
      <c r="KJ314">
        <v>93.0463</v>
      </c>
      <c r="KK314">
        <v>98.861</v>
      </c>
    </row>
    <row r="315" spans="1:297">
      <c r="A315">
        <v>299</v>
      </c>
      <c r="B315">
        <v>1758996656</v>
      </c>
      <c r="C315">
        <v>9309</v>
      </c>
      <c r="D315" t="s">
        <v>1043</v>
      </c>
      <c r="E315" t="s">
        <v>1044</v>
      </c>
      <c r="F315">
        <v>5</v>
      </c>
      <c r="G315" t="s">
        <v>1024</v>
      </c>
      <c r="H315" t="s">
        <v>436</v>
      </c>
      <c r="I315">
        <v>1758996647.84615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(EA315+(U315+2*0.95*5.67E-8*(((EA315+$B$7)+273)^4-(EA315+273)^4)-44100*J315)/(1.84*29.3*R315+8*0.95*5.67E-8*(EA315+273)^3))</f>
        <v>0</v>
      </c>
      <c r="W315">
        <f>($C$7*EB315+$D$7*EC315+$E$7*V315)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2*0.95*5.67E-8*(((EA315+$B$7)+273)^4-(W315+273)^4)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291.332919254762</v>
      </c>
      <c r="AK315">
        <v>297.108527272727</v>
      </c>
      <c r="AL315">
        <v>-3.1647555627706</v>
      </c>
      <c r="AM315">
        <v>63.08</v>
      </c>
      <c r="AN315">
        <f>(AP315 - AO315 + DY315*1E3/(8.314*(EA315+273.15)) * AR315/DX315 * AQ315) * DX315/(100*DL315) * 1000/(1000 - AP315)</f>
        <v>0</v>
      </c>
      <c r="AO315">
        <v>20.7089254107143</v>
      </c>
      <c r="AP315">
        <v>23.3642266666667</v>
      </c>
      <c r="AQ315">
        <v>0.000145322751322762</v>
      </c>
      <c r="AR315">
        <v>99.94</v>
      </c>
      <c r="AS315">
        <v>0</v>
      </c>
      <c r="AT315">
        <v>0</v>
      </c>
      <c r="AU315">
        <f>IF(AS315*$H$13&gt;=AW315,1.0,(AW315/(AW315-AS315*$H$13)))</f>
        <v>0</v>
      </c>
      <c r="AV315">
        <f>(AU315-1)*100</f>
        <v>0</v>
      </c>
      <c r="AW315">
        <f>MAX(0,($B$13+$C$13*EF315)/(1+$D$13*EF315)*DY315/(EA315+273)*$E$13)</f>
        <v>0</v>
      </c>
      <c r="AX315" t="s">
        <v>437</v>
      </c>
      <c r="AY315" t="s">
        <v>437</v>
      </c>
      <c r="AZ315">
        <v>0</v>
      </c>
      <c r="BA315">
        <v>0</v>
      </c>
      <c r="BB315">
        <f>1-AZ315/BA315</f>
        <v>0</v>
      </c>
      <c r="BC315">
        <v>0</v>
      </c>
      <c r="BD315" t="s">
        <v>437</v>
      </c>
      <c r="BE315" t="s">
        <v>437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437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$B$11*EG315+$C$11*EH315+$F$11*ES315*(1-EV315)</f>
        <v>0</v>
      </c>
      <c r="DI315">
        <f>DH315*DJ315</f>
        <v>0</v>
      </c>
      <c r="DJ315">
        <f>($B$11*$D$9+$C$11*$D$9+$F$11*((FF315+EX315)/MAX(FF315+EX315+FG315, 0.1)*$I$9+FG315/MAX(FF315+EX315+FG315, 0.1)*$J$9))/($B$11+$C$11+$F$11)</f>
        <v>0</v>
      </c>
      <c r="DK315">
        <f>($B$11*$K$9+$C$11*$K$9+$F$11*((FF315+EX315)/MAX(FF315+EX315+FG315, 0.1)*$P$9+FG315/MAX(FF315+EX315+FG315, 0.1)*$Q$9))/($B$11+$C$11+$F$11)</f>
        <v>0</v>
      </c>
      <c r="DL315">
        <v>6</v>
      </c>
      <c r="DM315">
        <v>0.5</v>
      </c>
      <c r="DN315" t="s">
        <v>438</v>
      </c>
      <c r="DO315">
        <v>2</v>
      </c>
      <c r="DP315" t="b">
        <v>1</v>
      </c>
      <c r="DQ315">
        <v>1758996647.84615</v>
      </c>
      <c r="DR315">
        <v>312.744692307692</v>
      </c>
      <c r="DS315">
        <v>300.682307692308</v>
      </c>
      <c r="DT315">
        <v>23.3537461538462</v>
      </c>
      <c r="DU315">
        <v>20.7081076923077</v>
      </c>
      <c r="DV315">
        <v>307.265384615385</v>
      </c>
      <c r="DW315">
        <v>22.9729153846154</v>
      </c>
      <c r="DX315">
        <v>499.981230769231</v>
      </c>
      <c r="DY315">
        <v>90.3622923076923</v>
      </c>
      <c r="DZ315">
        <v>0.0287172230769231</v>
      </c>
      <c r="EA315">
        <v>29.8895923076923</v>
      </c>
      <c r="EB315">
        <v>30.0003076923077</v>
      </c>
      <c r="EC315">
        <v>999.9</v>
      </c>
      <c r="ED315">
        <v>0</v>
      </c>
      <c r="EE315">
        <v>0</v>
      </c>
      <c r="EF315">
        <v>9995.04615384615</v>
      </c>
      <c r="EG315">
        <v>0</v>
      </c>
      <c r="EH315">
        <v>9.68168</v>
      </c>
      <c r="EI315">
        <v>12.0624692307692</v>
      </c>
      <c r="EJ315">
        <v>320.223076923077</v>
      </c>
      <c r="EK315">
        <v>307.040461538462</v>
      </c>
      <c r="EL315">
        <v>2.64564076923077</v>
      </c>
      <c r="EM315">
        <v>300.682307692308</v>
      </c>
      <c r="EN315">
        <v>20.7081076923077</v>
      </c>
      <c r="EO315">
        <v>2.11029846153846</v>
      </c>
      <c r="EP315">
        <v>1.87123230769231</v>
      </c>
      <c r="EQ315">
        <v>18.2971307692308</v>
      </c>
      <c r="ER315">
        <v>16.3948769230769</v>
      </c>
      <c r="ES315">
        <v>2000.01692307692</v>
      </c>
      <c r="ET315">
        <v>0.980003230769231</v>
      </c>
      <c r="EU315">
        <v>0.0199967769230769</v>
      </c>
      <c r="EV315">
        <v>0</v>
      </c>
      <c r="EW315">
        <v>881.118461538462</v>
      </c>
      <c r="EX315">
        <v>5.00016</v>
      </c>
      <c r="EY315">
        <v>17972.1</v>
      </c>
      <c r="EZ315">
        <v>18234.3615384615</v>
      </c>
      <c r="FA315">
        <v>48.5716923076923</v>
      </c>
      <c r="FB315">
        <v>48.7547692307692</v>
      </c>
      <c r="FC315">
        <v>48.875</v>
      </c>
      <c r="FD315">
        <v>48.5429230769231</v>
      </c>
      <c r="FE315">
        <v>50.375</v>
      </c>
      <c r="FF315">
        <v>1955.12692307692</v>
      </c>
      <c r="FG315">
        <v>39.89</v>
      </c>
      <c r="FH315">
        <v>0</v>
      </c>
      <c r="FI315">
        <v>1758996661.5</v>
      </c>
      <c r="FJ315">
        <v>0</v>
      </c>
      <c r="FK315">
        <v>881.113346153846</v>
      </c>
      <c r="FL315">
        <v>6.57295725626432</v>
      </c>
      <c r="FM315">
        <v>125.422221976026</v>
      </c>
      <c r="FN315">
        <v>17973.7</v>
      </c>
      <c r="FO315">
        <v>15</v>
      </c>
      <c r="FP315">
        <v>0</v>
      </c>
      <c r="FQ315" t="s">
        <v>439</v>
      </c>
      <c r="FR315">
        <v>1747249705.1</v>
      </c>
      <c r="FS315">
        <v>1747249711.1</v>
      </c>
      <c r="FT315">
        <v>0</v>
      </c>
      <c r="FU315">
        <v>0.871</v>
      </c>
      <c r="FV315">
        <v>0.066</v>
      </c>
      <c r="FW315">
        <v>5.486</v>
      </c>
      <c r="FX315">
        <v>0.145</v>
      </c>
      <c r="FY315">
        <v>420</v>
      </c>
      <c r="FZ315">
        <v>16</v>
      </c>
      <c r="GA315">
        <v>0.27</v>
      </c>
      <c r="GB315">
        <v>0.16</v>
      </c>
      <c r="GC315">
        <v>11.7625476190476</v>
      </c>
      <c r="GD315">
        <v>6.42762857142858</v>
      </c>
      <c r="GE315">
        <v>0.721928022806553</v>
      </c>
      <c r="GF315">
        <v>0</v>
      </c>
      <c r="GG315">
        <v>880.732676470588</v>
      </c>
      <c r="GH315">
        <v>6.21012986988515</v>
      </c>
      <c r="GI315">
        <v>0.647705712068663</v>
      </c>
      <c r="GJ315">
        <v>-1</v>
      </c>
      <c r="GK315">
        <v>2.6471280952381</v>
      </c>
      <c r="GL315">
        <v>0.00413142857143122</v>
      </c>
      <c r="GM315">
        <v>0.00654683829111251</v>
      </c>
      <c r="GN315">
        <v>1</v>
      </c>
      <c r="GO315">
        <v>1</v>
      </c>
      <c r="GP315">
        <v>2</v>
      </c>
      <c r="GQ315" t="s">
        <v>446</v>
      </c>
      <c r="GR315">
        <v>3.12546</v>
      </c>
      <c r="GS315">
        <v>2.65428</v>
      </c>
      <c r="GT315">
        <v>0.0653578</v>
      </c>
      <c r="GU315">
        <v>0.0638231</v>
      </c>
      <c r="GV315">
        <v>0.0995969</v>
      </c>
      <c r="GW315">
        <v>0.0919378</v>
      </c>
      <c r="GX315">
        <v>24072.4</v>
      </c>
      <c r="GY315">
        <v>22874.4</v>
      </c>
      <c r="GZ315">
        <v>23030.6</v>
      </c>
      <c r="HA315">
        <v>23788.8</v>
      </c>
      <c r="HB315">
        <v>35331.2</v>
      </c>
      <c r="HC315">
        <v>35750.8</v>
      </c>
      <c r="HD315">
        <v>41512.4</v>
      </c>
      <c r="HE315">
        <v>42417.2</v>
      </c>
      <c r="HF315">
        <v>1.91175</v>
      </c>
      <c r="HG315">
        <v>1.8231</v>
      </c>
      <c r="HH315">
        <v>0.193693</v>
      </c>
      <c r="HI315">
        <v>0</v>
      </c>
      <c r="HJ315">
        <v>26.7877</v>
      </c>
      <c r="HK315">
        <v>999.9</v>
      </c>
      <c r="HL315">
        <v>55.848</v>
      </c>
      <c r="HM315">
        <v>29.275</v>
      </c>
      <c r="HN315">
        <v>25.2547</v>
      </c>
      <c r="HO315">
        <v>54.2301</v>
      </c>
      <c r="HP315">
        <v>41.9591</v>
      </c>
      <c r="HQ315">
        <v>1</v>
      </c>
      <c r="HR315">
        <v>0.00129065</v>
      </c>
      <c r="HS315">
        <v>0.297579</v>
      </c>
      <c r="HT315">
        <v>20.2177</v>
      </c>
      <c r="HU315">
        <v>5.23017</v>
      </c>
      <c r="HV315">
        <v>11.992</v>
      </c>
      <c r="HW315">
        <v>4.9558</v>
      </c>
      <c r="HX315">
        <v>3.30398</v>
      </c>
      <c r="HY315">
        <v>23.1</v>
      </c>
      <c r="HZ315">
        <v>9999</v>
      </c>
      <c r="IA315">
        <v>9999</v>
      </c>
      <c r="IB315">
        <v>9999</v>
      </c>
      <c r="IC315">
        <v>1.8685</v>
      </c>
      <c r="ID315">
        <v>1.86421</v>
      </c>
      <c r="IE315">
        <v>1.8718</v>
      </c>
      <c r="IF315">
        <v>1.86268</v>
      </c>
      <c r="IG315">
        <v>1.86206</v>
      </c>
      <c r="IH315">
        <v>1.86857</v>
      </c>
      <c r="II315">
        <v>1.85867</v>
      </c>
      <c r="IJ315">
        <v>1.86508</v>
      </c>
      <c r="IK315">
        <v>5</v>
      </c>
      <c r="IL315">
        <v>0</v>
      </c>
      <c r="IM315">
        <v>0</v>
      </c>
      <c r="IN315">
        <v>0</v>
      </c>
      <c r="IO315" t="s">
        <v>441</v>
      </c>
      <c r="IP315" t="s">
        <v>442</v>
      </c>
      <c r="IQ315" t="s">
        <v>443</v>
      </c>
      <c r="IR315" t="s">
        <v>443</v>
      </c>
      <c r="IS315" t="s">
        <v>443</v>
      </c>
      <c r="IT315" t="s">
        <v>443</v>
      </c>
      <c r="IU315">
        <v>0</v>
      </c>
      <c r="IV315">
        <v>100</v>
      </c>
      <c r="IW315">
        <v>100</v>
      </c>
      <c r="IX315">
        <v>5.393</v>
      </c>
      <c r="IY315">
        <v>0.381</v>
      </c>
      <c r="IZ315">
        <v>4.29428474587108</v>
      </c>
      <c r="JA315">
        <v>0.0044018681294096</v>
      </c>
      <c r="JB315">
        <v>-1.90699597991277e-06</v>
      </c>
      <c r="JC315">
        <v>4.44501569190667e-10</v>
      </c>
      <c r="JD315">
        <v>0.0663976639725661</v>
      </c>
      <c r="JE315">
        <v>0.00774552653971819</v>
      </c>
      <c r="JF315">
        <v>0.000136201457998369</v>
      </c>
      <c r="JG315">
        <v>5.32982615085375e-06</v>
      </c>
      <c r="JH315">
        <v>-0</v>
      </c>
      <c r="JI315">
        <v>1991</v>
      </c>
      <c r="JJ315">
        <v>1</v>
      </c>
      <c r="JK315">
        <v>28</v>
      </c>
      <c r="JL315">
        <v>195782.5</v>
      </c>
      <c r="JM315">
        <v>195782.4</v>
      </c>
      <c r="JN315">
        <v>0.614014</v>
      </c>
      <c r="JO315">
        <v>2.3999</v>
      </c>
      <c r="JP315">
        <v>1.4978</v>
      </c>
      <c r="JQ315">
        <v>2.33154</v>
      </c>
      <c r="JR315">
        <v>1.54419</v>
      </c>
      <c r="JS315">
        <v>2.34741</v>
      </c>
      <c r="JT315">
        <v>35.4291</v>
      </c>
      <c r="JU315">
        <v>24.105</v>
      </c>
      <c r="JV315">
        <v>18</v>
      </c>
      <c r="JW315">
        <v>546.588</v>
      </c>
      <c r="JX315">
        <v>432.865</v>
      </c>
      <c r="JY315">
        <v>25.9302</v>
      </c>
      <c r="JZ315">
        <v>27.5503</v>
      </c>
      <c r="KA315">
        <v>30</v>
      </c>
      <c r="KB315">
        <v>27.4813</v>
      </c>
      <c r="KC315">
        <v>27.5078</v>
      </c>
      <c r="KD315">
        <v>12.1951</v>
      </c>
      <c r="KE315">
        <v>31.7296</v>
      </c>
      <c r="KF315">
        <v>94.7976</v>
      </c>
      <c r="KG315">
        <v>25.977</v>
      </c>
      <c r="KH315">
        <v>249.123</v>
      </c>
      <c r="KI315">
        <v>20.7459</v>
      </c>
      <c r="KJ315">
        <v>93.0464</v>
      </c>
      <c r="KK315">
        <v>98.8603</v>
      </c>
    </row>
    <row r="316" spans="1:297">
      <c r="A316">
        <v>300</v>
      </c>
      <c r="B316">
        <v>1758996661</v>
      </c>
      <c r="C316">
        <v>9314</v>
      </c>
      <c r="D316" t="s">
        <v>1045</v>
      </c>
      <c r="E316" t="s">
        <v>1046</v>
      </c>
      <c r="F316">
        <v>5</v>
      </c>
      <c r="G316" t="s">
        <v>1024</v>
      </c>
      <c r="H316" t="s">
        <v>436</v>
      </c>
      <c r="I316">
        <v>1758996652.84615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(EA316+(U316+2*0.95*5.67E-8*(((EA316+$B$7)+273)^4-(EA316+273)^4)-44100*J316)/(1.84*29.3*R316+8*0.95*5.67E-8*(EA316+273)^3))</f>
        <v>0</v>
      </c>
      <c r="W316">
        <f>($C$7*EB316+$D$7*EC316+$E$7*V316)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2*0.95*5.67E-8*(((EA316+$B$7)+273)^4-(W316+273)^4)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274.344800652381</v>
      </c>
      <c r="AK316">
        <v>280.865072727273</v>
      </c>
      <c r="AL316">
        <v>-3.2408146753247</v>
      </c>
      <c r="AM316">
        <v>63.08</v>
      </c>
      <c r="AN316">
        <f>(AP316 - AO316 + DY316*1E3/(8.314*(EA316+273.15)) * AR316/DX316 * AQ316) * DX316/(100*DL316) * 1000/(1000 - AP316)</f>
        <v>0</v>
      </c>
      <c r="AO316">
        <v>20.7080658154762</v>
      </c>
      <c r="AP316">
        <v>23.3651533333333</v>
      </c>
      <c r="AQ316">
        <v>3.57351916375076e-05</v>
      </c>
      <c r="AR316">
        <v>99.94</v>
      </c>
      <c r="AS316">
        <v>0</v>
      </c>
      <c r="AT316">
        <v>0</v>
      </c>
      <c r="AU316">
        <f>IF(AS316*$H$13&gt;=AW316,1.0,(AW316/(AW316-AS316*$H$13)))</f>
        <v>0</v>
      </c>
      <c r="AV316">
        <f>(AU316-1)*100</f>
        <v>0</v>
      </c>
      <c r="AW316">
        <f>MAX(0,($B$13+$C$13*EF316)/(1+$D$13*EF316)*DY316/(EA316+273)*$E$13)</f>
        <v>0</v>
      </c>
      <c r="AX316" t="s">
        <v>437</v>
      </c>
      <c r="AY316" t="s">
        <v>437</v>
      </c>
      <c r="AZ316">
        <v>0</v>
      </c>
      <c r="BA316">
        <v>0</v>
      </c>
      <c r="BB316">
        <f>1-AZ316/BA316</f>
        <v>0</v>
      </c>
      <c r="BC316">
        <v>0</v>
      </c>
      <c r="BD316" t="s">
        <v>437</v>
      </c>
      <c r="BE316" t="s">
        <v>437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437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$B$11*EG316+$C$11*EH316+$F$11*ES316*(1-EV316)</f>
        <v>0</v>
      </c>
      <c r="DI316">
        <f>DH316*DJ316</f>
        <v>0</v>
      </c>
      <c r="DJ316">
        <f>($B$11*$D$9+$C$11*$D$9+$F$11*((FF316+EX316)/MAX(FF316+EX316+FG316, 0.1)*$I$9+FG316/MAX(FF316+EX316+FG316, 0.1)*$J$9))/($B$11+$C$11+$F$11)</f>
        <v>0</v>
      </c>
      <c r="DK316">
        <f>($B$11*$K$9+$C$11*$K$9+$F$11*((FF316+EX316)/MAX(FF316+EX316+FG316, 0.1)*$P$9+FG316/MAX(FF316+EX316+FG316, 0.1)*$Q$9))/($B$11+$C$11+$F$11)</f>
        <v>0</v>
      </c>
      <c r="DL316">
        <v>6</v>
      </c>
      <c r="DM316">
        <v>0.5</v>
      </c>
      <c r="DN316" t="s">
        <v>438</v>
      </c>
      <c r="DO316">
        <v>2</v>
      </c>
      <c r="DP316" t="b">
        <v>1</v>
      </c>
      <c r="DQ316">
        <v>1758996652.84615</v>
      </c>
      <c r="DR316">
        <v>296.890692307692</v>
      </c>
      <c r="DS316">
        <v>284.247307692308</v>
      </c>
      <c r="DT316">
        <v>23.3601692307692</v>
      </c>
      <c r="DU316">
        <v>20.7091230769231</v>
      </c>
      <c r="DV316">
        <v>291.464769230769</v>
      </c>
      <c r="DW316">
        <v>22.9791846153846</v>
      </c>
      <c r="DX316">
        <v>500.013846153846</v>
      </c>
      <c r="DY316">
        <v>90.3641076923077</v>
      </c>
      <c r="DZ316">
        <v>0.0287596230769231</v>
      </c>
      <c r="EA316">
        <v>29.8900384615385</v>
      </c>
      <c r="EB316">
        <v>29.9817769230769</v>
      </c>
      <c r="EC316">
        <v>999.9</v>
      </c>
      <c r="ED316">
        <v>0</v>
      </c>
      <c r="EE316">
        <v>0</v>
      </c>
      <c r="EF316">
        <v>10000.6192307692</v>
      </c>
      <c r="EG316">
        <v>0</v>
      </c>
      <c r="EH316">
        <v>9.68317769230769</v>
      </c>
      <c r="EI316">
        <v>12.6435615384615</v>
      </c>
      <c r="EJ316">
        <v>303.992</v>
      </c>
      <c r="EK316">
        <v>290.258307692308</v>
      </c>
      <c r="EL316">
        <v>2.65103153846154</v>
      </c>
      <c r="EM316">
        <v>284.247307692308</v>
      </c>
      <c r="EN316">
        <v>20.7091230769231</v>
      </c>
      <c r="EO316">
        <v>2.11091923076923</v>
      </c>
      <c r="EP316">
        <v>1.87136153846154</v>
      </c>
      <c r="EQ316">
        <v>18.3018230769231</v>
      </c>
      <c r="ER316">
        <v>16.3959846153846</v>
      </c>
      <c r="ES316">
        <v>1999.97384615385</v>
      </c>
      <c r="ET316">
        <v>0.980002923076923</v>
      </c>
      <c r="EU316">
        <v>0.0199972076923077</v>
      </c>
      <c r="EV316">
        <v>0</v>
      </c>
      <c r="EW316">
        <v>881.641846153846</v>
      </c>
      <c r="EX316">
        <v>5.00016</v>
      </c>
      <c r="EY316">
        <v>17982.2769230769</v>
      </c>
      <c r="EZ316">
        <v>18233.9692307692</v>
      </c>
      <c r="FA316">
        <v>48.5716923076923</v>
      </c>
      <c r="FB316">
        <v>48.7547692307692</v>
      </c>
      <c r="FC316">
        <v>48.875</v>
      </c>
      <c r="FD316">
        <v>48.5381538461538</v>
      </c>
      <c r="FE316">
        <v>50.375</v>
      </c>
      <c r="FF316">
        <v>1955.08307692308</v>
      </c>
      <c r="FG316">
        <v>39.89</v>
      </c>
      <c r="FH316">
        <v>0</v>
      </c>
      <c r="FI316">
        <v>1758996666.3</v>
      </c>
      <c r="FJ316">
        <v>0</v>
      </c>
      <c r="FK316">
        <v>881.614269230769</v>
      </c>
      <c r="FL316">
        <v>6.78998291602491</v>
      </c>
      <c r="FM316">
        <v>130.502564249051</v>
      </c>
      <c r="FN316">
        <v>17983.9384615385</v>
      </c>
      <c r="FO316">
        <v>15</v>
      </c>
      <c r="FP316">
        <v>0</v>
      </c>
      <c r="FQ316" t="s">
        <v>439</v>
      </c>
      <c r="FR316">
        <v>1747249705.1</v>
      </c>
      <c r="FS316">
        <v>1747249711.1</v>
      </c>
      <c r="FT316">
        <v>0</v>
      </c>
      <c r="FU316">
        <v>0.871</v>
      </c>
      <c r="FV316">
        <v>0.066</v>
      </c>
      <c r="FW316">
        <v>5.486</v>
      </c>
      <c r="FX316">
        <v>0.145</v>
      </c>
      <c r="FY316">
        <v>420</v>
      </c>
      <c r="FZ316">
        <v>16</v>
      </c>
      <c r="GA316">
        <v>0.27</v>
      </c>
      <c r="GB316">
        <v>0.16</v>
      </c>
      <c r="GC316">
        <v>12.34653</v>
      </c>
      <c r="GD316">
        <v>6.43303759398497</v>
      </c>
      <c r="GE316">
        <v>0.70812620068742</v>
      </c>
      <c r="GF316">
        <v>0</v>
      </c>
      <c r="GG316">
        <v>881.258</v>
      </c>
      <c r="GH316">
        <v>6.47889992926907</v>
      </c>
      <c r="GI316">
        <v>0.672396722881051</v>
      </c>
      <c r="GJ316">
        <v>-1</v>
      </c>
      <c r="GK316">
        <v>2.6482175</v>
      </c>
      <c r="GL316">
        <v>0.0712578947368407</v>
      </c>
      <c r="GM316">
        <v>0.00697085423387981</v>
      </c>
      <c r="GN316">
        <v>1</v>
      </c>
      <c r="GO316">
        <v>1</v>
      </c>
      <c r="GP316">
        <v>2</v>
      </c>
      <c r="GQ316" t="s">
        <v>446</v>
      </c>
      <c r="GR316">
        <v>3.12541</v>
      </c>
      <c r="GS316">
        <v>2.65396</v>
      </c>
      <c r="GT316">
        <v>0.0623041</v>
      </c>
      <c r="GU316">
        <v>0.0607621</v>
      </c>
      <c r="GV316">
        <v>0.0996087</v>
      </c>
      <c r="GW316">
        <v>0.0919362</v>
      </c>
      <c r="GX316">
        <v>24151</v>
      </c>
      <c r="GY316">
        <v>22949.3</v>
      </c>
      <c r="GZ316">
        <v>23030.5</v>
      </c>
      <c r="HA316">
        <v>23789</v>
      </c>
      <c r="HB316">
        <v>35330.6</v>
      </c>
      <c r="HC316">
        <v>35750.6</v>
      </c>
      <c r="HD316">
        <v>41512.5</v>
      </c>
      <c r="HE316">
        <v>42417.2</v>
      </c>
      <c r="HF316">
        <v>1.9117</v>
      </c>
      <c r="HG316">
        <v>1.8236</v>
      </c>
      <c r="HH316">
        <v>0.196017</v>
      </c>
      <c r="HI316">
        <v>0</v>
      </c>
      <c r="HJ316">
        <v>26.7889</v>
      </c>
      <c r="HK316">
        <v>999.9</v>
      </c>
      <c r="HL316">
        <v>55.848</v>
      </c>
      <c r="HM316">
        <v>29.275</v>
      </c>
      <c r="HN316">
        <v>25.2532</v>
      </c>
      <c r="HO316">
        <v>53.9701</v>
      </c>
      <c r="HP316">
        <v>41.9191</v>
      </c>
      <c r="HQ316">
        <v>1</v>
      </c>
      <c r="HR316">
        <v>0.000965447</v>
      </c>
      <c r="HS316">
        <v>0.202819</v>
      </c>
      <c r="HT316">
        <v>20.218</v>
      </c>
      <c r="HU316">
        <v>5.22972</v>
      </c>
      <c r="HV316">
        <v>11.992</v>
      </c>
      <c r="HW316">
        <v>4.95585</v>
      </c>
      <c r="HX316">
        <v>3.30395</v>
      </c>
      <c r="HY316">
        <v>23.1</v>
      </c>
      <c r="HZ316">
        <v>9999</v>
      </c>
      <c r="IA316">
        <v>9999</v>
      </c>
      <c r="IB316">
        <v>9999</v>
      </c>
      <c r="IC316">
        <v>1.86852</v>
      </c>
      <c r="ID316">
        <v>1.8642</v>
      </c>
      <c r="IE316">
        <v>1.8718</v>
      </c>
      <c r="IF316">
        <v>1.86267</v>
      </c>
      <c r="IG316">
        <v>1.86204</v>
      </c>
      <c r="IH316">
        <v>1.86856</v>
      </c>
      <c r="II316">
        <v>1.85867</v>
      </c>
      <c r="IJ316">
        <v>1.86508</v>
      </c>
      <c r="IK316">
        <v>5</v>
      </c>
      <c r="IL316">
        <v>0</v>
      </c>
      <c r="IM316">
        <v>0</v>
      </c>
      <c r="IN316">
        <v>0</v>
      </c>
      <c r="IO316" t="s">
        <v>441</v>
      </c>
      <c r="IP316" t="s">
        <v>442</v>
      </c>
      <c r="IQ316" t="s">
        <v>443</v>
      </c>
      <c r="IR316" t="s">
        <v>443</v>
      </c>
      <c r="IS316" t="s">
        <v>443</v>
      </c>
      <c r="IT316" t="s">
        <v>443</v>
      </c>
      <c r="IU316">
        <v>0</v>
      </c>
      <c r="IV316">
        <v>100</v>
      </c>
      <c r="IW316">
        <v>100</v>
      </c>
      <c r="IX316">
        <v>5.339</v>
      </c>
      <c r="IY316">
        <v>0.3811</v>
      </c>
      <c r="IZ316">
        <v>4.29428474587108</v>
      </c>
      <c r="JA316">
        <v>0.0044018681294096</v>
      </c>
      <c r="JB316">
        <v>-1.90699597991277e-06</v>
      </c>
      <c r="JC316">
        <v>4.44501569190667e-10</v>
      </c>
      <c r="JD316">
        <v>0.0663976639725661</v>
      </c>
      <c r="JE316">
        <v>0.00774552653971819</v>
      </c>
      <c r="JF316">
        <v>0.000136201457998369</v>
      </c>
      <c r="JG316">
        <v>5.32982615085375e-06</v>
      </c>
      <c r="JH316">
        <v>-0</v>
      </c>
      <c r="JI316">
        <v>1991</v>
      </c>
      <c r="JJ316">
        <v>1</v>
      </c>
      <c r="JK316">
        <v>28</v>
      </c>
      <c r="JL316">
        <v>195782.6</v>
      </c>
      <c r="JM316">
        <v>195782.5</v>
      </c>
      <c r="JN316">
        <v>0.574951</v>
      </c>
      <c r="JO316">
        <v>2.41577</v>
      </c>
      <c r="JP316">
        <v>1.4978</v>
      </c>
      <c r="JQ316">
        <v>2.33154</v>
      </c>
      <c r="JR316">
        <v>1.54419</v>
      </c>
      <c r="JS316">
        <v>2.37793</v>
      </c>
      <c r="JT316">
        <v>35.4291</v>
      </c>
      <c r="JU316">
        <v>24.0963</v>
      </c>
      <c r="JV316">
        <v>18</v>
      </c>
      <c r="JW316">
        <v>546.541</v>
      </c>
      <c r="JX316">
        <v>433.15</v>
      </c>
      <c r="JY316">
        <v>25.9738</v>
      </c>
      <c r="JZ316">
        <v>27.5483</v>
      </c>
      <c r="KA316">
        <v>29.9998</v>
      </c>
      <c r="KB316">
        <v>27.4796</v>
      </c>
      <c r="KC316">
        <v>27.5062</v>
      </c>
      <c r="KD316">
        <v>11.5078</v>
      </c>
      <c r="KE316">
        <v>31.7296</v>
      </c>
      <c r="KF316">
        <v>94.7976</v>
      </c>
      <c r="KG316">
        <v>26.0084</v>
      </c>
      <c r="KH316">
        <v>235.486</v>
      </c>
      <c r="KI316">
        <v>20.7459</v>
      </c>
      <c r="KJ316">
        <v>93.0465</v>
      </c>
      <c r="KK316">
        <v>98.8605</v>
      </c>
    </row>
    <row r="317" spans="1:297">
      <c r="A317">
        <v>301</v>
      </c>
      <c r="B317">
        <v>1758996666</v>
      </c>
      <c r="C317">
        <v>9319</v>
      </c>
      <c r="D317" t="s">
        <v>1047</v>
      </c>
      <c r="E317" t="s">
        <v>1048</v>
      </c>
      <c r="F317">
        <v>5</v>
      </c>
      <c r="G317" t="s">
        <v>1024</v>
      </c>
      <c r="H317" t="s">
        <v>436</v>
      </c>
      <c r="I317">
        <v>1758996657.84615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(EA317+(U317+2*0.95*5.67E-8*(((EA317+$B$7)+273)^4-(EA317+273)^4)-44100*J317)/(1.84*29.3*R317+8*0.95*5.67E-8*(EA317+273)^3))</f>
        <v>0</v>
      </c>
      <c r="W317">
        <f>($C$7*EB317+$D$7*EC317+$E$7*V317)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2*0.95*5.67E-8*(((EA317+$B$7)+273)^4-(W317+273)^4)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258.27091247381</v>
      </c>
      <c r="AK317">
        <v>265.187509090909</v>
      </c>
      <c r="AL317">
        <v>-3.14221225108229</v>
      </c>
      <c r="AM317">
        <v>63.08</v>
      </c>
      <c r="AN317">
        <f>(AP317 - AO317 + DY317*1E3/(8.314*(EA317+273.15)) * AR317/DX317 * AQ317) * DX317/(100*DL317) * 1000/(1000 - AP317)</f>
        <v>0</v>
      </c>
      <c r="AO317">
        <v>20.708396547619</v>
      </c>
      <c r="AP317">
        <v>23.3730878787879</v>
      </c>
      <c r="AQ317">
        <v>0.000124387728213604</v>
      </c>
      <c r="AR317">
        <v>99.94</v>
      </c>
      <c r="AS317">
        <v>0</v>
      </c>
      <c r="AT317">
        <v>0</v>
      </c>
      <c r="AU317">
        <f>IF(AS317*$H$13&gt;=AW317,1.0,(AW317/(AW317-AS317*$H$13)))</f>
        <v>0</v>
      </c>
      <c r="AV317">
        <f>(AU317-1)*100</f>
        <v>0</v>
      </c>
      <c r="AW317">
        <f>MAX(0,($B$13+$C$13*EF317)/(1+$D$13*EF317)*DY317/(EA317+273)*$E$13)</f>
        <v>0</v>
      </c>
      <c r="AX317" t="s">
        <v>437</v>
      </c>
      <c r="AY317" t="s">
        <v>437</v>
      </c>
      <c r="AZ317">
        <v>0</v>
      </c>
      <c r="BA317">
        <v>0</v>
      </c>
      <c r="BB317">
        <f>1-AZ317/BA317</f>
        <v>0</v>
      </c>
      <c r="BC317">
        <v>0</v>
      </c>
      <c r="BD317" t="s">
        <v>437</v>
      </c>
      <c r="BE317" t="s">
        <v>437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437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$B$11*EG317+$C$11*EH317+$F$11*ES317*(1-EV317)</f>
        <v>0</v>
      </c>
      <c r="DI317">
        <f>DH317*DJ317</f>
        <v>0</v>
      </c>
      <c r="DJ317">
        <f>($B$11*$D$9+$C$11*$D$9+$F$11*((FF317+EX317)/MAX(FF317+EX317+FG317, 0.1)*$I$9+FG317/MAX(FF317+EX317+FG317, 0.1)*$J$9))/($B$11+$C$11+$F$11)</f>
        <v>0</v>
      </c>
      <c r="DK317">
        <f>($B$11*$K$9+$C$11*$K$9+$F$11*((FF317+EX317)/MAX(FF317+EX317+FG317, 0.1)*$P$9+FG317/MAX(FF317+EX317+FG317, 0.1)*$Q$9))/($B$11+$C$11+$F$11)</f>
        <v>0</v>
      </c>
      <c r="DL317">
        <v>6</v>
      </c>
      <c r="DM317">
        <v>0.5</v>
      </c>
      <c r="DN317" t="s">
        <v>438</v>
      </c>
      <c r="DO317">
        <v>2</v>
      </c>
      <c r="DP317" t="b">
        <v>1</v>
      </c>
      <c r="DQ317">
        <v>1758996657.84615</v>
      </c>
      <c r="DR317">
        <v>281.183692307692</v>
      </c>
      <c r="DS317">
        <v>268.138307692308</v>
      </c>
      <c r="DT317">
        <v>23.3652769230769</v>
      </c>
      <c r="DU317">
        <v>20.7084923076923</v>
      </c>
      <c r="DV317">
        <v>275.811307692308</v>
      </c>
      <c r="DW317">
        <v>22.9841846153846</v>
      </c>
      <c r="DX317">
        <v>500.002923076923</v>
      </c>
      <c r="DY317">
        <v>90.3651538461538</v>
      </c>
      <c r="DZ317">
        <v>0.0288138769230769</v>
      </c>
      <c r="EA317">
        <v>29.8893</v>
      </c>
      <c r="EB317">
        <v>29.9732230769231</v>
      </c>
      <c r="EC317">
        <v>999.9</v>
      </c>
      <c r="ED317">
        <v>0</v>
      </c>
      <c r="EE317">
        <v>0</v>
      </c>
      <c r="EF317">
        <v>9995.56846153846</v>
      </c>
      <c r="EG317">
        <v>0</v>
      </c>
      <c r="EH317">
        <v>9.68852769230769</v>
      </c>
      <c r="EI317">
        <v>13.0455076923077</v>
      </c>
      <c r="EJ317">
        <v>287.910692307692</v>
      </c>
      <c r="EK317">
        <v>273.808461538462</v>
      </c>
      <c r="EL317">
        <v>2.65678153846154</v>
      </c>
      <c r="EM317">
        <v>268.138307692308</v>
      </c>
      <c r="EN317">
        <v>20.7084923076923</v>
      </c>
      <c r="EO317">
        <v>2.11140615384615</v>
      </c>
      <c r="EP317">
        <v>1.87132538461539</v>
      </c>
      <c r="EQ317">
        <v>18.3054923076923</v>
      </c>
      <c r="ER317">
        <v>16.3956769230769</v>
      </c>
      <c r="ES317">
        <v>2000.02692307692</v>
      </c>
      <c r="ET317">
        <v>0.980003230769231</v>
      </c>
      <c r="EU317">
        <v>0.0199967769230769</v>
      </c>
      <c r="EV317">
        <v>0</v>
      </c>
      <c r="EW317">
        <v>882.239923076923</v>
      </c>
      <c r="EX317">
        <v>5.00016</v>
      </c>
      <c r="EY317">
        <v>17993.8615384615</v>
      </c>
      <c r="EZ317">
        <v>18234.4769230769</v>
      </c>
      <c r="FA317">
        <v>48.5716923076923</v>
      </c>
      <c r="FB317">
        <v>48.7690769230769</v>
      </c>
      <c r="FC317">
        <v>48.875</v>
      </c>
      <c r="FD317">
        <v>48.5238461538462</v>
      </c>
      <c r="FE317">
        <v>50.375</v>
      </c>
      <c r="FF317">
        <v>1955.13384615385</v>
      </c>
      <c r="FG317">
        <v>39.89</v>
      </c>
      <c r="FH317">
        <v>0</v>
      </c>
      <c r="FI317">
        <v>1758996671.1</v>
      </c>
      <c r="FJ317">
        <v>0</v>
      </c>
      <c r="FK317">
        <v>882.190846153846</v>
      </c>
      <c r="FL317">
        <v>7.93565812340352</v>
      </c>
      <c r="FM317">
        <v>138.639316327237</v>
      </c>
      <c r="FN317">
        <v>17994.6923076923</v>
      </c>
      <c r="FO317">
        <v>15</v>
      </c>
      <c r="FP317">
        <v>0</v>
      </c>
      <c r="FQ317" t="s">
        <v>439</v>
      </c>
      <c r="FR317">
        <v>1747249705.1</v>
      </c>
      <c r="FS317">
        <v>1747249711.1</v>
      </c>
      <c r="FT317">
        <v>0</v>
      </c>
      <c r="FU317">
        <v>0.871</v>
      </c>
      <c r="FV317">
        <v>0.066</v>
      </c>
      <c r="FW317">
        <v>5.486</v>
      </c>
      <c r="FX317">
        <v>0.145</v>
      </c>
      <c r="FY317">
        <v>420</v>
      </c>
      <c r="FZ317">
        <v>16</v>
      </c>
      <c r="GA317">
        <v>0.27</v>
      </c>
      <c r="GB317">
        <v>0.16</v>
      </c>
      <c r="GC317">
        <v>12.809</v>
      </c>
      <c r="GD317">
        <v>4.94675187969923</v>
      </c>
      <c r="GE317">
        <v>0.557418055861128</v>
      </c>
      <c r="GF317">
        <v>0</v>
      </c>
      <c r="GG317">
        <v>881.694794117647</v>
      </c>
      <c r="GH317">
        <v>6.85605806216452</v>
      </c>
      <c r="GI317">
        <v>0.709743938059678</v>
      </c>
      <c r="GJ317">
        <v>-1</v>
      </c>
      <c r="GK317">
        <v>2.652625</v>
      </c>
      <c r="GL317">
        <v>0.0661109774436081</v>
      </c>
      <c r="GM317">
        <v>0.0065065547719204</v>
      </c>
      <c r="GN317">
        <v>1</v>
      </c>
      <c r="GO317">
        <v>1</v>
      </c>
      <c r="GP317">
        <v>2</v>
      </c>
      <c r="GQ317" t="s">
        <v>446</v>
      </c>
      <c r="GR317">
        <v>3.12521</v>
      </c>
      <c r="GS317">
        <v>2.65459</v>
      </c>
      <c r="GT317">
        <v>0.0592416</v>
      </c>
      <c r="GU317">
        <v>0.0575645</v>
      </c>
      <c r="GV317">
        <v>0.0996311</v>
      </c>
      <c r="GW317">
        <v>0.0919324</v>
      </c>
      <c r="GX317">
        <v>24230</v>
      </c>
      <c r="GY317">
        <v>23027.2</v>
      </c>
      <c r="GZ317">
        <v>23030.7</v>
      </c>
      <c r="HA317">
        <v>23788.7</v>
      </c>
      <c r="HB317">
        <v>35329.3</v>
      </c>
      <c r="HC317">
        <v>35750.4</v>
      </c>
      <c r="HD317">
        <v>41512.3</v>
      </c>
      <c r="HE317">
        <v>42417</v>
      </c>
      <c r="HF317">
        <v>1.91168</v>
      </c>
      <c r="HG317">
        <v>1.8237</v>
      </c>
      <c r="HH317">
        <v>0.19446</v>
      </c>
      <c r="HI317">
        <v>0</v>
      </c>
      <c r="HJ317">
        <v>26.7923</v>
      </c>
      <c r="HK317">
        <v>999.9</v>
      </c>
      <c r="HL317">
        <v>55.848</v>
      </c>
      <c r="HM317">
        <v>29.275</v>
      </c>
      <c r="HN317">
        <v>25.255</v>
      </c>
      <c r="HO317">
        <v>53.7101</v>
      </c>
      <c r="HP317">
        <v>42.1274</v>
      </c>
      <c r="HQ317">
        <v>1</v>
      </c>
      <c r="HR317">
        <v>0.000574187</v>
      </c>
      <c r="HS317">
        <v>0.227486</v>
      </c>
      <c r="HT317">
        <v>20.2179</v>
      </c>
      <c r="HU317">
        <v>5.22942</v>
      </c>
      <c r="HV317">
        <v>11.992</v>
      </c>
      <c r="HW317">
        <v>4.9556</v>
      </c>
      <c r="HX317">
        <v>3.30395</v>
      </c>
      <c r="HY317">
        <v>23.1</v>
      </c>
      <c r="HZ317">
        <v>9999</v>
      </c>
      <c r="IA317">
        <v>9999</v>
      </c>
      <c r="IB317">
        <v>9999</v>
      </c>
      <c r="IC317">
        <v>1.86854</v>
      </c>
      <c r="ID317">
        <v>1.86421</v>
      </c>
      <c r="IE317">
        <v>1.87181</v>
      </c>
      <c r="IF317">
        <v>1.86267</v>
      </c>
      <c r="IG317">
        <v>1.86206</v>
      </c>
      <c r="IH317">
        <v>1.86853</v>
      </c>
      <c r="II317">
        <v>1.85867</v>
      </c>
      <c r="IJ317">
        <v>1.86509</v>
      </c>
      <c r="IK317">
        <v>5</v>
      </c>
      <c r="IL317">
        <v>0</v>
      </c>
      <c r="IM317">
        <v>0</v>
      </c>
      <c r="IN317">
        <v>0</v>
      </c>
      <c r="IO317" t="s">
        <v>441</v>
      </c>
      <c r="IP317" t="s">
        <v>442</v>
      </c>
      <c r="IQ317" t="s">
        <v>443</v>
      </c>
      <c r="IR317" t="s">
        <v>443</v>
      </c>
      <c r="IS317" t="s">
        <v>443</v>
      </c>
      <c r="IT317" t="s">
        <v>443</v>
      </c>
      <c r="IU317">
        <v>0</v>
      </c>
      <c r="IV317">
        <v>100</v>
      </c>
      <c r="IW317">
        <v>100</v>
      </c>
      <c r="IX317">
        <v>5.285</v>
      </c>
      <c r="IY317">
        <v>0.3813</v>
      </c>
      <c r="IZ317">
        <v>4.29428474587108</v>
      </c>
      <c r="JA317">
        <v>0.0044018681294096</v>
      </c>
      <c r="JB317">
        <v>-1.90699597991277e-06</v>
      </c>
      <c r="JC317">
        <v>4.44501569190667e-10</v>
      </c>
      <c r="JD317">
        <v>0.0663976639725661</v>
      </c>
      <c r="JE317">
        <v>0.00774552653971819</v>
      </c>
      <c r="JF317">
        <v>0.000136201457998369</v>
      </c>
      <c r="JG317">
        <v>5.32982615085375e-06</v>
      </c>
      <c r="JH317">
        <v>-0</v>
      </c>
      <c r="JI317">
        <v>1991</v>
      </c>
      <c r="JJ317">
        <v>1</v>
      </c>
      <c r="JK317">
        <v>28</v>
      </c>
      <c r="JL317">
        <v>195782.7</v>
      </c>
      <c r="JM317">
        <v>195782.6</v>
      </c>
      <c r="JN317">
        <v>0.541992</v>
      </c>
      <c r="JO317">
        <v>2.40845</v>
      </c>
      <c r="JP317">
        <v>1.4978</v>
      </c>
      <c r="JQ317">
        <v>2.33154</v>
      </c>
      <c r="JR317">
        <v>1.54419</v>
      </c>
      <c r="JS317">
        <v>2.34497</v>
      </c>
      <c r="JT317">
        <v>35.4291</v>
      </c>
      <c r="JU317">
        <v>24.105</v>
      </c>
      <c r="JV317">
        <v>18</v>
      </c>
      <c r="JW317">
        <v>546.509</v>
      </c>
      <c r="JX317">
        <v>433.2</v>
      </c>
      <c r="JY317">
        <v>26.0121</v>
      </c>
      <c r="JZ317">
        <v>27.5479</v>
      </c>
      <c r="KA317">
        <v>29.9999</v>
      </c>
      <c r="KB317">
        <v>27.4778</v>
      </c>
      <c r="KC317">
        <v>27.505</v>
      </c>
      <c r="KD317">
        <v>10.7739</v>
      </c>
      <c r="KE317">
        <v>31.7296</v>
      </c>
      <c r="KF317">
        <v>94.7976</v>
      </c>
      <c r="KG317">
        <v>26.0206</v>
      </c>
      <c r="KH317">
        <v>215.219</v>
      </c>
      <c r="KI317">
        <v>20.7459</v>
      </c>
      <c r="KJ317">
        <v>93.0465</v>
      </c>
      <c r="KK317">
        <v>98.8599</v>
      </c>
    </row>
    <row r="318" spans="1:297">
      <c r="A318">
        <v>302</v>
      </c>
      <c r="B318">
        <v>1758996671</v>
      </c>
      <c r="C318">
        <v>9324</v>
      </c>
      <c r="D318" t="s">
        <v>1049</v>
      </c>
      <c r="E318" t="s">
        <v>1050</v>
      </c>
      <c r="F318">
        <v>5</v>
      </c>
      <c r="G318" t="s">
        <v>1024</v>
      </c>
      <c r="H318" t="s">
        <v>436</v>
      </c>
      <c r="I318">
        <v>1758996662.84615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(EA318+(U318+2*0.95*5.67E-8*(((EA318+$B$7)+273)^4-(EA318+273)^4)-44100*J318)/(1.84*29.3*R318+8*0.95*5.67E-8*(EA318+273)^3))</f>
        <v>0</v>
      </c>
      <c r="W318">
        <f>($C$7*EB318+$D$7*EC318+$E$7*V318)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2*0.95*5.67E-8*(((EA318+$B$7)+273)^4-(W318+273)^4)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242.049320247619</v>
      </c>
      <c r="AK318">
        <v>249.46256969697</v>
      </c>
      <c r="AL318">
        <v>-3.12824876623375</v>
      </c>
      <c r="AM318">
        <v>63.08</v>
      </c>
      <c r="AN318">
        <f>(AP318 - AO318 + DY318*1E3/(8.314*(EA318+273.15)) * AR318/DX318 * AQ318) * DX318/(100*DL318) * 1000/(1000 - AP318)</f>
        <v>0</v>
      </c>
      <c r="AO318">
        <v>20.7057048244048</v>
      </c>
      <c r="AP318">
        <v>23.3769339393939</v>
      </c>
      <c r="AQ318">
        <v>5.04344283165925e-05</v>
      </c>
      <c r="AR318">
        <v>99.94</v>
      </c>
      <c r="AS318">
        <v>0</v>
      </c>
      <c r="AT318">
        <v>0</v>
      </c>
      <c r="AU318">
        <f>IF(AS318*$H$13&gt;=AW318,1.0,(AW318/(AW318-AS318*$H$13)))</f>
        <v>0</v>
      </c>
      <c r="AV318">
        <f>(AU318-1)*100</f>
        <v>0</v>
      </c>
      <c r="AW318">
        <f>MAX(0,($B$13+$C$13*EF318)/(1+$D$13*EF318)*DY318/(EA318+273)*$E$13)</f>
        <v>0</v>
      </c>
      <c r="AX318" t="s">
        <v>437</v>
      </c>
      <c r="AY318" t="s">
        <v>437</v>
      </c>
      <c r="AZ318">
        <v>0</v>
      </c>
      <c r="BA318">
        <v>0</v>
      </c>
      <c r="BB318">
        <f>1-AZ318/BA318</f>
        <v>0</v>
      </c>
      <c r="BC318">
        <v>0</v>
      </c>
      <c r="BD318" t="s">
        <v>437</v>
      </c>
      <c r="BE318" t="s">
        <v>437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437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$B$11*EG318+$C$11*EH318+$F$11*ES318*(1-EV318)</f>
        <v>0</v>
      </c>
      <c r="DI318">
        <f>DH318*DJ318</f>
        <v>0</v>
      </c>
      <c r="DJ318">
        <f>($B$11*$D$9+$C$11*$D$9+$F$11*((FF318+EX318)/MAX(FF318+EX318+FG318, 0.1)*$I$9+FG318/MAX(FF318+EX318+FG318, 0.1)*$J$9))/($B$11+$C$11+$F$11)</f>
        <v>0</v>
      </c>
      <c r="DK318">
        <f>($B$11*$K$9+$C$11*$K$9+$F$11*((FF318+EX318)/MAX(FF318+EX318+FG318, 0.1)*$P$9+FG318/MAX(FF318+EX318+FG318, 0.1)*$Q$9))/($B$11+$C$11+$F$11)</f>
        <v>0</v>
      </c>
      <c r="DL318">
        <v>6</v>
      </c>
      <c r="DM318">
        <v>0.5</v>
      </c>
      <c r="DN318" t="s">
        <v>438</v>
      </c>
      <c r="DO318">
        <v>2</v>
      </c>
      <c r="DP318" t="b">
        <v>1</v>
      </c>
      <c r="DQ318">
        <v>1758996662.84615</v>
      </c>
      <c r="DR318">
        <v>265.653307692308</v>
      </c>
      <c r="DS318">
        <v>252.053461538462</v>
      </c>
      <c r="DT318">
        <v>23.3700923076923</v>
      </c>
      <c r="DU318">
        <v>20.7073923076923</v>
      </c>
      <c r="DV318">
        <v>260.334769230769</v>
      </c>
      <c r="DW318">
        <v>22.9889</v>
      </c>
      <c r="DX318">
        <v>500.013384615385</v>
      </c>
      <c r="DY318">
        <v>90.3653615384615</v>
      </c>
      <c r="DZ318">
        <v>0.0287683153846154</v>
      </c>
      <c r="EA318">
        <v>29.8879692307692</v>
      </c>
      <c r="EB318">
        <v>29.9686769230769</v>
      </c>
      <c r="EC318">
        <v>999.9</v>
      </c>
      <c r="ED318">
        <v>0</v>
      </c>
      <c r="EE318">
        <v>0</v>
      </c>
      <c r="EF318">
        <v>9995.13615384615</v>
      </c>
      <c r="EG318">
        <v>0</v>
      </c>
      <c r="EH318">
        <v>9.68852769230769</v>
      </c>
      <c r="EI318">
        <v>13.5999769230769</v>
      </c>
      <c r="EJ318">
        <v>272.010153846154</v>
      </c>
      <c r="EK318">
        <v>257.383230769231</v>
      </c>
      <c r="EL318">
        <v>2.66269846153846</v>
      </c>
      <c r="EM318">
        <v>252.053461538462</v>
      </c>
      <c r="EN318">
        <v>20.7073923076923</v>
      </c>
      <c r="EO318">
        <v>2.11184538461538</v>
      </c>
      <c r="EP318">
        <v>1.87123076923077</v>
      </c>
      <c r="EQ318">
        <v>18.3088076923077</v>
      </c>
      <c r="ER318">
        <v>16.3948769230769</v>
      </c>
      <c r="ES318">
        <v>2000.03076923077</v>
      </c>
      <c r="ET318">
        <v>0.98000323076923</v>
      </c>
      <c r="EU318">
        <v>0.0199967769230769</v>
      </c>
      <c r="EV318">
        <v>0</v>
      </c>
      <c r="EW318">
        <v>882.778769230769</v>
      </c>
      <c r="EX318">
        <v>5.00016</v>
      </c>
      <c r="EY318">
        <v>18005.9076923077</v>
      </c>
      <c r="EZ318">
        <v>18234.5153846154</v>
      </c>
      <c r="FA318">
        <v>48.562</v>
      </c>
      <c r="FB318">
        <v>48.7738461538462</v>
      </c>
      <c r="FC318">
        <v>48.8797692307692</v>
      </c>
      <c r="FD318">
        <v>48.5095384615385</v>
      </c>
      <c r="FE318">
        <v>50.375</v>
      </c>
      <c r="FF318">
        <v>1955.13692307692</v>
      </c>
      <c r="FG318">
        <v>39.89</v>
      </c>
      <c r="FH318">
        <v>0</v>
      </c>
      <c r="FI318">
        <v>1758996676.5</v>
      </c>
      <c r="FJ318">
        <v>0</v>
      </c>
      <c r="FK318">
        <v>882.93256</v>
      </c>
      <c r="FL318">
        <v>8.49315384469813</v>
      </c>
      <c r="FM318">
        <v>150.669230528122</v>
      </c>
      <c r="FN318">
        <v>18008.368</v>
      </c>
      <c r="FO318">
        <v>15</v>
      </c>
      <c r="FP318">
        <v>0</v>
      </c>
      <c r="FQ318" t="s">
        <v>439</v>
      </c>
      <c r="FR318">
        <v>1747249705.1</v>
      </c>
      <c r="FS318">
        <v>1747249711.1</v>
      </c>
      <c r="FT318">
        <v>0</v>
      </c>
      <c r="FU318">
        <v>0.871</v>
      </c>
      <c r="FV318">
        <v>0.066</v>
      </c>
      <c r="FW318">
        <v>5.486</v>
      </c>
      <c r="FX318">
        <v>0.145</v>
      </c>
      <c r="FY318">
        <v>420</v>
      </c>
      <c r="FZ318">
        <v>16</v>
      </c>
      <c r="GA318">
        <v>0.27</v>
      </c>
      <c r="GB318">
        <v>0.16</v>
      </c>
      <c r="GC318">
        <v>13.29623</v>
      </c>
      <c r="GD318">
        <v>6.44411729323311</v>
      </c>
      <c r="GE318">
        <v>0.680264253874919</v>
      </c>
      <c r="GF318">
        <v>0</v>
      </c>
      <c r="GG318">
        <v>882.427264705882</v>
      </c>
      <c r="GH318">
        <v>7.50195569473147</v>
      </c>
      <c r="GI318">
        <v>0.771213570359904</v>
      </c>
      <c r="GJ318">
        <v>-1</v>
      </c>
      <c r="GK318">
        <v>2.6603555</v>
      </c>
      <c r="GL318">
        <v>0.0698702255639066</v>
      </c>
      <c r="GM318">
        <v>0.00690674994118071</v>
      </c>
      <c r="GN318">
        <v>1</v>
      </c>
      <c r="GO318">
        <v>1</v>
      </c>
      <c r="GP318">
        <v>2</v>
      </c>
      <c r="GQ318" t="s">
        <v>446</v>
      </c>
      <c r="GR318">
        <v>3.12535</v>
      </c>
      <c r="GS318">
        <v>2.6544</v>
      </c>
      <c r="GT318">
        <v>0.0561386</v>
      </c>
      <c r="GU318">
        <v>0.0541203</v>
      </c>
      <c r="GV318">
        <v>0.0996358</v>
      </c>
      <c r="GW318">
        <v>0.0919207</v>
      </c>
      <c r="GX318">
        <v>24309.9</v>
      </c>
      <c r="GY318">
        <v>23111.6</v>
      </c>
      <c r="GZ318">
        <v>23030.6</v>
      </c>
      <c r="HA318">
        <v>23789</v>
      </c>
      <c r="HB318">
        <v>35328.8</v>
      </c>
      <c r="HC318">
        <v>35751.1</v>
      </c>
      <c r="HD318">
        <v>41512.3</v>
      </c>
      <c r="HE318">
        <v>42417.6</v>
      </c>
      <c r="HF318">
        <v>1.91147</v>
      </c>
      <c r="HG318">
        <v>1.82348</v>
      </c>
      <c r="HH318">
        <v>0.195652</v>
      </c>
      <c r="HI318">
        <v>0</v>
      </c>
      <c r="HJ318">
        <v>26.7945</v>
      </c>
      <c r="HK318">
        <v>999.9</v>
      </c>
      <c r="HL318">
        <v>55.848</v>
      </c>
      <c r="HM318">
        <v>29.275</v>
      </c>
      <c r="HN318">
        <v>25.254</v>
      </c>
      <c r="HO318">
        <v>53.9002</v>
      </c>
      <c r="HP318">
        <v>41.895</v>
      </c>
      <c r="HQ318">
        <v>1</v>
      </c>
      <c r="HR318">
        <v>0.000635163</v>
      </c>
      <c r="HS318">
        <v>0.214205</v>
      </c>
      <c r="HT318">
        <v>20.2179</v>
      </c>
      <c r="HU318">
        <v>5.22987</v>
      </c>
      <c r="HV318">
        <v>11.992</v>
      </c>
      <c r="HW318">
        <v>4.9557</v>
      </c>
      <c r="HX318">
        <v>3.30395</v>
      </c>
      <c r="HY318">
        <v>23.1</v>
      </c>
      <c r="HZ318">
        <v>9999</v>
      </c>
      <c r="IA318">
        <v>9999</v>
      </c>
      <c r="IB318">
        <v>9999</v>
      </c>
      <c r="IC318">
        <v>1.8685</v>
      </c>
      <c r="ID318">
        <v>1.86419</v>
      </c>
      <c r="IE318">
        <v>1.8718</v>
      </c>
      <c r="IF318">
        <v>1.86268</v>
      </c>
      <c r="IG318">
        <v>1.86205</v>
      </c>
      <c r="IH318">
        <v>1.86854</v>
      </c>
      <c r="II318">
        <v>1.85867</v>
      </c>
      <c r="IJ318">
        <v>1.86508</v>
      </c>
      <c r="IK318">
        <v>5</v>
      </c>
      <c r="IL318">
        <v>0</v>
      </c>
      <c r="IM318">
        <v>0</v>
      </c>
      <c r="IN318">
        <v>0</v>
      </c>
      <c r="IO318" t="s">
        <v>441</v>
      </c>
      <c r="IP318" t="s">
        <v>442</v>
      </c>
      <c r="IQ318" t="s">
        <v>443</v>
      </c>
      <c r="IR318" t="s">
        <v>443</v>
      </c>
      <c r="IS318" t="s">
        <v>443</v>
      </c>
      <c r="IT318" t="s">
        <v>443</v>
      </c>
      <c r="IU318">
        <v>0</v>
      </c>
      <c r="IV318">
        <v>100</v>
      </c>
      <c r="IW318">
        <v>100</v>
      </c>
      <c r="IX318">
        <v>5.231</v>
      </c>
      <c r="IY318">
        <v>0.3814</v>
      </c>
      <c r="IZ318">
        <v>4.29428474587108</v>
      </c>
      <c r="JA318">
        <v>0.0044018681294096</v>
      </c>
      <c r="JB318">
        <v>-1.90699597991277e-06</v>
      </c>
      <c r="JC318">
        <v>4.44501569190667e-10</v>
      </c>
      <c r="JD318">
        <v>0.0663976639725661</v>
      </c>
      <c r="JE318">
        <v>0.00774552653971819</v>
      </c>
      <c r="JF318">
        <v>0.000136201457998369</v>
      </c>
      <c r="JG318">
        <v>5.32982615085375e-06</v>
      </c>
      <c r="JH318">
        <v>-0</v>
      </c>
      <c r="JI318">
        <v>1991</v>
      </c>
      <c r="JJ318">
        <v>1</v>
      </c>
      <c r="JK318">
        <v>28</v>
      </c>
      <c r="JL318">
        <v>195782.8</v>
      </c>
      <c r="JM318">
        <v>195782.7</v>
      </c>
      <c r="JN318">
        <v>0.50293</v>
      </c>
      <c r="JO318">
        <v>2.42798</v>
      </c>
      <c r="JP318">
        <v>1.4978</v>
      </c>
      <c r="JQ318">
        <v>2.33154</v>
      </c>
      <c r="JR318">
        <v>1.54419</v>
      </c>
      <c r="JS318">
        <v>2.33765</v>
      </c>
      <c r="JT318">
        <v>35.4291</v>
      </c>
      <c r="JU318">
        <v>24.0963</v>
      </c>
      <c r="JV318">
        <v>18</v>
      </c>
      <c r="JW318">
        <v>546.36</v>
      </c>
      <c r="JX318">
        <v>433.052</v>
      </c>
      <c r="JY318">
        <v>26.0317</v>
      </c>
      <c r="JZ318">
        <v>27.5477</v>
      </c>
      <c r="KA318">
        <v>29.9999</v>
      </c>
      <c r="KB318">
        <v>27.4755</v>
      </c>
      <c r="KC318">
        <v>27.5031</v>
      </c>
      <c r="KD318">
        <v>10.0466</v>
      </c>
      <c r="KE318">
        <v>31.7296</v>
      </c>
      <c r="KF318">
        <v>94.7976</v>
      </c>
      <c r="KG318">
        <v>26.0434</v>
      </c>
      <c r="KH318">
        <v>201.755</v>
      </c>
      <c r="KI318">
        <v>20.7459</v>
      </c>
      <c r="KJ318">
        <v>93.0464</v>
      </c>
      <c r="KK318">
        <v>98.8614</v>
      </c>
    </row>
    <row r="319" spans="1:297">
      <c r="A319">
        <v>303</v>
      </c>
      <c r="B319">
        <v>1758996676</v>
      </c>
      <c r="C319">
        <v>9329</v>
      </c>
      <c r="D319" t="s">
        <v>1051</v>
      </c>
      <c r="E319" t="s">
        <v>1052</v>
      </c>
      <c r="F319">
        <v>5</v>
      </c>
      <c r="G319" t="s">
        <v>1024</v>
      </c>
      <c r="H319" t="s">
        <v>436</v>
      </c>
      <c r="I319">
        <v>1758996667.84615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(EA319+(U319+2*0.95*5.67E-8*(((EA319+$B$7)+273)^4-(EA319+273)^4)-44100*J319)/(1.84*29.3*R319+8*0.95*5.67E-8*(EA319+273)^3))</f>
        <v>0</v>
      </c>
      <c r="W319">
        <f>($C$7*EB319+$D$7*EC319+$E$7*V319)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2*0.95*5.67E-8*(((EA319+$B$7)+273)^4-(W319+273)^4)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224.63524382381</v>
      </c>
      <c r="AK319">
        <v>233.207012121212</v>
      </c>
      <c r="AL319">
        <v>-3.27350982683981</v>
      </c>
      <c r="AM319">
        <v>63.08</v>
      </c>
      <c r="AN319">
        <f>(AP319 - AO319 + DY319*1E3/(8.314*(EA319+273.15)) * AR319/DX319 * AQ319) * DX319/(100*DL319) * 1000/(1000 - AP319)</f>
        <v>0</v>
      </c>
      <c r="AO319">
        <v>20.7028104880952</v>
      </c>
      <c r="AP319">
        <v>23.3789109090909</v>
      </c>
      <c r="AQ319">
        <v>3.32745825601401e-05</v>
      </c>
      <c r="AR319">
        <v>99.94</v>
      </c>
      <c r="AS319">
        <v>0</v>
      </c>
      <c r="AT319">
        <v>0</v>
      </c>
      <c r="AU319">
        <f>IF(AS319*$H$13&gt;=AW319,1.0,(AW319/(AW319-AS319*$H$13)))</f>
        <v>0</v>
      </c>
      <c r="AV319">
        <f>(AU319-1)*100</f>
        <v>0</v>
      </c>
      <c r="AW319">
        <f>MAX(0,($B$13+$C$13*EF319)/(1+$D$13*EF319)*DY319/(EA319+273)*$E$13)</f>
        <v>0</v>
      </c>
      <c r="AX319" t="s">
        <v>437</v>
      </c>
      <c r="AY319" t="s">
        <v>437</v>
      </c>
      <c r="AZ319">
        <v>0</v>
      </c>
      <c r="BA319">
        <v>0</v>
      </c>
      <c r="BB319">
        <f>1-AZ319/BA319</f>
        <v>0</v>
      </c>
      <c r="BC319">
        <v>0</v>
      </c>
      <c r="BD319" t="s">
        <v>437</v>
      </c>
      <c r="BE319" t="s">
        <v>437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437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$B$11*EG319+$C$11*EH319+$F$11*ES319*(1-EV319)</f>
        <v>0</v>
      </c>
      <c r="DI319">
        <f>DH319*DJ319</f>
        <v>0</v>
      </c>
      <c r="DJ319">
        <f>($B$11*$D$9+$C$11*$D$9+$F$11*((FF319+EX319)/MAX(FF319+EX319+FG319, 0.1)*$I$9+FG319/MAX(FF319+EX319+FG319, 0.1)*$J$9))/($B$11+$C$11+$F$11)</f>
        <v>0</v>
      </c>
      <c r="DK319">
        <f>($B$11*$K$9+$C$11*$K$9+$F$11*((FF319+EX319)/MAX(FF319+EX319+FG319, 0.1)*$P$9+FG319/MAX(FF319+EX319+FG319, 0.1)*$Q$9))/($B$11+$C$11+$F$11)</f>
        <v>0</v>
      </c>
      <c r="DL319">
        <v>6</v>
      </c>
      <c r="DM319">
        <v>0.5</v>
      </c>
      <c r="DN319" t="s">
        <v>438</v>
      </c>
      <c r="DO319">
        <v>2</v>
      </c>
      <c r="DP319" t="b">
        <v>1</v>
      </c>
      <c r="DQ319">
        <v>1758996667.84615</v>
      </c>
      <c r="DR319">
        <v>250.140615384615</v>
      </c>
      <c r="DS319">
        <v>235.757538461538</v>
      </c>
      <c r="DT319">
        <v>23.3743692307692</v>
      </c>
      <c r="DU319">
        <v>20.7057461538462</v>
      </c>
      <c r="DV319">
        <v>244.876461538462</v>
      </c>
      <c r="DW319">
        <v>22.9930846153846</v>
      </c>
      <c r="DX319">
        <v>499.973538461539</v>
      </c>
      <c r="DY319">
        <v>90.3649461538461</v>
      </c>
      <c r="DZ319">
        <v>0.0288407076923077</v>
      </c>
      <c r="EA319">
        <v>29.8867615384615</v>
      </c>
      <c r="EB319">
        <v>29.9816307692308</v>
      </c>
      <c r="EC319">
        <v>999.9</v>
      </c>
      <c r="ED319">
        <v>0</v>
      </c>
      <c r="EE319">
        <v>0</v>
      </c>
      <c r="EF319">
        <v>9989.70384615385</v>
      </c>
      <c r="EG319">
        <v>0</v>
      </c>
      <c r="EH319">
        <v>9.68831384615385</v>
      </c>
      <c r="EI319">
        <v>14.3830846153846</v>
      </c>
      <c r="EJ319">
        <v>256.127384615385</v>
      </c>
      <c r="EK319">
        <v>240.742384615385</v>
      </c>
      <c r="EL319">
        <v>2.66862384615385</v>
      </c>
      <c r="EM319">
        <v>235.757538461538</v>
      </c>
      <c r="EN319">
        <v>20.7057461538462</v>
      </c>
      <c r="EO319">
        <v>2.11222307692308</v>
      </c>
      <c r="EP319">
        <v>1.87107307692308</v>
      </c>
      <c r="EQ319">
        <v>18.3116538461538</v>
      </c>
      <c r="ER319">
        <v>16.3935615384615</v>
      </c>
      <c r="ES319">
        <v>2000.07538461538</v>
      </c>
      <c r="ET319">
        <v>0.980003538461538</v>
      </c>
      <c r="EU319">
        <v>0.0199963461538462</v>
      </c>
      <c r="EV319">
        <v>0</v>
      </c>
      <c r="EW319">
        <v>883.454923076923</v>
      </c>
      <c r="EX319">
        <v>5.00016</v>
      </c>
      <c r="EY319">
        <v>18019.6461538462</v>
      </c>
      <c r="EZ319">
        <v>18234.9153846154</v>
      </c>
      <c r="FA319">
        <v>48.5668461538462</v>
      </c>
      <c r="FB319">
        <v>48.7881538461538</v>
      </c>
      <c r="FC319">
        <v>48.8797692307692</v>
      </c>
      <c r="FD319">
        <v>48.5143076923077</v>
      </c>
      <c r="FE319">
        <v>50.375</v>
      </c>
      <c r="FF319">
        <v>1955.18230769231</v>
      </c>
      <c r="FG319">
        <v>39.89</v>
      </c>
      <c r="FH319">
        <v>0</v>
      </c>
      <c r="FI319">
        <v>1758996681.3</v>
      </c>
      <c r="FJ319">
        <v>0</v>
      </c>
      <c r="FK319">
        <v>883.63108</v>
      </c>
      <c r="FL319">
        <v>8.73300002383665</v>
      </c>
      <c r="FM319">
        <v>169.415384730396</v>
      </c>
      <c r="FN319">
        <v>18021.352</v>
      </c>
      <c r="FO319">
        <v>15</v>
      </c>
      <c r="FP319">
        <v>0</v>
      </c>
      <c r="FQ319" t="s">
        <v>439</v>
      </c>
      <c r="FR319">
        <v>1747249705.1</v>
      </c>
      <c r="FS319">
        <v>1747249711.1</v>
      </c>
      <c r="FT319">
        <v>0</v>
      </c>
      <c r="FU319">
        <v>0.871</v>
      </c>
      <c r="FV319">
        <v>0.066</v>
      </c>
      <c r="FW319">
        <v>5.486</v>
      </c>
      <c r="FX319">
        <v>0.145</v>
      </c>
      <c r="FY319">
        <v>420</v>
      </c>
      <c r="FZ319">
        <v>16</v>
      </c>
      <c r="GA319">
        <v>0.27</v>
      </c>
      <c r="GB319">
        <v>0.16</v>
      </c>
      <c r="GC319">
        <v>14.0456285714286</v>
      </c>
      <c r="GD319">
        <v>8.63495844155846</v>
      </c>
      <c r="GE319">
        <v>0.961430376917572</v>
      </c>
      <c r="GF319">
        <v>0</v>
      </c>
      <c r="GG319">
        <v>883.077529411765</v>
      </c>
      <c r="GH319">
        <v>8.23052712912026</v>
      </c>
      <c r="GI319">
        <v>0.838454433687509</v>
      </c>
      <c r="GJ319">
        <v>-1</v>
      </c>
      <c r="GK319">
        <v>2.66529952380952</v>
      </c>
      <c r="GL319">
        <v>0.0746789610389656</v>
      </c>
      <c r="GM319">
        <v>0.007645544283587</v>
      </c>
      <c r="GN319">
        <v>1</v>
      </c>
      <c r="GO319">
        <v>1</v>
      </c>
      <c r="GP319">
        <v>2</v>
      </c>
      <c r="GQ319" t="s">
        <v>446</v>
      </c>
      <c r="GR319">
        <v>3.12522</v>
      </c>
      <c r="GS319">
        <v>2.65471</v>
      </c>
      <c r="GT319">
        <v>0.0528333</v>
      </c>
      <c r="GU319">
        <v>0.0506299</v>
      </c>
      <c r="GV319">
        <v>0.0996434</v>
      </c>
      <c r="GW319">
        <v>0.0919146</v>
      </c>
      <c r="GX319">
        <v>24395</v>
      </c>
      <c r="GY319">
        <v>23197.1</v>
      </c>
      <c r="GZ319">
        <v>23030.7</v>
      </c>
      <c r="HA319">
        <v>23789.2</v>
      </c>
      <c r="HB319">
        <v>35328.5</v>
      </c>
      <c r="HC319">
        <v>35751.4</v>
      </c>
      <c r="HD319">
        <v>41512.6</v>
      </c>
      <c r="HE319">
        <v>42418</v>
      </c>
      <c r="HF319">
        <v>1.91165</v>
      </c>
      <c r="HG319">
        <v>1.82355</v>
      </c>
      <c r="HH319">
        <v>0.195988</v>
      </c>
      <c r="HI319">
        <v>0</v>
      </c>
      <c r="HJ319">
        <v>26.7945</v>
      </c>
      <c r="HK319">
        <v>999.9</v>
      </c>
      <c r="HL319">
        <v>55.848</v>
      </c>
      <c r="HM319">
        <v>29.275</v>
      </c>
      <c r="HN319">
        <v>25.2546</v>
      </c>
      <c r="HO319">
        <v>53.4002</v>
      </c>
      <c r="HP319">
        <v>42.0192</v>
      </c>
      <c r="HQ319">
        <v>1</v>
      </c>
      <c r="HR319">
        <v>0.000205793</v>
      </c>
      <c r="HS319">
        <v>0.244665</v>
      </c>
      <c r="HT319">
        <v>20.2179</v>
      </c>
      <c r="HU319">
        <v>5.22912</v>
      </c>
      <c r="HV319">
        <v>11.992</v>
      </c>
      <c r="HW319">
        <v>4.9556</v>
      </c>
      <c r="HX319">
        <v>3.30382</v>
      </c>
      <c r="HY319">
        <v>23.1</v>
      </c>
      <c r="HZ319">
        <v>9999</v>
      </c>
      <c r="IA319">
        <v>9999</v>
      </c>
      <c r="IB319">
        <v>9999</v>
      </c>
      <c r="IC319">
        <v>1.86849</v>
      </c>
      <c r="ID319">
        <v>1.8642</v>
      </c>
      <c r="IE319">
        <v>1.8718</v>
      </c>
      <c r="IF319">
        <v>1.86267</v>
      </c>
      <c r="IG319">
        <v>1.86204</v>
      </c>
      <c r="IH319">
        <v>1.86853</v>
      </c>
      <c r="II319">
        <v>1.85867</v>
      </c>
      <c r="IJ319">
        <v>1.86508</v>
      </c>
      <c r="IK319">
        <v>5</v>
      </c>
      <c r="IL319">
        <v>0</v>
      </c>
      <c r="IM319">
        <v>0</v>
      </c>
      <c r="IN319">
        <v>0</v>
      </c>
      <c r="IO319" t="s">
        <v>441</v>
      </c>
      <c r="IP319" t="s">
        <v>442</v>
      </c>
      <c r="IQ319" t="s">
        <v>443</v>
      </c>
      <c r="IR319" t="s">
        <v>443</v>
      </c>
      <c r="IS319" t="s">
        <v>443</v>
      </c>
      <c r="IT319" t="s">
        <v>443</v>
      </c>
      <c r="IU319">
        <v>0</v>
      </c>
      <c r="IV319">
        <v>100</v>
      </c>
      <c r="IW319">
        <v>100</v>
      </c>
      <c r="IX319">
        <v>5.173</v>
      </c>
      <c r="IY319">
        <v>0.3814</v>
      </c>
      <c r="IZ319">
        <v>4.29428474587108</v>
      </c>
      <c r="JA319">
        <v>0.0044018681294096</v>
      </c>
      <c r="JB319">
        <v>-1.90699597991277e-06</v>
      </c>
      <c r="JC319">
        <v>4.44501569190667e-10</v>
      </c>
      <c r="JD319">
        <v>0.0663976639725661</v>
      </c>
      <c r="JE319">
        <v>0.00774552653971819</v>
      </c>
      <c r="JF319">
        <v>0.000136201457998369</v>
      </c>
      <c r="JG319">
        <v>5.32982615085375e-06</v>
      </c>
      <c r="JH319">
        <v>-0</v>
      </c>
      <c r="JI319">
        <v>1991</v>
      </c>
      <c r="JJ319">
        <v>1</v>
      </c>
      <c r="JK319">
        <v>28</v>
      </c>
      <c r="JL319">
        <v>195782.8</v>
      </c>
      <c r="JM319">
        <v>195782.7</v>
      </c>
      <c r="JN319">
        <v>0.46875</v>
      </c>
      <c r="JO319">
        <v>2.41211</v>
      </c>
      <c r="JP319">
        <v>1.4978</v>
      </c>
      <c r="JQ319">
        <v>2.33154</v>
      </c>
      <c r="JR319">
        <v>1.54419</v>
      </c>
      <c r="JS319">
        <v>2.35229</v>
      </c>
      <c r="JT319">
        <v>35.4291</v>
      </c>
      <c r="JU319">
        <v>24.105</v>
      </c>
      <c r="JV319">
        <v>18</v>
      </c>
      <c r="JW319">
        <v>546.464</v>
      </c>
      <c r="JX319">
        <v>433.079</v>
      </c>
      <c r="JY319">
        <v>26.0537</v>
      </c>
      <c r="JZ319">
        <v>27.5456</v>
      </c>
      <c r="KA319">
        <v>30</v>
      </c>
      <c r="KB319">
        <v>27.4744</v>
      </c>
      <c r="KC319">
        <v>27.5009</v>
      </c>
      <c r="KD319">
        <v>9.29875</v>
      </c>
      <c r="KE319">
        <v>31.7296</v>
      </c>
      <c r="KF319">
        <v>94.7976</v>
      </c>
      <c r="KG319">
        <v>26.0549</v>
      </c>
      <c r="KH319">
        <v>181.513</v>
      </c>
      <c r="KI319">
        <v>20.7459</v>
      </c>
      <c r="KJ319">
        <v>93.0469</v>
      </c>
      <c r="KK319">
        <v>98.8622</v>
      </c>
    </row>
    <row r="320" spans="1:297">
      <c r="A320">
        <v>304</v>
      </c>
      <c r="B320">
        <v>1758996681</v>
      </c>
      <c r="C320">
        <v>9334</v>
      </c>
      <c r="D320" t="s">
        <v>1053</v>
      </c>
      <c r="E320" t="s">
        <v>1054</v>
      </c>
      <c r="F320">
        <v>5</v>
      </c>
      <c r="G320" t="s">
        <v>1024</v>
      </c>
      <c r="H320" t="s">
        <v>436</v>
      </c>
      <c r="I320">
        <v>1758996672.84615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(EA320+(U320+2*0.95*5.67E-8*(((EA320+$B$7)+273)^4-(EA320+273)^4)-44100*J320)/(1.84*29.3*R320+8*0.95*5.67E-8*(EA320+273)^3))</f>
        <v>0</v>
      </c>
      <c r="W320">
        <f>($C$7*EB320+$D$7*EC320+$E$7*V320)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2*0.95*5.67E-8*(((EA320+$B$7)+273)^4-(W320+273)^4)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207.828015154762</v>
      </c>
      <c r="AK320">
        <v>217.021703030303</v>
      </c>
      <c r="AL320">
        <v>-3.23077019480519</v>
      </c>
      <c r="AM320">
        <v>63.08</v>
      </c>
      <c r="AN320">
        <f>(AP320 - AO320 + DY320*1E3/(8.314*(EA320+273.15)) * AR320/DX320 * AQ320) * DX320/(100*DL320) * 1000/(1000 - AP320)</f>
        <v>0</v>
      </c>
      <c r="AO320">
        <v>20.7002518660714</v>
      </c>
      <c r="AP320">
        <v>23.3772812121212</v>
      </c>
      <c r="AQ320">
        <v>-1.72501596764225e-05</v>
      </c>
      <c r="AR320">
        <v>99.94</v>
      </c>
      <c r="AS320">
        <v>0</v>
      </c>
      <c r="AT320">
        <v>0</v>
      </c>
      <c r="AU320">
        <f>IF(AS320*$H$13&gt;=AW320,1.0,(AW320/(AW320-AS320*$H$13)))</f>
        <v>0</v>
      </c>
      <c r="AV320">
        <f>(AU320-1)*100</f>
        <v>0</v>
      </c>
      <c r="AW320">
        <f>MAX(0,($B$13+$C$13*EF320)/(1+$D$13*EF320)*DY320/(EA320+273)*$E$13)</f>
        <v>0</v>
      </c>
      <c r="AX320" t="s">
        <v>437</v>
      </c>
      <c r="AY320" t="s">
        <v>437</v>
      </c>
      <c r="AZ320">
        <v>0</v>
      </c>
      <c r="BA320">
        <v>0</v>
      </c>
      <c r="BB320">
        <f>1-AZ320/BA320</f>
        <v>0</v>
      </c>
      <c r="BC320">
        <v>0</v>
      </c>
      <c r="BD320" t="s">
        <v>437</v>
      </c>
      <c r="BE320" t="s">
        <v>437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437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$B$11*EG320+$C$11*EH320+$F$11*ES320*(1-EV320)</f>
        <v>0</v>
      </c>
      <c r="DI320">
        <f>DH320*DJ320</f>
        <v>0</v>
      </c>
      <c r="DJ320">
        <f>($B$11*$D$9+$C$11*$D$9+$F$11*((FF320+EX320)/MAX(FF320+EX320+FG320, 0.1)*$I$9+FG320/MAX(FF320+EX320+FG320, 0.1)*$J$9))/($B$11+$C$11+$F$11)</f>
        <v>0</v>
      </c>
      <c r="DK320">
        <f>($B$11*$K$9+$C$11*$K$9+$F$11*((FF320+EX320)/MAX(FF320+EX320+FG320, 0.1)*$P$9+FG320/MAX(FF320+EX320+FG320, 0.1)*$Q$9))/($B$11+$C$11+$F$11)</f>
        <v>0</v>
      </c>
      <c r="DL320">
        <v>6</v>
      </c>
      <c r="DM320">
        <v>0.5</v>
      </c>
      <c r="DN320" t="s">
        <v>438</v>
      </c>
      <c r="DO320">
        <v>2</v>
      </c>
      <c r="DP320" t="b">
        <v>1</v>
      </c>
      <c r="DQ320">
        <v>1758996672.84615</v>
      </c>
      <c r="DR320">
        <v>234.519</v>
      </c>
      <c r="DS320">
        <v>219.319153846154</v>
      </c>
      <c r="DT320">
        <v>23.3771076923077</v>
      </c>
      <c r="DU320">
        <v>20.7030692307692</v>
      </c>
      <c r="DV320">
        <v>229.310461538462</v>
      </c>
      <c r="DW320">
        <v>22.9957615384615</v>
      </c>
      <c r="DX320">
        <v>500.018</v>
      </c>
      <c r="DY320">
        <v>90.3645230769231</v>
      </c>
      <c r="DZ320">
        <v>0.0287025384615385</v>
      </c>
      <c r="EA320">
        <v>29.8870846153846</v>
      </c>
      <c r="EB320">
        <v>29.9860230769231</v>
      </c>
      <c r="EC320">
        <v>999.9</v>
      </c>
      <c r="ED320">
        <v>0</v>
      </c>
      <c r="EE320">
        <v>0</v>
      </c>
      <c r="EF320">
        <v>10005.0946153846</v>
      </c>
      <c r="EG320">
        <v>0</v>
      </c>
      <c r="EH320">
        <v>9.68168</v>
      </c>
      <c r="EI320">
        <v>15.1998230769231</v>
      </c>
      <c r="EJ320">
        <v>240.132615384615</v>
      </c>
      <c r="EK320">
        <v>223.955769230769</v>
      </c>
      <c r="EL320">
        <v>2.67404</v>
      </c>
      <c r="EM320">
        <v>219.319153846154</v>
      </c>
      <c r="EN320">
        <v>20.7030692307692</v>
      </c>
      <c r="EO320">
        <v>2.11246076923077</v>
      </c>
      <c r="EP320">
        <v>1.87082230769231</v>
      </c>
      <c r="EQ320">
        <v>18.3134538461538</v>
      </c>
      <c r="ER320">
        <v>16.3914615384615</v>
      </c>
      <c r="ES320">
        <v>2000.09461538462</v>
      </c>
      <c r="ET320">
        <v>0.980003692307692</v>
      </c>
      <c r="EU320">
        <v>0.0199961307692308</v>
      </c>
      <c r="EV320">
        <v>0</v>
      </c>
      <c r="EW320">
        <v>884.225153846154</v>
      </c>
      <c r="EX320">
        <v>5.00016</v>
      </c>
      <c r="EY320">
        <v>18034.5923076923</v>
      </c>
      <c r="EZ320">
        <v>18235.0769230769</v>
      </c>
      <c r="FA320">
        <v>48.5668461538462</v>
      </c>
      <c r="FB320">
        <v>48.7929230769231</v>
      </c>
      <c r="FC320">
        <v>48.8797692307692</v>
      </c>
      <c r="FD320">
        <v>48.5143076923077</v>
      </c>
      <c r="FE320">
        <v>50.375</v>
      </c>
      <c r="FF320">
        <v>1955.20307692308</v>
      </c>
      <c r="FG320">
        <v>39.89</v>
      </c>
      <c r="FH320">
        <v>0</v>
      </c>
      <c r="FI320">
        <v>1758996686.1</v>
      </c>
      <c r="FJ320">
        <v>0</v>
      </c>
      <c r="FK320">
        <v>884.33232</v>
      </c>
      <c r="FL320">
        <v>9.26469231956131</v>
      </c>
      <c r="FM320">
        <v>189.97692320583</v>
      </c>
      <c r="FN320">
        <v>18035.7</v>
      </c>
      <c r="FO320">
        <v>15</v>
      </c>
      <c r="FP320">
        <v>0</v>
      </c>
      <c r="FQ320" t="s">
        <v>439</v>
      </c>
      <c r="FR320">
        <v>1747249705.1</v>
      </c>
      <c r="FS320">
        <v>1747249711.1</v>
      </c>
      <c r="FT320">
        <v>0</v>
      </c>
      <c r="FU320">
        <v>0.871</v>
      </c>
      <c r="FV320">
        <v>0.066</v>
      </c>
      <c r="FW320">
        <v>5.486</v>
      </c>
      <c r="FX320">
        <v>0.145</v>
      </c>
      <c r="FY320">
        <v>420</v>
      </c>
      <c r="FZ320">
        <v>16</v>
      </c>
      <c r="GA320">
        <v>0.27</v>
      </c>
      <c r="GB320">
        <v>0.16</v>
      </c>
      <c r="GC320">
        <v>14.812125</v>
      </c>
      <c r="GD320">
        <v>11.0511834586466</v>
      </c>
      <c r="GE320">
        <v>1.10821739107226</v>
      </c>
      <c r="GF320">
        <v>0</v>
      </c>
      <c r="GG320">
        <v>883.836441176471</v>
      </c>
      <c r="GH320">
        <v>8.93000764129051</v>
      </c>
      <c r="GI320">
        <v>0.909963741720343</v>
      </c>
      <c r="GJ320">
        <v>-1</v>
      </c>
      <c r="GK320">
        <v>2.6711905</v>
      </c>
      <c r="GL320">
        <v>0.0631754887218054</v>
      </c>
      <c r="GM320">
        <v>0.00632009214727123</v>
      </c>
      <c r="GN320">
        <v>1</v>
      </c>
      <c r="GO320">
        <v>1</v>
      </c>
      <c r="GP320">
        <v>2</v>
      </c>
      <c r="GQ320" t="s">
        <v>446</v>
      </c>
      <c r="GR320">
        <v>3.12526</v>
      </c>
      <c r="GS320">
        <v>2.65381</v>
      </c>
      <c r="GT320">
        <v>0.0494786</v>
      </c>
      <c r="GU320">
        <v>0.0469249</v>
      </c>
      <c r="GV320">
        <v>0.0996432</v>
      </c>
      <c r="GW320">
        <v>0.0919041</v>
      </c>
      <c r="GX320">
        <v>24481</v>
      </c>
      <c r="GY320">
        <v>23287.7</v>
      </c>
      <c r="GZ320">
        <v>23030.2</v>
      </c>
      <c r="HA320">
        <v>23789.3</v>
      </c>
      <c r="HB320">
        <v>35327.9</v>
      </c>
      <c r="HC320">
        <v>35751.5</v>
      </c>
      <c r="HD320">
        <v>41512.2</v>
      </c>
      <c r="HE320">
        <v>42418</v>
      </c>
      <c r="HF320">
        <v>1.91155</v>
      </c>
      <c r="HG320">
        <v>1.8234</v>
      </c>
      <c r="HH320">
        <v>0.197083</v>
      </c>
      <c r="HI320">
        <v>0</v>
      </c>
      <c r="HJ320">
        <v>26.7945</v>
      </c>
      <c r="HK320">
        <v>999.9</v>
      </c>
      <c r="HL320">
        <v>55.848</v>
      </c>
      <c r="HM320">
        <v>29.275</v>
      </c>
      <c r="HN320">
        <v>25.2543</v>
      </c>
      <c r="HO320">
        <v>53.7701</v>
      </c>
      <c r="HP320">
        <v>42.1034</v>
      </c>
      <c r="HQ320">
        <v>1</v>
      </c>
      <c r="HR320">
        <v>0.000777439</v>
      </c>
      <c r="HS320">
        <v>0.286653</v>
      </c>
      <c r="HT320">
        <v>20.218</v>
      </c>
      <c r="HU320">
        <v>5.22987</v>
      </c>
      <c r="HV320">
        <v>11.992</v>
      </c>
      <c r="HW320">
        <v>4.9559</v>
      </c>
      <c r="HX320">
        <v>3.30395</v>
      </c>
      <c r="HY320">
        <v>23.1</v>
      </c>
      <c r="HZ320">
        <v>9999</v>
      </c>
      <c r="IA320">
        <v>9999</v>
      </c>
      <c r="IB320">
        <v>9999</v>
      </c>
      <c r="IC320">
        <v>1.86851</v>
      </c>
      <c r="ID320">
        <v>1.86421</v>
      </c>
      <c r="IE320">
        <v>1.8718</v>
      </c>
      <c r="IF320">
        <v>1.86266</v>
      </c>
      <c r="IG320">
        <v>1.86204</v>
      </c>
      <c r="IH320">
        <v>1.86856</v>
      </c>
      <c r="II320">
        <v>1.85867</v>
      </c>
      <c r="IJ320">
        <v>1.86509</v>
      </c>
      <c r="IK320">
        <v>5</v>
      </c>
      <c r="IL320">
        <v>0</v>
      </c>
      <c r="IM320">
        <v>0</v>
      </c>
      <c r="IN320">
        <v>0</v>
      </c>
      <c r="IO320" t="s">
        <v>441</v>
      </c>
      <c r="IP320" t="s">
        <v>442</v>
      </c>
      <c r="IQ320" t="s">
        <v>443</v>
      </c>
      <c r="IR320" t="s">
        <v>443</v>
      </c>
      <c r="IS320" t="s">
        <v>443</v>
      </c>
      <c r="IT320" t="s">
        <v>443</v>
      </c>
      <c r="IU320">
        <v>0</v>
      </c>
      <c r="IV320">
        <v>100</v>
      </c>
      <c r="IW320">
        <v>100</v>
      </c>
      <c r="IX320">
        <v>5.115</v>
      </c>
      <c r="IY320">
        <v>0.3814</v>
      </c>
      <c r="IZ320">
        <v>4.29428474587108</v>
      </c>
      <c r="JA320">
        <v>0.0044018681294096</v>
      </c>
      <c r="JB320">
        <v>-1.90699597991277e-06</v>
      </c>
      <c r="JC320">
        <v>4.44501569190667e-10</v>
      </c>
      <c r="JD320">
        <v>0.0663976639725661</v>
      </c>
      <c r="JE320">
        <v>0.00774552653971819</v>
      </c>
      <c r="JF320">
        <v>0.000136201457998369</v>
      </c>
      <c r="JG320">
        <v>5.32982615085375e-06</v>
      </c>
      <c r="JH320">
        <v>-0</v>
      </c>
      <c r="JI320">
        <v>1991</v>
      </c>
      <c r="JJ320">
        <v>1</v>
      </c>
      <c r="JK320">
        <v>28</v>
      </c>
      <c r="JL320">
        <v>195782.9</v>
      </c>
      <c r="JM320">
        <v>195782.8</v>
      </c>
      <c r="JN320">
        <v>0.430908</v>
      </c>
      <c r="JO320">
        <v>2.43042</v>
      </c>
      <c r="JP320">
        <v>1.4978</v>
      </c>
      <c r="JQ320">
        <v>2.33154</v>
      </c>
      <c r="JR320">
        <v>1.54419</v>
      </c>
      <c r="JS320">
        <v>2.2876</v>
      </c>
      <c r="JT320">
        <v>35.4291</v>
      </c>
      <c r="JU320">
        <v>24.0963</v>
      </c>
      <c r="JV320">
        <v>18</v>
      </c>
      <c r="JW320">
        <v>546.389</v>
      </c>
      <c r="JX320">
        <v>432.979</v>
      </c>
      <c r="JY320">
        <v>26.0634</v>
      </c>
      <c r="JZ320">
        <v>27.5456</v>
      </c>
      <c r="KA320">
        <v>30.0001</v>
      </c>
      <c r="KB320">
        <v>27.4732</v>
      </c>
      <c r="KC320">
        <v>27.4992</v>
      </c>
      <c r="KD320">
        <v>8.5967</v>
      </c>
      <c r="KE320">
        <v>31.7296</v>
      </c>
      <c r="KF320">
        <v>94.7976</v>
      </c>
      <c r="KG320">
        <v>26.0576</v>
      </c>
      <c r="KH320">
        <v>167.869</v>
      </c>
      <c r="KI320">
        <v>20.7459</v>
      </c>
      <c r="KJ320">
        <v>93.0457</v>
      </c>
      <c r="KK320">
        <v>98.8623</v>
      </c>
    </row>
    <row r="321" spans="1:297">
      <c r="A321">
        <v>305</v>
      </c>
      <c r="B321">
        <v>1758996686</v>
      </c>
      <c r="C321">
        <v>9339</v>
      </c>
      <c r="D321" t="s">
        <v>1055</v>
      </c>
      <c r="E321" t="s">
        <v>1056</v>
      </c>
      <c r="F321">
        <v>5</v>
      </c>
      <c r="G321" t="s">
        <v>1024</v>
      </c>
      <c r="H321" t="s">
        <v>436</v>
      </c>
      <c r="I321">
        <v>1758996677.84615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(EA321+(U321+2*0.95*5.67E-8*(((EA321+$B$7)+273)^4-(EA321+273)^4)-44100*J321)/(1.84*29.3*R321+8*0.95*5.67E-8*(EA321+273)^3))</f>
        <v>0</v>
      </c>
      <c r="W321">
        <f>($C$7*EB321+$D$7*EC321+$E$7*V321)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2*0.95*5.67E-8*(((EA321+$B$7)+273)^4-(W321+273)^4)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190.345909538095</v>
      </c>
      <c r="AK321">
        <v>200.432993939394</v>
      </c>
      <c r="AL321">
        <v>-3.32422865800868</v>
      </c>
      <c r="AM321">
        <v>63.08</v>
      </c>
      <c r="AN321">
        <f>(AP321 - AO321 + DY321*1E3/(8.314*(EA321+273.15)) * AR321/DX321 * AQ321) * DX321/(100*DL321) * 1000/(1000 - AP321)</f>
        <v>0</v>
      </c>
      <c r="AO321">
        <v>20.6976719970238</v>
      </c>
      <c r="AP321">
        <v>23.3810981818182</v>
      </c>
      <c r="AQ321">
        <v>3.11300013116423e-05</v>
      </c>
      <c r="AR321">
        <v>99.94</v>
      </c>
      <c r="AS321">
        <v>0</v>
      </c>
      <c r="AT321">
        <v>0</v>
      </c>
      <c r="AU321">
        <f>IF(AS321*$H$13&gt;=AW321,1.0,(AW321/(AW321-AS321*$H$13)))</f>
        <v>0</v>
      </c>
      <c r="AV321">
        <f>(AU321-1)*100</f>
        <v>0</v>
      </c>
      <c r="AW321">
        <f>MAX(0,($B$13+$C$13*EF321)/(1+$D$13*EF321)*DY321/(EA321+273)*$E$13)</f>
        <v>0</v>
      </c>
      <c r="AX321" t="s">
        <v>437</v>
      </c>
      <c r="AY321" t="s">
        <v>437</v>
      </c>
      <c r="AZ321">
        <v>0</v>
      </c>
      <c r="BA321">
        <v>0</v>
      </c>
      <c r="BB321">
        <f>1-AZ321/BA321</f>
        <v>0</v>
      </c>
      <c r="BC321">
        <v>0</v>
      </c>
      <c r="BD321" t="s">
        <v>437</v>
      </c>
      <c r="BE321" t="s">
        <v>437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437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$B$11*EG321+$C$11*EH321+$F$11*ES321*(1-EV321)</f>
        <v>0</v>
      </c>
      <c r="DI321">
        <f>DH321*DJ321</f>
        <v>0</v>
      </c>
      <c r="DJ321">
        <f>($B$11*$D$9+$C$11*$D$9+$F$11*((FF321+EX321)/MAX(FF321+EX321+FG321, 0.1)*$I$9+FG321/MAX(FF321+EX321+FG321, 0.1)*$J$9))/($B$11+$C$11+$F$11)</f>
        <v>0</v>
      </c>
      <c r="DK321">
        <f>($B$11*$K$9+$C$11*$K$9+$F$11*((FF321+EX321)/MAX(FF321+EX321+FG321, 0.1)*$P$9+FG321/MAX(FF321+EX321+FG321, 0.1)*$Q$9))/($B$11+$C$11+$F$11)</f>
        <v>0</v>
      </c>
      <c r="DL321">
        <v>6</v>
      </c>
      <c r="DM321">
        <v>0.5</v>
      </c>
      <c r="DN321" t="s">
        <v>438</v>
      </c>
      <c r="DO321">
        <v>2</v>
      </c>
      <c r="DP321" t="b">
        <v>1</v>
      </c>
      <c r="DQ321">
        <v>1758996677.84615</v>
      </c>
      <c r="DR321">
        <v>218.701461538462</v>
      </c>
      <c r="DS321">
        <v>202.495692307692</v>
      </c>
      <c r="DT321">
        <v>23.3786</v>
      </c>
      <c r="DU321">
        <v>20.7004230769231</v>
      </c>
      <c r="DV321">
        <v>213.550230769231</v>
      </c>
      <c r="DW321">
        <v>22.9972153846154</v>
      </c>
      <c r="DX321">
        <v>500.017769230769</v>
      </c>
      <c r="DY321">
        <v>90.3646615384615</v>
      </c>
      <c r="DZ321">
        <v>0.0285402769230769</v>
      </c>
      <c r="EA321">
        <v>29.8885153846154</v>
      </c>
      <c r="EB321">
        <v>30.0030230769231</v>
      </c>
      <c r="EC321">
        <v>999.9</v>
      </c>
      <c r="ED321">
        <v>0</v>
      </c>
      <c r="EE321">
        <v>0</v>
      </c>
      <c r="EF321">
        <v>10006.7769230769</v>
      </c>
      <c r="EG321">
        <v>0</v>
      </c>
      <c r="EH321">
        <v>9.68296384615385</v>
      </c>
      <c r="EI321">
        <v>16.2057769230769</v>
      </c>
      <c r="EJ321">
        <v>223.936923076923</v>
      </c>
      <c r="EK321">
        <v>206.776153846154</v>
      </c>
      <c r="EL321">
        <v>2.67817384615385</v>
      </c>
      <c r="EM321">
        <v>202.495692307692</v>
      </c>
      <c r="EN321">
        <v>20.7004230769231</v>
      </c>
      <c r="EO321">
        <v>2.11259846153846</v>
      </c>
      <c r="EP321">
        <v>1.87058615384615</v>
      </c>
      <c r="EQ321">
        <v>18.3145</v>
      </c>
      <c r="ER321">
        <v>16.3894692307692</v>
      </c>
      <c r="ES321">
        <v>2000.07230769231</v>
      </c>
      <c r="ET321">
        <v>0.980003538461538</v>
      </c>
      <c r="EU321">
        <v>0.0199963461538462</v>
      </c>
      <c r="EV321">
        <v>0</v>
      </c>
      <c r="EW321">
        <v>884.970307692308</v>
      </c>
      <c r="EX321">
        <v>5.00016</v>
      </c>
      <c r="EY321">
        <v>18050.1692307692</v>
      </c>
      <c r="EZ321">
        <v>18234.8615384615</v>
      </c>
      <c r="FA321">
        <v>48.5716923076923</v>
      </c>
      <c r="FB321">
        <v>48.7881538461538</v>
      </c>
      <c r="FC321">
        <v>48.875</v>
      </c>
      <c r="FD321">
        <v>48.5190769230769</v>
      </c>
      <c r="FE321">
        <v>50.375</v>
      </c>
      <c r="FF321">
        <v>1955.18076923077</v>
      </c>
      <c r="FG321">
        <v>39.89</v>
      </c>
      <c r="FH321">
        <v>0</v>
      </c>
      <c r="FI321">
        <v>1758996691.5</v>
      </c>
      <c r="FJ321">
        <v>0</v>
      </c>
      <c r="FK321">
        <v>885.145576923077</v>
      </c>
      <c r="FL321">
        <v>9.35989741779236</v>
      </c>
      <c r="FM321">
        <v>198.635897058741</v>
      </c>
      <c r="FN321">
        <v>18052.05</v>
      </c>
      <c r="FO321">
        <v>15</v>
      </c>
      <c r="FP321">
        <v>0</v>
      </c>
      <c r="FQ321" t="s">
        <v>439</v>
      </c>
      <c r="FR321">
        <v>1747249705.1</v>
      </c>
      <c r="FS321">
        <v>1747249711.1</v>
      </c>
      <c r="FT321">
        <v>0</v>
      </c>
      <c r="FU321">
        <v>0.871</v>
      </c>
      <c r="FV321">
        <v>0.066</v>
      </c>
      <c r="FW321">
        <v>5.486</v>
      </c>
      <c r="FX321">
        <v>0.145</v>
      </c>
      <c r="FY321">
        <v>420</v>
      </c>
      <c r="FZ321">
        <v>16</v>
      </c>
      <c r="GA321">
        <v>0.27</v>
      </c>
      <c r="GB321">
        <v>0.16</v>
      </c>
      <c r="GC321">
        <v>15.6085142857143</v>
      </c>
      <c r="GD321">
        <v>11.6132727272727</v>
      </c>
      <c r="GE321">
        <v>1.21508295828318</v>
      </c>
      <c r="GF321">
        <v>0</v>
      </c>
      <c r="GG321">
        <v>884.576705882353</v>
      </c>
      <c r="GH321">
        <v>9.15016042757773</v>
      </c>
      <c r="GI321">
        <v>0.926443532751547</v>
      </c>
      <c r="GJ321">
        <v>-1</v>
      </c>
      <c r="GK321">
        <v>2.67585380952381</v>
      </c>
      <c r="GL321">
        <v>0.0484020779220775</v>
      </c>
      <c r="GM321">
        <v>0.00496422964453892</v>
      </c>
      <c r="GN321">
        <v>1</v>
      </c>
      <c r="GO321">
        <v>1</v>
      </c>
      <c r="GP321">
        <v>2</v>
      </c>
      <c r="GQ321" t="s">
        <v>446</v>
      </c>
      <c r="GR321">
        <v>3.1253</v>
      </c>
      <c r="GS321">
        <v>2.65389</v>
      </c>
      <c r="GT321">
        <v>0.0459754</v>
      </c>
      <c r="GU321">
        <v>0.0434008</v>
      </c>
      <c r="GV321">
        <v>0.0996498</v>
      </c>
      <c r="GW321">
        <v>0.0918973</v>
      </c>
      <c r="GX321">
        <v>24570.9</v>
      </c>
      <c r="GY321">
        <v>23373.1</v>
      </c>
      <c r="GZ321">
        <v>23029.9</v>
      </c>
      <c r="HA321">
        <v>23788.5</v>
      </c>
      <c r="HB321">
        <v>35327.1</v>
      </c>
      <c r="HC321">
        <v>35750.4</v>
      </c>
      <c r="HD321">
        <v>41512</v>
      </c>
      <c r="HE321">
        <v>42416.8</v>
      </c>
      <c r="HF321">
        <v>1.9115</v>
      </c>
      <c r="HG321">
        <v>1.82355</v>
      </c>
      <c r="HH321">
        <v>0.198469</v>
      </c>
      <c r="HI321">
        <v>0</v>
      </c>
      <c r="HJ321">
        <v>26.7945</v>
      </c>
      <c r="HK321">
        <v>999.9</v>
      </c>
      <c r="HL321">
        <v>55.848</v>
      </c>
      <c r="HM321">
        <v>29.275</v>
      </c>
      <c r="HN321">
        <v>25.2542</v>
      </c>
      <c r="HO321">
        <v>54.1701</v>
      </c>
      <c r="HP321">
        <v>41.9271</v>
      </c>
      <c r="HQ321">
        <v>1</v>
      </c>
      <c r="HR321">
        <v>0.000787602</v>
      </c>
      <c r="HS321">
        <v>0.443617</v>
      </c>
      <c r="HT321">
        <v>20.2175</v>
      </c>
      <c r="HU321">
        <v>5.22987</v>
      </c>
      <c r="HV321">
        <v>11.992</v>
      </c>
      <c r="HW321">
        <v>4.9557</v>
      </c>
      <c r="HX321">
        <v>3.3039</v>
      </c>
      <c r="HY321">
        <v>23.1</v>
      </c>
      <c r="HZ321">
        <v>9999</v>
      </c>
      <c r="IA321">
        <v>9999</v>
      </c>
      <c r="IB321">
        <v>9999</v>
      </c>
      <c r="IC321">
        <v>1.86852</v>
      </c>
      <c r="ID321">
        <v>1.8642</v>
      </c>
      <c r="IE321">
        <v>1.87181</v>
      </c>
      <c r="IF321">
        <v>1.86273</v>
      </c>
      <c r="IG321">
        <v>1.86206</v>
      </c>
      <c r="IH321">
        <v>1.86856</v>
      </c>
      <c r="II321">
        <v>1.85867</v>
      </c>
      <c r="IJ321">
        <v>1.86508</v>
      </c>
      <c r="IK321">
        <v>5</v>
      </c>
      <c r="IL321">
        <v>0</v>
      </c>
      <c r="IM321">
        <v>0</v>
      </c>
      <c r="IN321">
        <v>0</v>
      </c>
      <c r="IO321" t="s">
        <v>441</v>
      </c>
      <c r="IP321" t="s">
        <v>442</v>
      </c>
      <c r="IQ321" t="s">
        <v>443</v>
      </c>
      <c r="IR321" t="s">
        <v>443</v>
      </c>
      <c r="IS321" t="s">
        <v>443</v>
      </c>
      <c r="IT321" t="s">
        <v>443</v>
      </c>
      <c r="IU321">
        <v>0</v>
      </c>
      <c r="IV321">
        <v>100</v>
      </c>
      <c r="IW321">
        <v>100</v>
      </c>
      <c r="IX321">
        <v>5.056</v>
      </c>
      <c r="IY321">
        <v>0.3814</v>
      </c>
      <c r="IZ321">
        <v>4.29428474587108</v>
      </c>
      <c r="JA321">
        <v>0.0044018681294096</v>
      </c>
      <c r="JB321">
        <v>-1.90699597991277e-06</v>
      </c>
      <c r="JC321">
        <v>4.44501569190667e-10</v>
      </c>
      <c r="JD321">
        <v>0.0663976639725661</v>
      </c>
      <c r="JE321">
        <v>0.00774552653971819</v>
      </c>
      <c r="JF321">
        <v>0.000136201457998369</v>
      </c>
      <c r="JG321">
        <v>5.32982615085375e-06</v>
      </c>
      <c r="JH321">
        <v>-0</v>
      </c>
      <c r="JI321">
        <v>1991</v>
      </c>
      <c r="JJ321">
        <v>1</v>
      </c>
      <c r="JK321">
        <v>28</v>
      </c>
      <c r="JL321">
        <v>195783</v>
      </c>
      <c r="JM321">
        <v>195782.9</v>
      </c>
      <c r="JN321">
        <v>0.395508</v>
      </c>
      <c r="JO321">
        <v>2.42065</v>
      </c>
      <c r="JP321">
        <v>1.49902</v>
      </c>
      <c r="JQ321">
        <v>2.33154</v>
      </c>
      <c r="JR321">
        <v>1.54419</v>
      </c>
      <c r="JS321">
        <v>2.29614</v>
      </c>
      <c r="JT321">
        <v>35.4291</v>
      </c>
      <c r="JU321">
        <v>24.0963</v>
      </c>
      <c r="JV321">
        <v>18</v>
      </c>
      <c r="JW321">
        <v>546.337</v>
      </c>
      <c r="JX321">
        <v>433.062</v>
      </c>
      <c r="JY321">
        <v>26.0569</v>
      </c>
      <c r="JZ321">
        <v>27.5442</v>
      </c>
      <c r="KA321">
        <v>30.0001</v>
      </c>
      <c r="KB321">
        <v>27.4709</v>
      </c>
      <c r="KC321">
        <v>27.4985</v>
      </c>
      <c r="KD321">
        <v>7.81866</v>
      </c>
      <c r="KE321">
        <v>31.7296</v>
      </c>
      <c r="KF321">
        <v>94.7976</v>
      </c>
      <c r="KG321">
        <v>26.0206</v>
      </c>
      <c r="KH321">
        <v>147.532</v>
      </c>
      <c r="KI321">
        <v>20.7459</v>
      </c>
      <c r="KJ321">
        <v>93.0449</v>
      </c>
      <c r="KK321">
        <v>98.8594</v>
      </c>
    </row>
    <row r="322" spans="1:297">
      <c r="A322">
        <v>306</v>
      </c>
      <c r="B322">
        <v>1758996691</v>
      </c>
      <c r="C322">
        <v>9344</v>
      </c>
      <c r="D322" t="s">
        <v>1057</v>
      </c>
      <c r="E322" t="s">
        <v>1058</v>
      </c>
      <c r="F322">
        <v>5</v>
      </c>
      <c r="G322" t="s">
        <v>1024</v>
      </c>
      <c r="H322" t="s">
        <v>436</v>
      </c>
      <c r="I322">
        <v>1758996682.84615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(EA322+(U322+2*0.95*5.67E-8*(((EA322+$B$7)+273)^4-(EA322+273)^4)-44100*J322)/(1.84*29.3*R322+8*0.95*5.67E-8*(EA322+273)^3))</f>
        <v>0</v>
      </c>
      <c r="W322">
        <f>($C$7*EB322+$D$7*EC322+$E$7*V322)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2*0.95*5.67E-8*(((EA322+$B$7)+273)^4-(W322+273)^4)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173.978862742857</v>
      </c>
      <c r="AK322">
        <v>184.302454545455</v>
      </c>
      <c r="AL322">
        <v>-3.20944945887448</v>
      </c>
      <c r="AM322">
        <v>63.08</v>
      </c>
      <c r="AN322">
        <f>(AP322 - AO322 + DY322*1E3/(8.314*(EA322+273.15)) * AR322/DX322 * AQ322) * DX322/(100*DL322) * 1000/(1000 - AP322)</f>
        <v>0</v>
      </c>
      <c r="AO322">
        <v>20.6946745595238</v>
      </c>
      <c r="AP322">
        <v>23.3790218181818</v>
      </c>
      <c r="AQ322">
        <v>-2.16459971953518e-05</v>
      </c>
      <c r="AR322">
        <v>99.94</v>
      </c>
      <c r="AS322">
        <v>0</v>
      </c>
      <c r="AT322">
        <v>0</v>
      </c>
      <c r="AU322">
        <f>IF(AS322*$H$13&gt;=AW322,1.0,(AW322/(AW322-AS322*$H$13)))</f>
        <v>0</v>
      </c>
      <c r="AV322">
        <f>(AU322-1)*100</f>
        <v>0</v>
      </c>
      <c r="AW322">
        <f>MAX(0,($B$13+$C$13*EF322)/(1+$D$13*EF322)*DY322/(EA322+273)*$E$13)</f>
        <v>0</v>
      </c>
      <c r="AX322" t="s">
        <v>437</v>
      </c>
      <c r="AY322" t="s">
        <v>437</v>
      </c>
      <c r="AZ322">
        <v>0</v>
      </c>
      <c r="BA322">
        <v>0</v>
      </c>
      <c r="BB322">
        <f>1-AZ322/BA322</f>
        <v>0</v>
      </c>
      <c r="BC322">
        <v>0</v>
      </c>
      <c r="BD322" t="s">
        <v>437</v>
      </c>
      <c r="BE322" t="s">
        <v>437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437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$B$11*EG322+$C$11*EH322+$F$11*ES322*(1-EV322)</f>
        <v>0</v>
      </c>
      <c r="DI322">
        <f>DH322*DJ322</f>
        <v>0</v>
      </c>
      <c r="DJ322">
        <f>($B$11*$D$9+$C$11*$D$9+$F$11*((FF322+EX322)/MAX(FF322+EX322+FG322, 0.1)*$I$9+FG322/MAX(FF322+EX322+FG322, 0.1)*$J$9))/($B$11+$C$11+$F$11)</f>
        <v>0</v>
      </c>
      <c r="DK322">
        <f>($B$11*$K$9+$C$11*$K$9+$F$11*((FF322+EX322)/MAX(FF322+EX322+FG322, 0.1)*$P$9+FG322/MAX(FF322+EX322+FG322, 0.1)*$Q$9))/($B$11+$C$11+$F$11)</f>
        <v>0</v>
      </c>
      <c r="DL322">
        <v>6</v>
      </c>
      <c r="DM322">
        <v>0.5</v>
      </c>
      <c r="DN322" t="s">
        <v>438</v>
      </c>
      <c r="DO322">
        <v>2</v>
      </c>
      <c r="DP322" t="b">
        <v>1</v>
      </c>
      <c r="DQ322">
        <v>1758996682.84615</v>
      </c>
      <c r="DR322">
        <v>202.740615384615</v>
      </c>
      <c r="DS322">
        <v>185.943846153846</v>
      </c>
      <c r="DT322">
        <v>23.3793153846154</v>
      </c>
      <c r="DU322">
        <v>20.6976769230769</v>
      </c>
      <c r="DV322">
        <v>197.647846153846</v>
      </c>
      <c r="DW322">
        <v>22.9979153846154</v>
      </c>
      <c r="DX322">
        <v>500.002692307692</v>
      </c>
      <c r="DY322">
        <v>90.3643230769231</v>
      </c>
      <c r="DZ322">
        <v>0.0284313615384615</v>
      </c>
      <c r="EA322">
        <v>29.8920384615385</v>
      </c>
      <c r="EB322">
        <v>30.0124</v>
      </c>
      <c r="EC322">
        <v>999.9</v>
      </c>
      <c r="ED322">
        <v>0</v>
      </c>
      <c r="EE322">
        <v>0</v>
      </c>
      <c r="EF322">
        <v>10015.2384615385</v>
      </c>
      <c r="EG322">
        <v>0</v>
      </c>
      <c r="EH322">
        <v>9.68531769230769</v>
      </c>
      <c r="EI322">
        <v>16.7968307692308</v>
      </c>
      <c r="EJ322">
        <v>207.593923076923</v>
      </c>
      <c r="EK322">
        <v>189.873769230769</v>
      </c>
      <c r="EL322">
        <v>2.68163076923077</v>
      </c>
      <c r="EM322">
        <v>185.943846153846</v>
      </c>
      <c r="EN322">
        <v>20.6976769230769</v>
      </c>
      <c r="EO322">
        <v>2.11265461538462</v>
      </c>
      <c r="EP322">
        <v>1.87033153846154</v>
      </c>
      <c r="EQ322">
        <v>18.3149307692308</v>
      </c>
      <c r="ER322">
        <v>16.3873153846154</v>
      </c>
      <c r="ES322">
        <v>2000.05461538462</v>
      </c>
      <c r="ET322">
        <v>0.980003384615385</v>
      </c>
      <c r="EU322">
        <v>0.0199965615384615</v>
      </c>
      <c r="EV322">
        <v>0</v>
      </c>
      <c r="EW322">
        <v>885.800384615384</v>
      </c>
      <c r="EX322">
        <v>5.00016</v>
      </c>
      <c r="EY322">
        <v>18066.6846153846</v>
      </c>
      <c r="EZ322">
        <v>18234.7076923077</v>
      </c>
      <c r="FA322">
        <v>48.5716923076923</v>
      </c>
      <c r="FB322">
        <v>48.7881538461538</v>
      </c>
      <c r="FC322">
        <v>48.8797692307692</v>
      </c>
      <c r="FD322">
        <v>48.5095384615385</v>
      </c>
      <c r="FE322">
        <v>50.375</v>
      </c>
      <c r="FF322">
        <v>1955.16153846154</v>
      </c>
      <c r="FG322">
        <v>39.89</v>
      </c>
      <c r="FH322">
        <v>0</v>
      </c>
      <c r="FI322">
        <v>1758996696.3</v>
      </c>
      <c r="FJ322">
        <v>0</v>
      </c>
      <c r="FK322">
        <v>885.922653846154</v>
      </c>
      <c r="FL322">
        <v>10.1343247750096</v>
      </c>
      <c r="FM322">
        <v>210.444444530146</v>
      </c>
      <c r="FN322">
        <v>18068.3730769231</v>
      </c>
      <c r="FO322">
        <v>15</v>
      </c>
      <c r="FP322">
        <v>0</v>
      </c>
      <c r="FQ322" t="s">
        <v>439</v>
      </c>
      <c r="FR322">
        <v>1747249705.1</v>
      </c>
      <c r="FS322">
        <v>1747249711.1</v>
      </c>
      <c r="FT322">
        <v>0</v>
      </c>
      <c r="FU322">
        <v>0.871</v>
      </c>
      <c r="FV322">
        <v>0.066</v>
      </c>
      <c r="FW322">
        <v>5.486</v>
      </c>
      <c r="FX322">
        <v>0.145</v>
      </c>
      <c r="FY322">
        <v>420</v>
      </c>
      <c r="FZ322">
        <v>16</v>
      </c>
      <c r="GA322">
        <v>0.27</v>
      </c>
      <c r="GB322">
        <v>0.16</v>
      </c>
      <c r="GC322">
        <v>16.509215</v>
      </c>
      <c r="GD322">
        <v>7.51693984962405</v>
      </c>
      <c r="GE322">
        <v>0.78426627702267</v>
      </c>
      <c r="GF322">
        <v>0</v>
      </c>
      <c r="GG322">
        <v>885.342764705882</v>
      </c>
      <c r="GH322">
        <v>9.69546218479338</v>
      </c>
      <c r="GI322">
        <v>0.978712511379523</v>
      </c>
      <c r="GJ322">
        <v>-1</v>
      </c>
      <c r="GK322">
        <v>2.680109</v>
      </c>
      <c r="GL322">
        <v>0.0430060150375973</v>
      </c>
      <c r="GM322">
        <v>0.00420819664464485</v>
      </c>
      <c r="GN322">
        <v>1</v>
      </c>
      <c r="GO322">
        <v>1</v>
      </c>
      <c r="GP322">
        <v>2</v>
      </c>
      <c r="GQ322" t="s">
        <v>446</v>
      </c>
      <c r="GR322">
        <v>3.1254</v>
      </c>
      <c r="GS322">
        <v>2.6541</v>
      </c>
      <c r="GT322">
        <v>0.0424979</v>
      </c>
      <c r="GU322">
        <v>0.0395477</v>
      </c>
      <c r="GV322">
        <v>0.0996419</v>
      </c>
      <c r="GW322">
        <v>0.0918885</v>
      </c>
      <c r="GX322">
        <v>24660.5</v>
      </c>
      <c r="GY322">
        <v>23467.2</v>
      </c>
      <c r="GZ322">
        <v>23030</v>
      </c>
      <c r="HA322">
        <v>23788.5</v>
      </c>
      <c r="HB322">
        <v>35326.6</v>
      </c>
      <c r="HC322">
        <v>35750.4</v>
      </c>
      <c r="HD322">
        <v>41511.4</v>
      </c>
      <c r="HE322">
        <v>42416.7</v>
      </c>
      <c r="HF322">
        <v>1.91197</v>
      </c>
      <c r="HG322">
        <v>1.82318</v>
      </c>
      <c r="HH322">
        <v>0.196956</v>
      </c>
      <c r="HI322">
        <v>0</v>
      </c>
      <c r="HJ322">
        <v>26.7938</v>
      </c>
      <c r="HK322">
        <v>999.9</v>
      </c>
      <c r="HL322">
        <v>55.823</v>
      </c>
      <c r="HM322">
        <v>29.275</v>
      </c>
      <c r="HN322">
        <v>25.2421</v>
      </c>
      <c r="HO322">
        <v>54.3601</v>
      </c>
      <c r="HP322">
        <v>42.0833</v>
      </c>
      <c r="HQ322">
        <v>1</v>
      </c>
      <c r="HR322">
        <v>0.000856199</v>
      </c>
      <c r="HS322">
        <v>0.508813</v>
      </c>
      <c r="HT322">
        <v>20.2174</v>
      </c>
      <c r="HU322">
        <v>5.23077</v>
      </c>
      <c r="HV322">
        <v>11.992</v>
      </c>
      <c r="HW322">
        <v>4.95585</v>
      </c>
      <c r="HX322">
        <v>3.30393</v>
      </c>
      <c r="HY322">
        <v>23.1</v>
      </c>
      <c r="HZ322">
        <v>9999</v>
      </c>
      <c r="IA322">
        <v>9999</v>
      </c>
      <c r="IB322">
        <v>9999</v>
      </c>
      <c r="IC322">
        <v>1.8685</v>
      </c>
      <c r="ID322">
        <v>1.8642</v>
      </c>
      <c r="IE322">
        <v>1.87181</v>
      </c>
      <c r="IF322">
        <v>1.86274</v>
      </c>
      <c r="IG322">
        <v>1.86205</v>
      </c>
      <c r="IH322">
        <v>1.86857</v>
      </c>
      <c r="II322">
        <v>1.85867</v>
      </c>
      <c r="IJ322">
        <v>1.86508</v>
      </c>
      <c r="IK322">
        <v>5</v>
      </c>
      <c r="IL322">
        <v>0</v>
      </c>
      <c r="IM322">
        <v>0</v>
      </c>
      <c r="IN322">
        <v>0</v>
      </c>
      <c r="IO322" t="s">
        <v>441</v>
      </c>
      <c r="IP322" t="s">
        <v>442</v>
      </c>
      <c r="IQ322" t="s">
        <v>443</v>
      </c>
      <c r="IR322" t="s">
        <v>443</v>
      </c>
      <c r="IS322" t="s">
        <v>443</v>
      </c>
      <c r="IT322" t="s">
        <v>443</v>
      </c>
      <c r="IU322">
        <v>0</v>
      </c>
      <c r="IV322">
        <v>100</v>
      </c>
      <c r="IW322">
        <v>100</v>
      </c>
      <c r="IX322">
        <v>4.996</v>
      </c>
      <c r="IY322">
        <v>0.3814</v>
      </c>
      <c r="IZ322">
        <v>4.29428474587108</v>
      </c>
      <c r="JA322">
        <v>0.0044018681294096</v>
      </c>
      <c r="JB322">
        <v>-1.90699597991277e-06</v>
      </c>
      <c r="JC322">
        <v>4.44501569190667e-10</v>
      </c>
      <c r="JD322">
        <v>0.0663976639725661</v>
      </c>
      <c r="JE322">
        <v>0.00774552653971819</v>
      </c>
      <c r="JF322">
        <v>0.000136201457998369</v>
      </c>
      <c r="JG322">
        <v>5.32982615085375e-06</v>
      </c>
      <c r="JH322">
        <v>-0</v>
      </c>
      <c r="JI322">
        <v>1991</v>
      </c>
      <c r="JJ322">
        <v>1</v>
      </c>
      <c r="JK322">
        <v>28</v>
      </c>
      <c r="JL322">
        <v>195783.1</v>
      </c>
      <c r="JM322">
        <v>195783</v>
      </c>
      <c r="JN322">
        <v>0.354004</v>
      </c>
      <c r="JO322">
        <v>2.4292</v>
      </c>
      <c r="JP322">
        <v>1.4978</v>
      </c>
      <c r="JQ322">
        <v>2.33154</v>
      </c>
      <c r="JR322">
        <v>1.54419</v>
      </c>
      <c r="JS322">
        <v>2.3584</v>
      </c>
      <c r="JT322">
        <v>35.4291</v>
      </c>
      <c r="JU322">
        <v>24.105</v>
      </c>
      <c r="JV322">
        <v>18</v>
      </c>
      <c r="JW322">
        <v>546.635</v>
      </c>
      <c r="JX322">
        <v>432.822</v>
      </c>
      <c r="JY322">
        <v>26.019</v>
      </c>
      <c r="JZ322">
        <v>27.5433</v>
      </c>
      <c r="KA322">
        <v>30.0002</v>
      </c>
      <c r="KB322">
        <v>27.4698</v>
      </c>
      <c r="KC322">
        <v>27.4962</v>
      </c>
      <c r="KD322">
        <v>7.05749</v>
      </c>
      <c r="KE322">
        <v>31.7296</v>
      </c>
      <c r="KF322">
        <v>94.7976</v>
      </c>
      <c r="KG322">
        <v>25.992</v>
      </c>
      <c r="KH322">
        <v>133.991</v>
      </c>
      <c r="KI322">
        <v>20.7459</v>
      </c>
      <c r="KJ322">
        <v>93.0441</v>
      </c>
      <c r="KK322">
        <v>98.8592</v>
      </c>
    </row>
    <row r="323" spans="1:297">
      <c r="A323">
        <v>307</v>
      </c>
      <c r="B323">
        <v>1758996696</v>
      </c>
      <c r="C323">
        <v>9349</v>
      </c>
      <c r="D323" t="s">
        <v>1059</v>
      </c>
      <c r="E323" t="s">
        <v>1060</v>
      </c>
      <c r="F323">
        <v>5</v>
      </c>
      <c r="G323" t="s">
        <v>1024</v>
      </c>
      <c r="H323" t="s">
        <v>436</v>
      </c>
      <c r="I323">
        <v>1758996687.84615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(EA323+(U323+2*0.95*5.67E-8*(((EA323+$B$7)+273)^4-(EA323+273)^4)-44100*J323)/(1.84*29.3*R323+8*0.95*5.67E-8*(EA323+273)^3))</f>
        <v>0</v>
      </c>
      <c r="W323">
        <f>($C$7*EB323+$D$7*EC323+$E$7*V323)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2*0.95*5.67E-8*(((EA323+$B$7)+273)^4-(W323+273)^4)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156.305221535714</v>
      </c>
      <c r="AK323">
        <v>167.660557575758</v>
      </c>
      <c r="AL323">
        <v>-3.34604512987017</v>
      </c>
      <c r="AM323">
        <v>63.08</v>
      </c>
      <c r="AN323">
        <f>(AP323 - AO323 + DY323*1E3/(8.314*(EA323+273.15)) * AR323/DX323 * AQ323) * DX323/(100*DL323) * 1000/(1000 - AP323)</f>
        <v>0</v>
      </c>
      <c r="AO323">
        <v>20.6931023571429</v>
      </c>
      <c r="AP323">
        <v>23.3789212121212</v>
      </c>
      <c r="AQ323">
        <v>2.54727728323987e-07</v>
      </c>
      <c r="AR323">
        <v>99.94</v>
      </c>
      <c r="AS323">
        <v>0</v>
      </c>
      <c r="AT323">
        <v>0</v>
      </c>
      <c r="AU323">
        <f>IF(AS323*$H$13&gt;=AW323,1.0,(AW323/(AW323-AS323*$H$13)))</f>
        <v>0</v>
      </c>
      <c r="AV323">
        <f>(AU323-1)*100</f>
        <v>0</v>
      </c>
      <c r="AW323">
        <f>MAX(0,($B$13+$C$13*EF323)/(1+$D$13*EF323)*DY323/(EA323+273)*$E$13)</f>
        <v>0</v>
      </c>
      <c r="AX323" t="s">
        <v>437</v>
      </c>
      <c r="AY323" t="s">
        <v>437</v>
      </c>
      <c r="AZ323">
        <v>0</v>
      </c>
      <c r="BA323">
        <v>0</v>
      </c>
      <c r="BB323">
        <f>1-AZ323/BA323</f>
        <v>0</v>
      </c>
      <c r="BC323">
        <v>0</v>
      </c>
      <c r="BD323" t="s">
        <v>437</v>
      </c>
      <c r="BE323" t="s">
        <v>437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437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$B$11*EG323+$C$11*EH323+$F$11*ES323*(1-EV323)</f>
        <v>0</v>
      </c>
      <c r="DI323">
        <f>DH323*DJ323</f>
        <v>0</v>
      </c>
      <c r="DJ323">
        <f>($B$11*$D$9+$C$11*$D$9+$F$11*((FF323+EX323)/MAX(FF323+EX323+FG323, 0.1)*$I$9+FG323/MAX(FF323+EX323+FG323, 0.1)*$J$9))/($B$11+$C$11+$F$11)</f>
        <v>0</v>
      </c>
      <c r="DK323">
        <f>($B$11*$K$9+$C$11*$K$9+$F$11*((FF323+EX323)/MAX(FF323+EX323+FG323, 0.1)*$P$9+FG323/MAX(FF323+EX323+FG323, 0.1)*$Q$9))/($B$11+$C$11+$F$11)</f>
        <v>0</v>
      </c>
      <c r="DL323">
        <v>6</v>
      </c>
      <c r="DM323">
        <v>0.5</v>
      </c>
      <c r="DN323" t="s">
        <v>438</v>
      </c>
      <c r="DO323">
        <v>2</v>
      </c>
      <c r="DP323" t="b">
        <v>1</v>
      </c>
      <c r="DQ323">
        <v>1758996687.84615</v>
      </c>
      <c r="DR323">
        <v>186.755</v>
      </c>
      <c r="DS323">
        <v>169.090076923077</v>
      </c>
      <c r="DT323">
        <v>23.3795076923077</v>
      </c>
      <c r="DU323">
        <v>20.6953</v>
      </c>
      <c r="DV323">
        <v>181.721538461538</v>
      </c>
      <c r="DW323">
        <v>22.9981</v>
      </c>
      <c r="DX323">
        <v>499.969384615385</v>
      </c>
      <c r="DY323">
        <v>90.3639461538462</v>
      </c>
      <c r="DZ323">
        <v>0.0283129307692308</v>
      </c>
      <c r="EA323">
        <v>29.8963538461539</v>
      </c>
      <c r="EB323">
        <v>30.0153923076923</v>
      </c>
      <c r="EC323">
        <v>999.9</v>
      </c>
      <c r="ED323">
        <v>0</v>
      </c>
      <c r="EE323">
        <v>0</v>
      </c>
      <c r="EF323">
        <v>10017.2038461538</v>
      </c>
      <c r="EG323">
        <v>0</v>
      </c>
      <c r="EH323">
        <v>9.69173769230769</v>
      </c>
      <c r="EI323">
        <v>17.6650846153846</v>
      </c>
      <c r="EJ323">
        <v>191.225692307692</v>
      </c>
      <c r="EK323">
        <v>172.663384615385</v>
      </c>
      <c r="EL323">
        <v>2.68419923076923</v>
      </c>
      <c r="EM323">
        <v>169.090076923077</v>
      </c>
      <c r="EN323">
        <v>20.6953</v>
      </c>
      <c r="EO323">
        <v>2.11266307692308</v>
      </c>
      <c r="EP323">
        <v>1.87010846153846</v>
      </c>
      <c r="EQ323">
        <v>18.3149923076923</v>
      </c>
      <c r="ER323">
        <v>16.3854384615385</v>
      </c>
      <c r="ES323">
        <v>2000.01769230769</v>
      </c>
      <c r="ET323">
        <v>0.980003076923077</v>
      </c>
      <c r="EU323">
        <v>0.0199969846153846</v>
      </c>
      <c r="EV323">
        <v>0</v>
      </c>
      <c r="EW323">
        <v>886.789923076923</v>
      </c>
      <c r="EX323">
        <v>5.00016</v>
      </c>
      <c r="EY323">
        <v>18084.3538461538</v>
      </c>
      <c r="EZ323">
        <v>18234.3769230769</v>
      </c>
      <c r="FA323">
        <v>48.5668461538462</v>
      </c>
      <c r="FB323">
        <v>48.7738461538462</v>
      </c>
      <c r="FC323">
        <v>48.8797692307692</v>
      </c>
      <c r="FD323">
        <v>48.5238461538462</v>
      </c>
      <c r="FE323">
        <v>50.375</v>
      </c>
      <c r="FF323">
        <v>1955.12384615385</v>
      </c>
      <c r="FG323">
        <v>39.89</v>
      </c>
      <c r="FH323">
        <v>0</v>
      </c>
      <c r="FI323">
        <v>1758996701.1</v>
      </c>
      <c r="FJ323">
        <v>0</v>
      </c>
      <c r="FK323">
        <v>886.911423076923</v>
      </c>
      <c r="FL323">
        <v>13.0258803378395</v>
      </c>
      <c r="FM323">
        <v>224.673504185598</v>
      </c>
      <c r="FN323">
        <v>18085.7192307692</v>
      </c>
      <c r="FO323">
        <v>15</v>
      </c>
      <c r="FP323">
        <v>0</v>
      </c>
      <c r="FQ323" t="s">
        <v>439</v>
      </c>
      <c r="FR323">
        <v>1747249705.1</v>
      </c>
      <c r="FS323">
        <v>1747249711.1</v>
      </c>
      <c r="FT323">
        <v>0</v>
      </c>
      <c r="FU323">
        <v>0.871</v>
      </c>
      <c r="FV323">
        <v>0.066</v>
      </c>
      <c r="FW323">
        <v>5.486</v>
      </c>
      <c r="FX323">
        <v>0.145</v>
      </c>
      <c r="FY323">
        <v>420</v>
      </c>
      <c r="FZ323">
        <v>16</v>
      </c>
      <c r="GA323">
        <v>0.27</v>
      </c>
      <c r="GB323">
        <v>0.16</v>
      </c>
      <c r="GC323">
        <v>17.2031047619048</v>
      </c>
      <c r="GD323">
        <v>9.24123116883118</v>
      </c>
      <c r="GE323">
        <v>0.990481887277573</v>
      </c>
      <c r="GF323">
        <v>0</v>
      </c>
      <c r="GG323">
        <v>886.346588235294</v>
      </c>
      <c r="GH323">
        <v>11.7277922038345</v>
      </c>
      <c r="GI323">
        <v>1.1795429104143</v>
      </c>
      <c r="GJ323">
        <v>-1</v>
      </c>
      <c r="GK323">
        <v>2.68247142857143</v>
      </c>
      <c r="GL323">
        <v>0.0313800000000019</v>
      </c>
      <c r="GM323">
        <v>0.0034230010304442</v>
      </c>
      <c r="GN323">
        <v>1</v>
      </c>
      <c r="GO323">
        <v>1</v>
      </c>
      <c r="GP323">
        <v>2</v>
      </c>
      <c r="GQ323" t="s">
        <v>446</v>
      </c>
      <c r="GR323">
        <v>3.1253</v>
      </c>
      <c r="GS323">
        <v>2.65427</v>
      </c>
      <c r="GT323">
        <v>0.0388006</v>
      </c>
      <c r="GU323">
        <v>0.0356701</v>
      </c>
      <c r="GV323">
        <v>0.0996463</v>
      </c>
      <c r="GW323">
        <v>0.0918801</v>
      </c>
      <c r="GX323">
        <v>24755.7</v>
      </c>
      <c r="GY323">
        <v>23561.9</v>
      </c>
      <c r="GZ323">
        <v>23030</v>
      </c>
      <c r="HA323">
        <v>23788.5</v>
      </c>
      <c r="HB323">
        <v>35326.7</v>
      </c>
      <c r="HC323">
        <v>35750.5</v>
      </c>
      <c r="HD323">
        <v>41512</v>
      </c>
      <c r="HE323">
        <v>42416.7</v>
      </c>
      <c r="HF323">
        <v>1.91142</v>
      </c>
      <c r="HG323">
        <v>1.8234</v>
      </c>
      <c r="HH323">
        <v>0.195853</v>
      </c>
      <c r="HI323">
        <v>0</v>
      </c>
      <c r="HJ323">
        <v>26.7921</v>
      </c>
      <c r="HK323">
        <v>999.9</v>
      </c>
      <c r="HL323">
        <v>55.823</v>
      </c>
      <c r="HM323">
        <v>29.275</v>
      </c>
      <c r="HN323">
        <v>25.2416</v>
      </c>
      <c r="HO323">
        <v>54.4301</v>
      </c>
      <c r="HP323">
        <v>42.0433</v>
      </c>
      <c r="HQ323">
        <v>1</v>
      </c>
      <c r="HR323">
        <v>0.000777439</v>
      </c>
      <c r="HS323">
        <v>0.473478</v>
      </c>
      <c r="HT323">
        <v>20.2174</v>
      </c>
      <c r="HU323">
        <v>5.23256</v>
      </c>
      <c r="HV323">
        <v>11.992</v>
      </c>
      <c r="HW323">
        <v>4.9557</v>
      </c>
      <c r="HX323">
        <v>3.30398</v>
      </c>
      <c r="HY323">
        <v>23.1</v>
      </c>
      <c r="HZ323">
        <v>9999</v>
      </c>
      <c r="IA323">
        <v>9999</v>
      </c>
      <c r="IB323">
        <v>9999</v>
      </c>
      <c r="IC323">
        <v>1.8685</v>
      </c>
      <c r="ID323">
        <v>1.8642</v>
      </c>
      <c r="IE323">
        <v>1.8718</v>
      </c>
      <c r="IF323">
        <v>1.86267</v>
      </c>
      <c r="IG323">
        <v>1.86205</v>
      </c>
      <c r="IH323">
        <v>1.86857</v>
      </c>
      <c r="II323">
        <v>1.85867</v>
      </c>
      <c r="IJ323">
        <v>1.86508</v>
      </c>
      <c r="IK323">
        <v>5</v>
      </c>
      <c r="IL323">
        <v>0</v>
      </c>
      <c r="IM323">
        <v>0</v>
      </c>
      <c r="IN323">
        <v>0</v>
      </c>
      <c r="IO323" t="s">
        <v>441</v>
      </c>
      <c r="IP323" t="s">
        <v>442</v>
      </c>
      <c r="IQ323" t="s">
        <v>443</v>
      </c>
      <c r="IR323" t="s">
        <v>443</v>
      </c>
      <c r="IS323" t="s">
        <v>443</v>
      </c>
      <c r="IT323" t="s">
        <v>443</v>
      </c>
      <c r="IU323">
        <v>0</v>
      </c>
      <c r="IV323">
        <v>100</v>
      </c>
      <c r="IW323">
        <v>100</v>
      </c>
      <c r="IX323">
        <v>4.934</v>
      </c>
      <c r="IY323">
        <v>0.3814</v>
      </c>
      <c r="IZ323">
        <v>4.29428474587108</v>
      </c>
      <c r="JA323">
        <v>0.0044018681294096</v>
      </c>
      <c r="JB323">
        <v>-1.90699597991277e-06</v>
      </c>
      <c r="JC323">
        <v>4.44501569190667e-10</v>
      </c>
      <c r="JD323">
        <v>0.0663976639725661</v>
      </c>
      <c r="JE323">
        <v>0.00774552653971819</v>
      </c>
      <c r="JF323">
        <v>0.000136201457998369</v>
      </c>
      <c r="JG323">
        <v>5.32982615085375e-06</v>
      </c>
      <c r="JH323">
        <v>-0</v>
      </c>
      <c r="JI323">
        <v>1991</v>
      </c>
      <c r="JJ323">
        <v>1</v>
      </c>
      <c r="JK323">
        <v>28</v>
      </c>
      <c r="JL323">
        <v>195783.2</v>
      </c>
      <c r="JM323">
        <v>195783.1</v>
      </c>
      <c r="JN323">
        <v>0.318604</v>
      </c>
      <c r="JO323">
        <v>2.44629</v>
      </c>
      <c r="JP323">
        <v>1.49902</v>
      </c>
      <c r="JQ323">
        <v>2.33154</v>
      </c>
      <c r="JR323">
        <v>1.54419</v>
      </c>
      <c r="JS323">
        <v>2.26685</v>
      </c>
      <c r="JT323">
        <v>35.4291</v>
      </c>
      <c r="JU323">
        <v>24.0787</v>
      </c>
      <c r="JV323">
        <v>18</v>
      </c>
      <c r="JW323">
        <v>546.268</v>
      </c>
      <c r="JX323">
        <v>432.944</v>
      </c>
      <c r="JY323">
        <v>25.9857</v>
      </c>
      <c r="JZ323">
        <v>27.5433</v>
      </c>
      <c r="KA323">
        <v>30.0001</v>
      </c>
      <c r="KB323">
        <v>27.4686</v>
      </c>
      <c r="KC323">
        <v>27.4946</v>
      </c>
      <c r="KD323">
        <v>6.28366</v>
      </c>
      <c r="KE323">
        <v>31.7296</v>
      </c>
      <c r="KF323">
        <v>94.7976</v>
      </c>
      <c r="KG323">
        <v>25.9817</v>
      </c>
      <c r="KH323">
        <v>113.71</v>
      </c>
      <c r="KI323">
        <v>20.7459</v>
      </c>
      <c r="KJ323">
        <v>93.045</v>
      </c>
      <c r="KK323">
        <v>98.8592</v>
      </c>
    </row>
    <row r="324" spans="1:297">
      <c r="A324">
        <v>308</v>
      </c>
      <c r="B324">
        <v>1758996701</v>
      </c>
      <c r="C324">
        <v>9354</v>
      </c>
      <c r="D324" t="s">
        <v>1061</v>
      </c>
      <c r="E324" t="s">
        <v>1062</v>
      </c>
      <c r="F324">
        <v>5</v>
      </c>
      <c r="G324" t="s">
        <v>1024</v>
      </c>
      <c r="H324" t="s">
        <v>436</v>
      </c>
      <c r="I324">
        <v>1758996692.84615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(EA324+(U324+2*0.95*5.67E-8*(((EA324+$B$7)+273)^4-(EA324+273)^4)-44100*J324)/(1.84*29.3*R324+8*0.95*5.67E-8*(EA324+273)^3))</f>
        <v>0</v>
      </c>
      <c r="W324">
        <f>($C$7*EB324+$D$7*EC324+$E$7*V324)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2*0.95*5.67E-8*(((EA324+$B$7)+273)^4-(W324+273)^4)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139.209436935714</v>
      </c>
      <c r="AK324">
        <v>151.142472727273</v>
      </c>
      <c r="AL324">
        <v>-3.29247658008658</v>
      </c>
      <c r="AM324">
        <v>63.08</v>
      </c>
      <c r="AN324">
        <f>(AP324 - AO324 + DY324*1E3/(8.314*(EA324+273.15)) * AR324/DX324 * AQ324) * DX324/(100*DL324) * 1000/(1000 - AP324)</f>
        <v>0</v>
      </c>
      <c r="AO324">
        <v>20.6894350357143</v>
      </c>
      <c r="AP324">
        <v>23.3794345454545</v>
      </c>
      <c r="AQ324">
        <v>-1.75511731084372e-06</v>
      </c>
      <c r="AR324">
        <v>99.94</v>
      </c>
      <c r="AS324">
        <v>0</v>
      </c>
      <c r="AT324">
        <v>0</v>
      </c>
      <c r="AU324">
        <f>IF(AS324*$H$13&gt;=AW324,1.0,(AW324/(AW324-AS324*$H$13)))</f>
        <v>0</v>
      </c>
      <c r="AV324">
        <f>(AU324-1)*100</f>
        <v>0</v>
      </c>
      <c r="AW324">
        <f>MAX(0,($B$13+$C$13*EF324)/(1+$D$13*EF324)*DY324/(EA324+273)*$E$13)</f>
        <v>0</v>
      </c>
      <c r="AX324" t="s">
        <v>437</v>
      </c>
      <c r="AY324" t="s">
        <v>437</v>
      </c>
      <c r="AZ324">
        <v>0</v>
      </c>
      <c r="BA324">
        <v>0</v>
      </c>
      <c r="BB324">
        <f>1-AZ324/BA324</f>
        <v>0</v>
      </c>
      <c r="BC324">
        <v>0</v>
      </c>
      <c r="BD324" t="s">
        <v>437</v>
      </c>
      <c r="BE324" t="s">
        <v>437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437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$B$11*EG324+$C$11*EH324+$F$11*ES324*(1-EV324)</f>
        <v>0</v>
      </c>
      <c r="DI324">
        <f>DH324*DJ324</f>
        <v>0</v>
      </c>
      <c r="DJ324">
        <f>($B$11*$D$9+$C$11*$D$9+$F$11*((FF324+EX324)/MAX(FF324+EX324+FG324, 0.1)*$I$9+FG324/MAX(FF324+EX324+FG324, 0.1)*$J$9))/($B$11+$C$11+$F$11)</f>
        <v>0</v>
      </c>
      <c r="DK324">
        <f>($B$11*$K$9+$C$11*$K$9+$F$11*((FF324+EX324)/MAX(FF324+EX324+FG324, 0.1)*$P$9+FG324/MAX(FF324+EX324+FG324, 0.1)*$Q$9))/($B$11+$C$11+$F$11)</f>
        <v>0</v>
      </c>
      <c r="DL324">
        <v>6</v>
      </c>
      <c r="DM324">
        <v>0.5</v>
      </c>
      <c r="DN324" t="s">
        <v>438</v>
      </c>
      <c r="DO324">
        <v>2</v>
      </c>
      <c r="DP324" t="b">
        <v>1</v>
      </c>
      <c r="DQ324">
        <v>1758996692.84615</v>
      </c>
      <c r="DR324">
        <v>170.677923076923</v>
      </c>
      <c r="DS324">
        <v>152.367</v>
      </c>
      <c r="DT324">
        <v>23.3794615384615</v>
      </c>
      <c r="DU324">
        <v>20.6924846153846</v>
      </c>
      <c r="DV324">
        <v>165.704846153846</v>
      </c>
      <c r="DW324">
        <v>22.9980692307692</v>
      </c>
      <c r="DX324">
        <v>499.978384615385</v>
      </c>
      <c r="DY324">
        <v>90.3632692307692</v>
      </c>
      <c r="DZ324">
        <v>0.0284511846153846</v>
      </c>
      <c r="EA324">
        <v>29.8981384615385</v>
      </c>
      <c r="EB324">
        <v>30.0070692307692</v>
      </c>
      <c r="EC324">
        <v>999.9</v>
      </c>
      <c r="ED324">
        <v>0</v>
      </c>
      <c r="EE324">
        <v>0</v>
      </c>
      <c r="EF324">
        <v>10015.8153846154</v>
      </c>
      <c r="EG324">
        <v>0</v>
      </c>
      <c r="EH324">
        <v>9.69430615384615</v>
      </c>
      <c r="EI324">
        <v>18.3110384615385</v>
      </c>
      <c r="EJ324">
        <v>174.763692307692</v>
      </c>
      <c r="EK324">
        <v>155.586461538462</v>
      </c>
      <c r="EL324">
        <v>2.68698153846154</v>
      </c>
      <c r="EM324">
        <v>152.367</v>
      </c>
      <c r="EN324">
        <v>20.6924846153846</v>
      </c>
      <c r="EO324">
        <v>2.11264461538462</v>
      </c>
      <c r="EP324">
        <v>1.86984</v>
      </c>
      <c r="EQ324">
        <v>18.3148307692308</v>
      </c>
      <c r="ER324">
        <v>16.3831923076923</v>
      </c>
      <c r="ES324">
        <v>2000.00076923077</v>
      </c>
      <c r="ET324">
        <v>0.980002923076923</v>
      </c>
      <c r="EU324">
        <v>0.0199972</v>
      </c>
      <c r="EV324">
        <v>0</v>
      </c>
      <c r="EW324">
        <v>887.785307692308</v>
      </c>
      <c r="EX324">
        <v>5.00016</v>
      </c>
      <c r="EY324">
        <v>18103.3769230769</v>
      </c>
      <c r="EZ324">
        <v>18234.2307692308</v>
      </c>
      <c r="FA324">
        <v>48.562</v>
      </c>
      <c r="FB324">
        <v>48.7738461538462</v>
      </c>
      <c r="FC324">
        <v>48.8797692307692</v>
      </c>
      <c r="FD324">
        <v>48.5143076923077</v>
      </c>
      <c r="FE324">
        <v>50.375</v>
      </c>
      <c r="FF324">
        <v>1955.10615384615</v>
      </c>
      <c r="FG324">
        <v>39.89</v>
      </c>
      <c r="FH324">
        <v>0</v>
      </c>
      <c r="FI324">
        <v>1758996706.5</v>
      </c>
      <c r="FJ324">
        <v>0</v>
      </c>
      <c r="FK324">
        <v>888.06876</v>
      </c>
      <c r="FL324">
        <v>13.0555384446564</v>
      </c>
      <c r="FM324">
        <v>243.561538031733</v>
      </c>
      <c r="FN324">
        <v>18107.856</v>
      </c>
      <c r="FO324">
        <v>15</v>
      </c>
      <c r="FP324">
        <v>0</v>
      </c>
      <c r="FQ324" t="s">
        <v>439</v>
      </c>
      <c r="FR324">
        <v>1747249705.1</v>
      </c>
      <c r="FS324">
        <v>1747249711.1</v>
      </c>
      <c r="FT324">
        <v>0</v>
      </c>
      <c r="FU324">
        <v>0.871</v>
      </c>
      <c r="FV324">
        <v>0.066</v>
      </c>
      <c r="FW324">
        <v>5.486</v>
      </c>
      <c r="FX324">
        <v>0.145</v>
      </c>
      <c r="FY324">
        <v>420</v>
      </c>
      <c r="FZ324">
        <v>16</v>
      </c>
      <c r="GA324">
        <v>0.27</v>
      </c>
      <c r="GB324">
        <v>0.16</v>
      </c>
      <c r="GC324">
        <v>18.02257</v>
      </c>
      <c r="GD324">
        <v>8.81996390977443</v>
      </c>
      <c r="GE324">
        <v>0.90901166499666</v>
      </c>
      <c r="GF324">
        <v>0</v>
      </c>
      <c r="GG324">
        <v>887.270529411765</v>
      </c>
      <c r="GH324">
        <v>12.4703743315161</v>
      </c>
      <c r="GI324">
        <v>1.24199032001755</v>
      </c>
      <c r="GJ324">
        <v>-1</v>
      </c>
      <c r="GK324">
        <v>2.685955</v>
      </c>
      <c r="GL324">
        <v>0.0289290225563913</v>
      </c>
      <c r="GM324">
        <v>0.0030107964062686</v>
      </c>
      <c r="GN324">
        <v>1</v>
      </c>
      <c r="GO324">
        <v>1</v>
      </c>
      <c r="GP324">
        <v>2</v>
      </c>
      <c r="GQ324" t="s">
        <v>446</v>
      </c>
      <c r="GR324">
        <v>3.12542</v>
      </c>
      <c r="GS324">
        <v>2.65443</v>
      </c>
      <c r="GT324">
        <v>0.035077</v>
      </c>
      <c r="GU324">
        <v>0.0315701</v>
      </c>
      <c r="GV324">
        <v>0.0996445</v>
      </c>
      <c r="GW324">
        <v>0.0918668</v>
      </c>
      <c r="GX324">
        <v>24852.1</v>
      </c>
      <c r="GY324">
        <v>23662.2</v>
      </c>
      <c r="GZ324">
        <v>23030.5</v>
      </c>
      <c r="HA324">
        <v>23788.7</v>
      </c>
      <c r="HB324">
        <v>35326.6</v>
      </c>
      <c r="HC324">
        <v>35750.8</v>
      </c>
      <c r="HD324">
        <v>41512.2</v>
      </c>
      <c r="HE324">
        <v>42416.9</v>
      </c>
      <c r="HF324">
        <v>1.91153</v>
      </c>
      <c r="HG324">
        <v>1.82318</v>
      </c>
      <c r="HH324">
        <v>0.197589</v>
      </c>
      <c r="HI324">
        <v>0</v>
      </c>
      <c r="HJ324">
        <v>26.7899</v>
      </c>
      <c r="HK324">
        <v>999.9</v>
      </c>
      <c r="HL324">
        <v>55.848</v>
      </c>
      <c r="HM324">
        <v>29.275</v>
      </c>
      <c r="HN324">
        <v>25.2569</v>
      </c>
      <c r="HO324">
        <v>53.6001</v>
      </c>
      <c r="HP324">
        <v>41.9231</v>
      </c>
      <c r="HQ324">
        <v>1</v>
      </c>
      <c r="HR324">
        <v>0.000792683</v>
      </c>
      <c r="HS324">
        <v>0.355665</v>
      </c>
      <c r="HT324">
        <v>20.2178</v>
      </c>
      <c r="HU324">
        <v>5.23212</v>
      </c>
      <c r="HV324">
        <v>11.992</v>
      </c>
      <c r="HW324">
        <v>4.9556</v>
      </c>
      <c r="HX324">
        <v>3.3039</v>
      </c>
      <c r="HY324">
        <v>23.1</v>
      </c>
      <c r="HZ324">
        <v>9999</v>
      </c>
      <c r="IA324">
        <v>9999</v>
      </c>
      <c r="IB324">
        <v>9999</v>
      </c>
      <c r="IC324">
        <v>1.86849</v>
      </c>
      <c r="ID324">
        <v>1.8642</v>
      </c>
      <c r="IE324">
        <v>1.8718</v>
      </c>
      <c r="IF324">
        <v>1.86266</v>
      </c>
      <c r="IG324">
        <v>1.86205</v>
      </c>
      <c r="IH324">
        <v>1.86856</v>
      </c>
      <c r="II324">
        <v>1.85867</v>
      </c>
      <c r="IJ324">
        <v>1.86508</v>
      </c>
      <c r="IK324">
        <v>5</v>
      </c>
      <c r="IL324">
        <v>0</v>
      </c>
      <c r="IM324">
        <v>0</v>
      </c>
      <c r="IN324">
        <v>0</v>
      </c>
      <c r="IO324" t="s">
        <v>441</v>
      </c>
      <c r="IP324" t="s">
        <v>442</v>
      </c>
      <c r="IQ324" t="s">
        <v>443</v>
      </c>
      <c r="IR324" t="s">
        <v>443</v>
      </c>
      <c r="IS324" t="s">
        <v>443</v>
      </c>
      <c r="IT324" t="s">
        <v>443</v>
      </c>
      <c r="IU324">
        <v>0</v>
      </c>
      <c r="IV324">
        <v>100</v>
      </c>
      <c r="IW324">
        <v>100</v>
      </c>
      <c r="IX324">
        <v>4.873</v>
      </c>
      <c r="IY324">
        <v>0.3814</v>
      </c>
      <c r="IZ324">
        <v>4.29428474587108</v>
      </c>
      <c r="JA324">
        <v>0.0044018681294096</v>
      </c>
      <c r="JB324">
        <v>-1.90699597991277e-06</v>
      </c>
      <c r="JC324">
        <v>4.44501569190667e-10</v>
      </c>
      <c r="JD324">
        <v>0.0663976639725661</v>
      </c>
      <c r="JE324">
        <v>0.00774552653971819</v>
      </c>
      <c r="JF324">
        <v>0.000136201457998369</v>
      </c>
      <c r="JG324">
        <v>5.32982615085375e-06</v>
      </c>
      <c r="JH324">
        <v>-0</v>
      </c>
      <c r="JI324">
        <v>1991</v>
      </c>
      <c r="JJ324">
        <v>1</v>
      </c>
      <c r="JK324">
        <v>28</v>
      </c>
      <c r="JL324">
        <v>195783.3</v>
      </c>
      <c r="JM324">
        <v>195783.2</v>
      </c>
      <c r="JN324">
        <v>0.27832</v>
      </c>
      <c r="JO324">
        <v>2.44629</v>
      </c>
      <c r="JP324">
        <v>1.4978</v>
      </c>
      <c r="JQ324">
        <v>2.33154</v>
      </c>
      <c r="JR324">
        <v>1.54419</v>
      </c>
      <c r="JS324">
        <v>2.34375</v>
      </c>
      <c r="JT324">
        <v>35.4291</v>
      </c>
      <c r="JU324">
        <v>24.0963</v>
      </c>
      <c r="JV324">
        <v>18</v>
      </c>
      <c r="JW324">
        <v>546.313</v>
      </c>
      <c r="JX324">
        <v>432.802</v>
      </c>
      <c r="JY324">
        <v>25.9765</v>
      </c>
      <c r="JZ324">
        <v>27.5409</v>
      </c>
      <c r="KA324">
        <v>30.0001</v>
      </c>
      <c r="KB324">
        <v>27.4663</v>
      </c>
      <c r="KC324">
        <v>27.4935</v>
      </c>
      <c r="KD324">
        <v>5.55795</v>
      </c>
      <c r="KE324">
        <v>31.7296</v>
      </c>
      <c r="KF324">
        <v>94.7976</v>
      </c>
      <c r="KG324">
        <v>25.9995</v>
      </c>
      <c r="KH324">
        <v>100.048</v>
      </c>
      <c r="KI324">
        <v>20.7459</v>
      </c>
      <c r="KJ324">
        <v>93.046</v>
      </c>
      <c r="KK324">
        <v>98.8597</v>
      </c>
    </row>
    <row r="325" spans="1:297">
      <c r="A325">
        <v>309</v>
      </c>
      <c r="B325">
        <v>1758996706</v>
      </c>
      <c r="C325">
        <v>9359</v>
      </c>
      <c r="D325" t="s">
        <v>1063</v>
      </c>
      <c r="E325" t="s">
        <v>1064</v>
      </c>
      <c r="F325">
        <v>5</v>
      </c>
      <c r="G325" t="s">
        <v>1024</v>
      </c>
      <c r="H325" t="s">
        <v>436</v>
      </c>
      <c r="I325">
        <v>1758996697.84615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(EA325+(U325+2*0.95*5.67E-8*(((EA325+$B$7)+273)^4-(EA325+273)^4)-44100*J325)/(1.84*29.3*R325+8*0.95*5.67E-8*(EA325+273)^3))</f>
        <v>0</v>
      </c>
      <c r="W325">
        <f>($C$7*EB325+$D$7*EC325+$E$7*V325)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2*0.95*5.67E-8*(((EA325+$B$7)+273)^4-(W325+273)^4)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121.684109417857</v>
      </c>
      <c r="AK325">
        <v>134.283042424242</v>
      </c>
      <c r="AL325">
        <v>-3.37469606060607</v>
      </c>
      <c r="AM325">
        <v>63.08</v>
      </c>
      <c r="AN325">
        <f>(AP325 - AO325 + DY325*1E3/(8.314*(EA325+273.15)) * AR325/DX325 * AQ325) * DX325/(100*DL325) * 1000/(1000 - AP325)</f>
        <v>0</v>
      </c>
      <c r="AO325">
        <v>20.6849318630953</v>
      </c>
      <c r="AP325">
        <v>23.3805890909091</v>
      </c>
      <c r="AQ325">
        <v>6.7182120205142e-06</v>
      </c>
      <c r="AR325">
        <v>99.94</v>
      </c>
      <c r="AS325">
        <v>0</v>
      </c>
      <c r="AT325">
        <v>0</v>
      </c>
      <c r="AU325">
        <f>IF(AS325*$H$13&gt;=AW325,1.0,(AW325/(AW325-AS325*$H$13)))</f>
        <v>0</v>
      </c>
      <c r="AV325">
        <f>(AU325-1)*100</f>
        <v>0</v>
      </c>
      <c r="AW325">
        <f>MAX(0,($B$13+$C$13*EF325)/(1+$D$13*EF325)*DY325/(EA325+273)*$E$13)</f>
        <v>0</v>
      </c>
      <c r="AX325" t="s">
        <v>437</v>
      </c>
      <c r="AY325" t="s">
        <v>437</v>
      </c>
      <c r="AZ325">
        <v>0</v>
      </c>
      <c r="BA325">
        <v>0</v>
      </c>
      <c r="BB325">
        <f>1-AZ325/BA325</f>
        <v>0</v>
      </c>
      <c r="BC325">
        <v>0</v>
      </c>
      <c r="BD325" t="s">
        <v>437</v>
      </c>
      <c r="BE325" t="s">
        <v>437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437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$B$11*EG325+$C$11*EH325+$F$11*ES325*(1-EV325)</f>
        <v>0</v>
      </c>
      <c r="DI325">
        <f>DH325*DJ325</f>
        <v>0</v>
      </c>
      <c r="DJ325">
        <f>($B$11*$D$9+$C$11*$D$9+$F$11*((FF325+EX325)/MAX(FF325+EX325+FG325, 0.1)*$I$9+FG325/MAX(FF325+EX325+FG325, 0.1)*$J$9))/($B$11+$C$11+$F$11)</f>
        <v>0</v>
      </c>
      <c r="DK325">
        <f>($B$11*$K$9+$C$11*$K$9+$F$11*((FF325+EX325)/MAX(FF325+EX325+FG325, 0.1)*$P$9+FG325/MAX(FF325+EX325+FG325, 0.1)*$Q$9))/($B$11+$C$11+$F$11)</f>
        <v>0</v>
      </c>
      <c r="DL325">
        <v>6</v>
      </c>
      <c r="DM325">
        <v>0.5</v>
      </c>
      <c r="DN325" t="s">
        <v>438</v>
      </c>
      <c r="DO325">
        <v>2</v>
      </c>
      <c r="DP325" t="b">
        <v>1</v>
      </c>
      <c r="DQ325">
        <v>1758996697.84615</v>
      </c>
      <c r="DR325">
        <v>154.514923076923</v>
      </c>
      <c r="DS325">
        <v>135.371923076923</v>
      </c>
      <c r="DT325">
        <v>23.3795461538462</v>
      </c>
      <c r="DU325">
        <v>20.6892384615385</v>
      </c>
      <c r="DV325">
        <v>149.603384615385</v>
      </c>
      <c r="DW325">
        <v>22.9981461538462</v>
      </c>
      <c r="DX325">
        <v>500.008384615385</v>
      </c>
      <c r="DY325">
        <v>90.3625230769231</v>
      </c>
      <c r="DZ325">
        <v>0.0285587384615385</v>
      </c>
      <c r="EA325">
        <v>29.8988769230769</v>
      </c>
      <c r="EB325">
        <v>30.0014230769231</v>
      </c>
      <c r="EC325">
        <v>999.9</v>
      </c>
      <c r="ED325">
        <v>0</v>
      </c>
      <c r="EE325">
        <v>0</v>
      </c>
      <c r="EF325">
        <v>10013.4553846154</v>
      </c>
      <c r="EG325">
        <v>0</v>
      </c>
      <c r="EH325">
        <v>9.69345</v>
      </c>
      <c r="EI325">
        <v>19.1429846153846</v>
      </c>
      <c r="EJ325">
        <v>158.213846153846</v>
      </c>
      <c r="EK325">
        <v>138.231846153846</v>
      </c>
      <c r="EL325">
        <v>2.69030692307692</v>
      </c>
      <c r="EM325">
        <v>135.371923076923</v>
      </c>
      <c r="EN325">
        <v>20.6892384615385</v>
      </c>
      <c r="EO325">
        <v>2.11263461538462</v>
      </c>
      <c r="EP325">
        <v>1.86953076923077</v>
      </c>
      <c r="EQ325">
        <v>18.3147615384615</v>
      </c>
      <c r="ER325">
        <v>16.3806076923077</v>
      </c>
      <c r="ES325">
        <v>2000.02923076923</v>
      </c>
      <c r="ET325">
        <v>0.980003076923077</v>
      </c>
      <c r="EU325">
        <v>0.0199969769230769</v>
      </c>
      <c r="EV325">
        <v>0</v>
      </c>
      <c r="EW325">
        <v>888.889769230769</v>
      </c>
      <c r="EX325">
        <v>5.00016</v>
      </c>
      <c r="EY325">
        <v>18124.0307692308</v>
      </c>
      <c r="EZ325">
        <v>18234.4769230769</v>
      </c>
      <c r="FA325">
        <v>48.562</v>
      </c>
      <c r="FB325">
        <v>48.7738461538462</v>
      </c>
      <c r="FC325">
        <v>48.875</v>
      </c>
      <c r="FD325">
        <v>48.5286153846154</v>
      </c>
      <c r="FE325">
        <v>50.375</v>
      </c>
      <c r="FF325">
        <v>1955.13384615385</v>
      </c>
      <c r="FG325">
        <v>39.8915384615385</v>
      </c>
      <c r="FH325">
        <v>0</v>
      </c>
      <c r="FI325">
        <v>1758996711.3</v>
      </c>
      <c r="FJ325">
        <v>0</v>
      </c>
      <c r="FK325">
        <v>889.13948</v>
      </c>
      <c r="FL325">
        <v>11.7672307911267</v>
      </c>
      <c r="FM325">
        <v>254.56153875667</v>
      </c>
      <c r="FN325">
        <v>18127.648</v>
      </c>
      <c r="FO325">
        <v>15</v>
      </c>
      <c r="FP325">
        <v>0</v>
      </c>
      <c r="FQ325" t="s">
        <v>439</v>
      </c>
      <c r="FR325">
        <v>1747249705.1</v>
      </c>
      <c r="FS325">
        <v>1747249711.1</v>
      </c>
      <c r="FT325">
        <v>0</v>
      </c>
      <c r="FU325">
        <v>0.871</v>
      </c>
      <c r="FV325">
        <v>0.066</v>
      </c>
      <c r="FW325">
        <v>5.486</v>
      </c>
      <c r="FX325">
        <v>0.145</v>
      </c>
      <c r="FY325">
        <v>420</v>
      </c>
      <c r="FZ325">
        <v>16</v>
      </c>
      <c r="GA325">
        <v>0.27</v>
      </c>
      <c r="GB325">
        <v>0.16</v>
      </c>
      <c r="GC325">
        <v>18.56881</v>
      </c>
      <c r="GD325">
        <v>10.3215067669173</v>
      </c>
      <c r="GE325">
        <v>1.02783796480768</v>
      </c>
      <c r="GF325">
        <v>0</v>
      </c>
      <c r="GG325">
        <v>888.140176470588</v>
      </c>
      <c r="GH325">
        <v>12.6489533985081</v>
      </c>
      <c r="GI325">
        <v>1.25992283775374</v>
      </c>
      <c r="GJ325">
        <v>-1</v>
      </c>
      <c r="GK325">
        <v>2.688532</v>
      </c>
      <c r="GL325">
        <v>0.0388294736842084</v>
      </c>
      <c r="GM325">
        <v>0.00403094852361078</v>
      </c>
      <c r="GN325">
        <v>1</v>
      </c>
      <c r="GO325">
        <v>1</v>
      </c>
      <c r="GP325">
        <v>2</v>
      </c>
      <c r="GQ325" t="s">
        <v>446</v>
      </c>
      <c r="GR325">
        <v>3.12525</v>
      </c>
      <c r="GS325">
        <v>2.65438</v>
      </c>
      <c r="GT325">
        <v>0.0312125</v>
      </c>
      <c r="GU325">
        <v>0.0276787</v>
      </c>
      <c r="GV325">
        <v>0.0996457</v>
      </c>
      <c r="GW325">
        <v>0.0918564</v>
      </c>
      <c r="GX325">
        <v>24951.1</v>
      </c>
      <c r="GY325">
        <v>23757.6</v>
      </c>
      <c r="GZ325">
        <v>23030</v>
      </c>
      <c r="HA325">
        <v>23789</v>
      </c>
      <c r="HB325">
        <v>35325.7</v>
      </c>
      <c r="HC325">
        <v>35751.1</v>
      </c>
      <c r="HD325">
        <v>41511.5</v>
      </c>
      <c r="HE325">
        <v>42417.1</v>
      </c>
      <c r="HF325">
        <v>1.91155</v>
      </c>
      <c r="HG325">
        <v>1.82332</v>
      </c>
      <c r="HH325">
        <v>0.196479</v>
      </c>
      <c r="HI325">
        <v>0</v>
      </c>
      <c r="HJ325">
        <v>26.7893</v>
      </c>
      <c r="HK325">
        <v>999.9</v>
      </c>
      <c r="HL325">
        <v>55.823</v>
      </c>
      <c r="HM325">
        <v>29.275</v>
      </c>
      <c r="HN325">
        <v>25.2417</v>
      </c>
      <c r="HO325">
        <v>54.3301</v>
      </c>
      <c r="HP325">
        <v>42.1234</v>
      </c>
      <c r="HQ325">
        <v>1</v>
      </c>
      <c r="HR325">
        <v>0.000736789</v>
      </c>
      <c r="HS325">
        <v>0.361449</v>
      </c>
      <c r="HT325">
        <v>20.2179</v>
      </c>
      <c r="HU325">
        <v>5.23361</v>
      </c>
      <c r="HV325">
        <v>11.992</v>
      </c>
      <c r="HW325">
        <v>4.95575</v>
      </c>
      <c r="HX325">
        <v>3.30395</v>
      </c>
      <c r="HY325">
        <v>23.1</v>
      </c>
      <c r="HZ325">
        <v>9999</v>
      </c>
      <c r="IA325">
        <v>9999</v>
      </c>
      <c r="IB325">
        <v>9999</v>
      </c>
      <c r="IC325">
        <v>1.8685</v>
      </c>
      <c r="ID325">
        <v>1.86419</v>
      </c>
      <c r="IE325">
        <v>1.8718</v>
      </c>
      <c r="IF325">
        <v>1.86267</v>
      </c>
      <c r="IG325">
        <v>1.86204</v>
      </c>
      <c r="IH325">
        <v>1.86857</v>
      </c>
      <c r="II325">
        <v>1.85867</v>
      </c>
      <c r="IJ325">
        <v>1.86508</v>
      </c>
      <c r="IK325">
        <v>5</v>
      </c>
      <c r="IL325">
        <v>0</v>
      </c>
      <c r="IM325">
        <v>0</v>
      </c>
      <c r="IN325">
        <v>0</v>
      </c>
      <c r="IO325" t="s">
        <v>441</v>
      </c>
      <c r="IP325" t="s">
        <v>442</v>
      </c>
      <c r="IQ325" t="s">
        <v>443</v>
      </c>
      <c r="IR325" t="s">
        <v>443</v>
      </c>
      <c r="IS325" t="s">
        <v>443</v>
      </c>
      <c r="IT325" t="s">
        <v>443</v>
      </c>
      <c r="IU325">
        <v>0</v>
      </c>
      <c r="IV325">
        <v>100</v>
      </c>
      <c r="IW325">
        <v>100</v>
      </c>
      <c r="IX325">
        <v>4.808</v>
      </c>
      <c r="IY325">
        <v>0.3814</v>
      </c>
      <c r="IZ325">
        <v>4.29428474587108</v>
      </c>
      <c r="JA325">
        <v>0.0044018681294096</v>
      </c>
      <c r="JB325">
        <v>-1.90699597991277e-06</v>
      </c>
      <c r="JC325">
        <v>4.44501569190667e-10</v>
      </c>
      <c r="JD325">
        <v>0.0663976639725661</v>
      </c>
      <c r="JE325">
        <v>0.00774552653971819</v>
      </c>
      <c r="JF325">
        <v>0.000136201457998369</v>
      </c>
      <c r="JG325">
        <v>5.32982615085375e-06</v>
      </c>
      <c r="JH325">
        <v>-0</v>
      </c>
      <c r="JI325">
        <v>1991</v>
      </c>
      <c r="JJ325">
        <v>1</v>
      </c>
      <c r="JK325">
        <v>28</v>
      </c>
      <c r="JL325">
        <v>195783.3</v>
      </c>
      <c r="JM325">
        <v>195783.2</v>
      </c>
      <c r="JN325">
        <v>0.24292</v>
      </c>
      <c r="JO325">
        <v>2.44995</v>
      </c>
      <c r="JP325">
        <v>1.4978</v>
      </c>
      <c r="JQ325">
        <v>2.33154</v>
      </c>
      <c r="JR325">
        <v>1.54419</v>
      </c>
      <c r="JS325">
        <v>2.34741</v>
      </c>
      <c r="JT325">
        <v>35.4291</v>
      </c>
      <c r="JU325">
        <v>24.105</v>
      </c>
      <c r="JV325">
        <v>18</v>
      </c>
      <c r="JW325">
        <v>546.325</v>
      </c>
      <c r="JX325">
        <v>432.876</v>
      </c>
      <c r="JY325">
        <v>25.99</v>
      </c>
      <c r="JZ325">
        <v>27.5409</v>
      </c>
      <c r="KA325">
        <v>30.0001</v>
      </c>
      <c r="KB325">
        <v>27.4658</v>
      </c>
      <c r="KC325">
        <v>27.4916</v>
      </c>
      <c r="KD325">
        <v>4.76204</v>
      </c>
      <c r="KE325">
        <v>31.7296</v>
      </c>
      <c r="KF325">
        <v>94.7976</v>
      </c>
      <c r="KG325">
        <v>25.9909</v>
      </c>
      <c r="KH325">
        <v>79.7927</v>
      </c>
      <c r="KI325">
        <v>20.7459</v>
      </c>
      <c r="KJ325">
        <v>93.0444</v>
      </c>
      <c r="KK325">
        <v>98.8606</v>
      </c>
    </row>
    <row r="326" spans="1:297">
      <c r="A326">
        <v>310</v>
      </c>
      <c r="B326">
        <v>1758996711</v>
      </c>
      <c r="C326">
        <v>9364</v>
      </c>
      <c r="D326" t="s">
        <v>1065</v>
      </c>
      <c r="E326" t="s">
        <v>1066</v>
      </c>
      <c r="F326">
        <v>5</v>
      </c>
      <c r="G326" t="s">
        <v>1024</v>
      </c>
      <c r="H326" t="s">
        <v>436</v>
      </c>
      <c r="I326">
        <v>1758996702.84615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(EA326+(U326+2*0.95*5.67E-8*(((EA326+$B$7)+273)^4-(EA326+273)^4)-44100*J326)/(1.84*29.3*R326+8*0.95*5.67E-8*(EA326+273)^3))</f>
        <v>0</v>
      </c>
      <c r="W326">
        <f>($C$7*EB326+$D$7*EC326+$E$7*V326)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2*0.95*5.67E-8*(((EA326+$B$7)+273)^4-(W326+273)^4)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105.159935283333</v>
      </c>
      <c r="AK326">
        <v>118.029606060606</v>
      </c>
      <c r="AL326">
        <v>-3.24166015151516</v>
      </c>
      <c r="AM326">
        <v>63.08</v>
      </c>
      <c r="AN326">
        <f>(AP326 - AO326 + DY326*1E3/(8.314*(EA326+273.15)) * AR326/DX326 * AQ326) * DX326/(100*DL326) * 1000/(1000 - AP326)</f>
        <v>0</v>
      </c>
      <c r="AO326">
        <v>20.6821185386905</v>
      </c>
      <c r="AP326">
        <v>23.38372</v>
      </c>
      <c r="AQ326">
        <v>3.77059131344687e-05</v>
      </c>
      <c r="AR326">
        <v>99.94</v>
      </c>
      <c r="AS326">
        <v>0</v>
      </c>
      <c r="AT326">
        <v>0</v>
      </c>
      <c r="AU326">
        <f>IF(AS326*$H$13&gt;=AW326,1.0,(AW326/(AW326-AS326*$H$13)))</f>
        <v>0</v>
      </c>
      <c r="AV326">
        <f>(AU326-1)*100</f>
        <v>0</v>
      </c>
      <c r="AW326">
        <f>MAX(0,($B$13+$C$13*EF326)/(1+$D$13*EF326)*DY326/(EA326+273)*$E$13)</f>
        <v>0</v>
      </c>
      <c r="AX326" t="s">
        <v>437</v>
      </c>
      <c r="AY326" t="s">
        <v>437</v>
      </c>
      <c r="AZ326">
        <v>0</v>
      </c>
      <c r="BA326">
        <v>0</v>
      </c>
      <c r="BB326">
        <f>1-AZ326/BA326</f>
        <v>0</v>
      </c>
      <c r="BC326">
        <v>0</v>
      </c>
      <c r="BD326" t="s">
        <v>437</v>
      </c>
      <c r="BE326" t="s">
        <v>437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437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$B$11*EG326+$C$11*EH326+$F$11*ES326*(1-EV326)</f>
        <v>0</v>
      </c>
      <c r="DI326">
        <f>DH326*DJ326</f>
        <v>0</v>
      </c>
      <c r="DJ326">
        <f>($B$11*$D$9+$C$11*$D$9+$F$11*((FF326+EX326)/MAX(FF326+EX326+FG326, 0.1)*$I$9+FG326/MAX(FF326+EX326+FG326, 0.1)*$J$9))/($B$11+$C$11+$F$11)</f>
        <v>0</v>
      </c>
      <c r="DK326">
        <f>($B$11*$K$9+$C$11*$K$9+$F$11*((FF326+EX326)/MAX(FF326+EX326+FG326, 0.1)*$P$9+FG326/MAX(FF326+EX326+FG326, 0.1)*$Q$9))/($B$11+$C$11+$F$11)</f>
        <v>0</v>
      </c>
      <c r="DL326">
        <v>6</v>
      </c>
      <c r="DM326">
        <v>0.5</v>
      </c>
      <c r="DN326" t="s">
        <v>438</v>
      </c>
      <c r="DO326">
        <v>2</v>
      </c>
      <c r="DP326" t="b">
        <v>1</v>
      </c>
      <c r="DQ326">
        <v>1758996702.84615</v>
      </c>
      <c r="DR326">
        <v>138.291153846154</v>
      </c>
      <c r="DS326">
        <v>118.658092307692</v>
      </c>
      <c r="DT326">
        <v>23.3804692307692</v>
      </c>
      <c r="DU326">
        <v>20.6857384615385</v>
      </c>
      <c r="DV326">
        <v>133.442538461538</v>
      </c>
      <c r="DW326">
        <v>22.9990538461538</v>
      </c>
      <c r="DX326">
        <v>500.001384615385</v>
      </c>
      <c r="DY326">
        <v>90.3625538461539</v>
      </c>
      <c r="DZ326">
        <v>0.0287082692307692</v>
      </c>
      <c r="EA326">
        <v>29.8968615384615</v>
      </c>
      <c r="EB326">
        <v>29.9993769230769</v>
      </c>
      <c r="EC326">
        <v>999.9</v>
      </c>
      <c r="ED326">
        <v>0</v>
      </c>
      <c r="EE326">
        <v>0</v>
      </c>
      <c r="EF326">
        <v>10009.4230769231</v>
      </c>
      <c r="EG326">
        <v>0</v>
      </c>
      <c r="EH326">
        <v>9.68981230769231</v>
      </c>
      <c r="EI326">
        <v>19.6329230769231</v>
      </c>
      <c r="EJ326">
        <v>141.601769230769</v>
      </c>
      <c r="EK326">
        <v>121.164538461538</v>
      </c>
      <c r="EL326">
        <v>2.69473307692308</v>
      </c>
      <c r="EM326">
        <v>118.658092307692</v>
      </c>
      <c r="EN326">
        <v>20.6857384615385</v>
      </c>
      <c r="EO326">
        <v>2.11271923076923</v>
      </c>
      <c r="EP326">
        <v>1.86921538461538</v>
      </c>
      <c r="EQ326">
        <v>18.3154</v>
      </c>
      <c r="ER326">
        <v>16.3779615384615</v>
      </c>
      <c r="ES326">
        <v>2000.01461538462</v>
      </c>
      <c r="ET326">
        <v>0.980002923076923</v>
      </c>
      <c r="EU326">
        <v>0.0199971923076923</v>
      </c>
      <c r="EV326">
        <v>0</v>
      </c>
      <c r="EW326">
        <v>889.946846153846</v>
      </c>
      <c r="EX326">
        <v>5.00016</v>
      </c>
      <c r="EY326">
        <v>18145.2923076923</v>
      </c>
      <c r="EZ326">
        <v>18234.3384615385</v>
      </c>
      <c r="FA326">
        <v>48.562</v>
      </c>
      <c r="FB326">
        <v>48.7738461538462</v>
      </c>
      <c r="FC326">
        <v>48.875</v>
      </c>
      <c r="FD326">
        <v>48.5333846153846</v>
      </c>
      <c r="FE326">
        <v>50.375</v>
      </c>
      <c r="FF326">
        <v>1955.12</v>
      </c>
      <c r="FG326">
        <v>39.8930769230769</v>
      </c>
      <c r="FH326">
        <v>0</v>
      </c>
      <c r="FI326">
        <v>1758996716.1</v>
      </c>
      <c r="FJ326">
        <v>0</v>
      </c>
      <c r="FK326">
        <v>890.11872</v>
      </c>
      <c r="FL326">
        <v>13.6074615603519</v>
      </c>
      <c r="FM326">
        <v>264.376923420421</v>
      </c>
      <c r="FN326">
        <v>18148.436</v>
      </c>
      <c r="FO326">
        <v>15</v>
      </c>
      <c r="FP326">
        <v>0</v>
      </c>
      <c r="FQ326" t="s">
        <v>439</v>
      </c>
      <c r="FR326">
        <v>1747249705.1</v>
      </c>
      <c r="FS326">
        <v>1747249711.1</v>
      </c>
      <c r="FT326">
        <v>0</v>
      </c>
      <c r="FU326">
        <v>0.871</v>
      </c>
      <c r="FV326">
        <v>0.066</v>
      </c>
      <c r="FW326">
        <v>5.486</v>
      </c>
      <c r="FX326">
        <v>0.145</v>
      </c>
      <c r="FY326">
        <v>420</v>
      </c>
      <c r="FZ326">
        <v>16</v>
      </c>
      <c r="GA326">
        <v>0.27</v>
      </c>
      <c r="GB326">
        <v>0.16</v>
      </c>
      <c r="GC326">
        <v>19.391425</v>
      </c>
      <c r="GD326">
        <v>6.13378195488723</v>
      </c>
      <c r="GE326">
        <v>0.645386364029331</v>
      </c>
      <c r="GF326">
        <v>0</v>
      </c>
      <c r="GG326">
        <v>889.442705882353</v>
      </c>
      <c r="GH326">
        <v>12.6387471377789</v>
      </c>
      <c r="GI326">
        <v>1.25453794000284</v>
      </c>
      <c r="GJ326">
        <v>-1</v>
      </c>
      <c r="GK326">
        <v>2.6925625</v>
      </c>
      <c r="GL326">
        <v>0.0542061654135316</v>
      </c>
      <c r="GM326">
        <v>0.00530252192357564</v>
      </c>
      <c r="GN326">
        <v>1</v>
      </c>
      <c r="GO326">
        <v>1</v>
      </c>
      <c r="GP326">
        <v>2</v>
      </c>
      <c r="GQ326" t="s">
        <v>446</v>
      </c>
      <c r="GR326">
        <v>3.12538</v>
      </c>
      <c r="GS326">
        <v>2.65426</v>
      </c>
      <c r="GT326">
        <v>0.0273835</v>
      </c>
      <c r="GU326">
        <v>0.0234731</v>
      </c>
      <c r="GV326">
        <v>0.0996676</v>
      </c>
      <c r="GW326">
        <v>0.0918502</v>
      </c>
      <c r="GX326">
        <v>25049.9</v>
      </c>
      <c r="GY326">
        <v>23860.6</v>
      </c>
      <c r="GZ326">
        <v>23030.1</v>
      </c>
      <c r="HA326">
        <v>23789.3</v>
      </c>
      <c r="HB326">
        <v>35324.6</v>
      </c>
      <c r="HC326">
        <v>35751.4</v>
      </c>
      <c r="HD326">
        <v>41511.6</v>
      </c>
      <c r="HE326">
        <v>42417.5</v>
      </c>
      <c r="HF326">
        <v>1.9118</v>
      </c>
      <c r="HG326">
        <v>1.82313</v>
      </c>
      <c r="HH326">
        <v>0.197172</v>
      </c>
      <c r="HI326">
        <v>0</v>
      </c>
      <c r="HJ326">
        <v>26.787</v>
      </c>
      <c r="HK326">
        <v>999.9</v>
      </c>
      <c r="HL326">
        <v>55.823</v>
      </c>
      <c r="HM326">
        <v>29.275</v>
      </c>
      <c r="HN326">
        <v>25.2423</v>
      </c>
      <c r="HO326">
        <v>53.7101</v>
      </c>
      <c r="HP326">
        <v>41.9551</v>
      </c>
      <c r="HQ326">
        <v>1</v>
      </c>
      <c r="HR326">
        <v>0.000708841</v>
      </c>
      <c r="HS326">
        <v>0.359962</v>
      </c>
      <c r="HT326">
        <v>20.2178</v>
      </c>
      <c r="HU326">
        <v>5.23316</v>
      </c>
      <c r="HV326">
        <v>11.992</v>
      </c>
      <c r="HW326">
        <v>4.95575</v>
      </c>
      <c r="HX326">
        <v>3.304</v>
      </c>
      <c r="HY326">
        <v>23.1</v>
      </c>
      <c r="HZ326">
        <v>9999</v>
      </c>
      <c r="IA326">
        <v>9999</v>
      </c>
      <c r="IB326">
        <v>9999</v>
      </c>
      <c r="IC326">
        <v>1.86851</v>
      </c>
      <c r="ID326">
        <v>1.86419</v>
      </c>
      <c r="IE326">
        <v>1.8718</v>
      </c>
      <c r="IF326">
        <v>1.86266</v>
      </c>
      <c r="IG326">
        <v>1.86204</v>
      </c>
      <c r="IH326">
        <v>1.86854</v>
      </c>
      <c r="II326">
        <v>1.85867</v>
      </c>
      <c r="IJ326">
        <v>1.86508</v>
      </c>
      <c r="IK326">
        <v>5</v>
      </c>
      <c r="IL326">
        <v>0</v>
      </c>
      <c r="IM326">
        <v>0</v>
      </c>
      <c r="IN326">
        <v>0</v>
      </c>
      <c r="IO326" t="s">
        <v>441</v>
      </c>
      <c r="IP326" t="s">
        <v>442</v>
      </c>
      <c r="IQ326" t="s">
        <v>443</v>
      </c>
      <c r="IR326" t="s">
        <v>443</v>
      </c>
      <c r="IS326" t="s">
        <v>443</v>
      </c>
      <c r="IT326" t="s">
        <v>443</v>
      </c>
      <c r="IU326">
        <v>0</v>
      </c>
      <c r="IV326">
        <v>100</v>
      </c>
      <c r="IW326">
        <v>100</v>
      </c>
      <c r="IX326">
        <v>4.745</v>
      </c>
      <c r="IY326">
        <v>0.3816</v>
      </c>
      <c r="IZ326">
        <v>4.29428474587108</v>
      </c>
      <c r="JA326">
        <v>0.0044018681294096</v>
      </c>
      <c r="JB326">
        <v>-1.90699597991277e-06</v>
      </c>
      <c r="JC326">
        <v>4.44501569190667e-10</v>
      </c>
      <c r="JD326">
        <v>0.0663976639725661</v>
      </c>
      <c r="JE326">
        <v>0.00774552653971819</v>
      </c>
      <c r="JF326">
        <v>0.000136201457998369</v>
      </c>
      <c r="JG326">
        <v>5.32982615085375e-06</v>
      </c>
      <c r="JH326">
        <v>-0</v>
      </c>
      <c r="JI326">
        <v>1991</v>
      </c>
      <c r="JJ326">
        <v>1</v>
      </c>
      <c r="JK326">
        <v>28</v>
      </c>
      <c r="JL326">
        <v>195783.4</v>
      </c>
      <c r="JM326">
        <v>195783.3</v>
      </c>
      <c r="JN326">
        <v>0.205078</v>
      </c>
      <c r="JO326">
        <v>2.47559</v>
      </c>
      <c r="JP326">
        <v>1.49902</v>
      </c>
      <c r="JQ326">
        <v>2.33154</v>
      </c>
      <c r="JR326">
        <v>1.54419</v>
      </c>
      <c r="JS326">
        <v>2.29126</v>
      </c>
      <c r="JT326">
        <v>35.4059</v>
      </c>
      <c r="JU326">
        <v>24.0875</v>
      </c>
      <c r="JV326">
        <v>18</v>
      </c>
      <c r="JW326">
        <v>546.471</v>
      </c>
      <c r="JX326">
        <v>432.746</v>
      </c>
      <c r="JY326">
        <v>25.9885</v>
      </c>
      <c r="JZ326">
        <v>27.5407</v>
      </c>
      <c r="KA326">
        <v>30</v>
      </c>
      <c r="KB326">
        <v>27.464</v>
      </c>
      <c r="KC326">
        <v>27.49</v>
      </c>
      <c r="KD326">
        <v>4.06467</v>
      </c>
      <c r="KE326">
        <v>31.7296</v>
      </c>
      <c r="KF326">
        <v>94.7976</v>
      </c>
      <c r="KG326">
        <v>25.9901</v>
      </c>
      <c r="KH326">
        <v>66.2765</v>
      </c>
      <c r="KI326">
        <v>20.7459</v>
      </c>
      <c r="KJ326">
        <v>93.0447</v>
      </c>
      <c r="KK326">
        <v>98.8616</v>
      </c>
    </row>
    <row r="327" spans="1:297">
      <c r="A327">
        <v>311</v>
      </c>
      <c r="B327">
        <v>1758996716</v>
      </c>
      <c r="C327">
        <v>9369</v>
      </c>
      <c r="D327" t="s">
        <v>1067</v>
      </c>
      <c r="E327" t="s">
        <v>1068</v>
      </c>
      <c r="F327">
        <v>5</v>
      </c>
      <c r="G327" t="s">
        <v>1024</v>
      </c>
      <c r="H327" t="s">
        <v>436</v>
      </c>
      <c r="I327">
        <v>1758996707.84615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(EA327+(U327+2*0.95*5.67E-8*(((EA327+$B$7)+273)^4-(EA327+273)^4)-44100*J327)/(1.84*29.3*R327+8*0.95*5.67E-8*(EA327+273)^3))</f>
        <v>0</v>
      </c>
      <c r="W327">
        <f>($C$7*EB327+$D$7*EC327+$E$7*V327)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2*0.95*5.67E-8*(((EA327+$B$7)+273)^4-(W327+273)^4)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87.831075614881</v>
      </c>
      <c r="AK327">
        <v>101.450260606061</v>
      </c>
      <c r="AL327">
        <v>-3.31356746753248</v>
      </c>
      <c r="AM327">
        <v>63.08</v>
      </c>
      <c r="AN327">
        <f>(AP327 - AO327 + DY327*1E3/(8.314*(EA327+273.15)) * AR327/DX327 * AQ327) * DX327/(100*DL327) * 1000/(1000 - AP327)</f>
        <v>0</v>
      </c>
      <c r="AO327">
        <v>20.6800696607143</v>
      </c>
      <c r="AP327">
        <v>23.3869478787879</v>
      </c>
      <c r="AQ327">
        <v>1.7713564213416e-05</v>
      </c>
      <c r="AR327">
        <v>99.94</v>
      </c>
      <c r="AS327">
        <v>0</v>
      </c>
      <c r="AT327">
        <v>0</v>
      </c>
      <c r="AU327">
        <f>IF(AS327*$H$13&gt;=AW327,1.0,(AW327/(AW327-AS327*$H$13)))</f>
        <v>0</v>
      </c>
      <c r="AV327">
        <f>(AU327-1)*100</f>
        <v>0</v>
      </c>
      <c r="AW327">
        <f>MAX(0,($B$13+$C$13*EF327)/(1+$D$13*EF327)*DY327/(EA327+273)*$E$13)</f>
        <v>0</v>
      </c>
      <c r="AX327" t="s">
        <v>437</v>
      </c>
      <c r="AY327" t="s">
        <v>437</v>
      </c>
      <c r="AZ327">
        <v>0</v>
      </c>
      <c r="BA327">
        <v>0</v>
      </c>
      <c r="BB327">
        <f>1-AZ327/BA327</f>
        <v>0</v>
      </c>
      <c r="BC327">
        <v>0</v>
      </c>
      <c r="BD327" t="s">
        <v>437</v>
      </c>
      <c r="BE327" t="s">
        <v>437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437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$B$11*EG327+$C$11*EH327+$F$11*ES327*(1-EV327)</f>
        <v>0</v>
      </c>
      <c r="DI327">
        <f>DH327*DJ327</f>
        <v>0</v>
      </c>
      <c r="DJ327">
        <f>($B$11*$D$9+$C$11*$D$9+$F$11*((FF327+EX327)/MAX(FF327+EX327+FG327, 0.1)*$I$9+FG327/MAX(FF327+EX327+FG327, 0.1)*$J$9))/($B$11+$C$11+$F$11)</f>
        <v>0</v>
      </c>
      <c r="DK327">
        <f>($B$11*$K$9+$C$11*$K$9+$F$11*((FF327+EX327)/MAX(FF327+EX327+FG327, 0.1)*$P$9+FG327/MAX(FF327+EX327+FG327, 0.1)*$Q$9))/($B$11+$C$11+$F$11)</f>
        <v>0</v>
      </c>
      <c r="DL327">
        <v>6</v>
      </c>
      <c r="DM327">
        <v>0.5</v>
      </c>
      <c r="DN327" t="s">
        <v>438</v>
      </c>
      <c r="DO327">
        <v>2</v>
      </c>
      <c r="DP327" t="b">
        <v>1</v>
      </c>
      <c r="DQ327">
        <v>1758996707.84615</v>
      </c>
      <c r="DR327">
        <v>122.129646153846</v>
      </c>
      <c r="DS327">
        <v>101.925038461538</v>
      </c>
      <c r="DT327">
        <v>23.3827461538462</v>
      </c>
      <c r="DU327">
        <v>20.6826230769231</v>
      </c>
      <c r="DV327">
        <v>117.344530769231</v>
      </c>
      <c r="DW327">
        <v>23.0012692307692</v>
      </c>
      <c r="DX327">
        <v>500.016307692308</v>
      </c>
      <c r="DY327">
        <v>90.3629384615384</v>
      </c>
      <c r="DZ327">
        <v>0.0287100846153846</v>
      </c>
      <c r="EA327">
        <v>29.8949384615385</v>
      </c>
      <c r="EB327">
        <v>30.0066230769231</v>
      </c>
      <c r="EC327">
        <v>999.9</v>
      </c>
      <c r="ED327">
        <v>0</v>
      </c>
      <c r="EE327">
        <v>0</v>
      </c>
      <c r="EF327">
        <v>10004.1246153846</v>
      </c>
      <c r="EG327">
        <v>0</v>
      </c>
      <c r="EH327">
        <v>9.68703</v>
      </c>
      <c r="EI327">
        <v>20.2044846153846</v>
      </c>
      <c r="EJ327">
        <v>125.053692307692</v>
      </c>
      <c r="EK327">
        <v>104.077715384615</v>
      </c>
      <c r="EL327">
        <v>2.70011076923077</v>
      </c>
      <c r="EM327">
        <v>101.925038461538</v>
      </c>
      <c r="EN327">
        <v>20.6826230769231</v>
      </c>
      <c r="EO327">
        <v>2.11293307692308</v>
      </c>
      <c r="EP327">
        <v>1.86894230769231</v>
      </c>
      <c r="EQ327">
        <v>18.3170230769231</v>
      </c>
      <c r="ER327">
        <v>16.3756615384615</v>
      </c>
      <c r="ES327">
        <v>2000.00076923077</v>
      </c>
      <c r="ET327">
        <v>0.980002769230769</v>
      </c>
      <c r="EU327">
        <v>0.0199974076923077</v>
      </c>
      <c r="EV327">
        <v>0</v>
      </c>
      <c r="EW327">
        <v>891.064307692308</v>
      </c>
      <c r="EX327">
        <v>5.00016</v>
      </c>
      <c r="EY327">
        <v>18167.9076923077</v>
      </c>
      <c r="EZ327">
        <v>18234.2230769231</v>
      </c>
      <c r="FA327">
        <v>48.562</v>
      </c>
      <c r="FB327">
        <v>48.7690769230769</v>
      </c>
      <c r="FC327">
        <v>48.875</v>
      </c>
      <c r="FD327">
        <v>48.5333846153846</v>
      </c>
      <c r="FE327">
        <v>50.375</v>
      </c>
      <c r="FF327">
        <v>1955.10692307692</v>
      </c>
      <c r="FG327">
        <v>39.8961538461538</v>
      </c>
      <c r="FH327">
        <v>0</v>
      </c>
      <c r="FI327">
        <v>1758996721.5</v>
      </c>
      <c r="FJ327">
        <v>0</v>
      </c>
      <c r="FK327">
        <v>891.303076923077</v>
      </c>
      <c r="FL327">
        <v>14.2734358818152</v>
      </c>
      <c r="FM327">
        <v>270.423931253838</v>
      </c>
      <c r="FN327">
        <v>18171.2576923077</v>
      </c>
      <c r="FO327">
        <v>15</v>
      </c>
      <c r="FP327">
        <v>0</v>
      </c>
      <c r="FQ327" t="s">
        <v>439</v>
      </c>
      <c r="FR327">
        <v>1747249705.1</v>
      </c>
      <c r="FS327">
        <v>1747249711.1</v>
      </c>
      <c r="FT327">
        <v>0</v>
      </c>
      <c r="FU327">
        <v>0.871</v>
      </c>
      <c r="FV327">
        <v>0.066</v>
      </c>
      <c r="FW327">
        <v>5.486</v>
      </c>
      <c r="FX327">
        <v>0.145</v>
      </c>
      <c r="FY327">
        <v>420</v>
      </c>
      <c r="FZ327">
        <v>16</v>
      </c>
      <c r="GA327">
        <v>0.27</v>
      </c>
      <c r="GB327">
        <v>0.16</v>
      </c>
      <c r="GC327">
        <v>19.842345</v>
      </c>
      <c r="GD327">
        <v>6.6489248120301</v>
      </c>
      <c r="GE327">
        <v>0.694614519337885</v>
      </c>
      <c r="GF327">
        <v>0</v>
      </c>
      <c r="GG327">
        <v>890.497588235294</v>
      </c>
      <c r="GH327">
        <v>13.5159358316402</v>
      </c>
      <c r="GI327">
        <v>1.33864795964494</v>
      </c>
      <c r="GJ327">
        <v>-1</v>
      </c>
      <c r="GK327">
        <v>2.696832</v>
      </c>
      <c r="GL327">
        <v>0.0625389473684254</v>
      </c>
      <c r="GM327">
        <v>0.00615452808913889</v>
      </c>
      <c r="GN327">
        <v>1</v>
      </c>
      <c r="GO327">
        <v>1</v>
      </c>
      <c r="GP327">
        <v>2</v>
      </c>
      <c r="GQ327" t="s">
        <v>446</v>
      </c>
      <c r="GR327">
        <v>3.12542</v>
      </c>
      <c r="GS327">
        <v>2.65391</v>
      </c>
      <c r="GT327">
        <v>0.0234492</v>
      </c>
      <c r="GU327">
        <v>0.0194988</v>
      </c>
      <c r="GV327">
        <v>0.0996718</v>
      </c>
      <c r="GW327">
        <v>0.0918448</v>
      </c>
      <c r="GX327">
        <v>25151.5</v>
      </c>
      <c r="GY327">
        <v>23957.5</v>
      </c>
      <c r="GZ327">
        <v>23030.4</v>
      </c>
      <c r="HA327">
        <v>23789</v>
      </c>
      <c r="HB327">
        <v>35324.4</v>
      </c>
      <c r="HC327">
        <v>35751.1</v>
      </c>
      <c r="HD327">
        <v>41511.9</v>
      </c>
      <c r="HE327">
        <v>42417.3</v>
      </c>
      <c r="HF327">
        <v>1.91182</v>
      </c>
      <c r="HG327">
        <v>1.82318</v>
      </c>
      <c r="HH327">
        <v>0.19766</v>
      </c>
      <c r="HI327">
        <v>0</v>
      </c>
      <c r="HJ327">
        <v>26.7837</v>
      </c>
      <c r="HK327">
        <v>999.9</v>
      </c>
      <c r="HL327">
        <v>55.823</v>
      </c>
      <c r="HM327">
        <v>29.275</v>
      </c>
      <c r="HN327">
        <v>25.2431</v>
      </c>
      <c r="HO327">
        <v>53.8101</v>
      </c>
      <c r="HP327">
        <v>41.9271</v>
      </c>
      <c r="HQ327">
        <v>1</v>
      </c>
      <c r="HR327">
        <v>0.000696138</v>
      </c>
      <c r="HS327">
        <v>0.359867</v>
      </c>
      <c r="HT327">
        <v>20.2174</v>
      </c>
      <c r="HU327">
        <v>5.23167</v>
      </c>
      <c r="HV327">
        <v>11.992</v>
      </c>
      <c r="HW327">
        <v>4.9552</v>
      </c>
      <c r="HX327">
        <v>3.3036</v>
      </c>
      <c r="HY327">
        <v>23.1</v>
      </c>
      <c r="HZ327">
        <v>9999</v>
      </c>
      <c r="IA327">
        <v>9999</v>
      </c>
      <c r="IB327">
        <v>9999</v>
      </c>
      <c r="IC327">
        <v>1.86854</v>
      </c>
      <c r="ID327">
        <v>1.8642</v>
      </c>
      <c r="IE327">
        <v>1.8718</v>
      </c>
      <c r="IF327">
        <v>1.86267</v>
      </c>
      <c r="IG327">
        <v>1.86206</v>
      </c>
      <c r="IH327">
        <v>1.86854</v>
      </c>
      <c r="II327">
        <v>1.85867</v>
      </c>
      <c r="IJ327">
        <v>1.86508</v>
      </c>
      <c r="IK327">
        <v>5</v>
      </c>
      <c r="IL327">
        <v>0</v>
      </c>
      <c r="IM327">
        <v>0</v>
      </c>
      <c r="IN327">
        <v>0</v>
      </c>
      <c r="IO327" t="s">
        <v>441</v>
      </c>
      <c r="IP327" t="s">
        <v>442</v>
      </c>
      <c r="IQ327" t="s">
        <v>443</v>
      </c>
      <c r="IR327" t="s">
        <v>443</v>
      </c>
      <c r="IS327" t="s">
        <v>443</v>
      </c>
      <c r="IT327" t="s">
        <v>443</v>
      </c>
      <c r="IU327">
        <v>0</v>
      </c>
      <c r="IV327">
        <v>100</v>
      </c>
      <c r="IW327">
        <v>100</v>
      </c>
      <c r="IX327">
        <v>4.681</v>
      </c>
      <c r="IY327">
        <v>0.3816</v>
      </c>
      <c r="IZ327">
        <v>4.29428474587108</v>
      </c>
      <c r="JA327">
        <v>0.0044018681294096</v>
      </c>
      <c r="JB327">
        <v>-1.90699597991277e-06</v>
      </c>
      <c r="JC327">
        <v>4.44501569190667e-10</v>
      </c>
      <c r="JD327">
        <v>0.0663976639725661</v>
      </c>
      <c r="JE327">
        <v>0.00774552653971819</v>
      </c>
      <c r="JF327">
        <v>0.000136201457998369</v>
      </c>
      <c r="JG327">
        <v>5.32982615085375e-06</v>
      </c>
      <c r="JH327">
        <v>-0</v>
      </c>
      <c r="JI327">
        <v>1991</v>
      </c>
      <c r="JJ327">
        <v>1</v>
      </c>
      <c r="JK327">
        <v>28</v>
      </c>
      <c r="JL327">
        <v>195783.5</v>
      </c>
      <c r="JM327">
        <v>195783.4</v>
      </c>
      <c r="JN327">
        <v>0.168457</v>
      </c>
      <c r="JO327">
        <v>2.48169</v>
      </c>
      <c r="JP327">
        <v>1.4978</v>
      </c>
      <c r="JQ327">
        <v>2.33154</v>
      </c>
      <c r="JR327">
        <v>1.54419</v>
      </c>
      <c r="JS327">
        <v>2.33643</v>
      </c>
      <c r="JT327">
        <v>35.4291</v>
      </c>
      <c r="JU327">
        <v>24.105</v>
      </c>
      <c r="JV327">
        <v>18</v>
      </c>
      <c r="JW327">
        <v>546.469</v>
      </c>
      <c r="JX327">
        <v>432.768</v>
      </c>
      <c r="JY327">
        <v>25.989</v>
      </c>
      <c r="JZ327">
        <v>27.5386</v>
      </c>
      <c r="KA327">
        <v>30</v>
      </c>
      <c r="KB327">
        <v>27.4619</v>
      </c>
      <c r="KC327">
        <v>27.489</v>
      </c>
      <c r="KD327">
        <v>3.34589</v>
      </c>
      <c r="KE327">
        <v>31.4508</v>
      </c>
      <c r="KF327">
        <v>94.7976</v>
      </c>
      <c r="KG327">
        <v>25.9895</v>
      </c>
      <c r="KH327">
        <v>52.7886</v>
      </c>
      <c r="KI327">
        <v>20.7459</v>
      </c>
      <c r="KJ327">
        <v>93.0455</v>
      </c>
      <c r="KK327">
        <v>98.8609</v>
      </c>
    </row>
    <row r="328" spans="1:297">
      <c r="A328">
        <v>312</v>
      </c>
      <c r="B328">
        <v>1758996721</v>
      </c>
      <c r="C328">
        <v>9374</v>
      </c>
      <c r="D328" t="s">
        <v>1069</v>
      </c>
      <c r="E328" t="s">
        <v>1070</v>
      </c>
      <c r="F328">
        <v>5</v>
      </c>
      <c r="G328" t="s">
        <v>1024</v>
      </c>
      <c r="H328" t="s">
        <v>436</v>
      </c>
      <c r="I328">
        <v>1758996712.84615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(EA328+(U328+2*0.95*5.67E-8*(((EA328+$B$7)+273)^4-(EA328+273)^4)-44100*J328)/(1.84*29.3*R328+8*0.95*5.67E-8*(EA328+273)^3))</f>
        <v>0</v>
      </c>
      <c r="W328">
        <f>($C$7*EB328+$D$7*EC328+$E$7*V328)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2*0.95*5.67E-8*(((EA328+$B$7)+273)^4-(W328+273)^4)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72.0805580136905</v>
      </c>
      <c r="AK328">
        <v>85.6377703030303</v>
      </c>
      <c r="AL328">
        <v>-3.14834116233767</v>
      </c>
      <c r="AM328">
        <v>63.08</v>
      </c>
      <c r="AN328">
        <f>(AP328 - AO328 + DY328*1E3/(8.314*(EA328+273.15)) * AR328/DX328 * AQ328) * DX328/(100*DL328) * 1000/(1000 - AP328)</f>
        <v>0</v>
      </c>
      <c r="AO328">
        <v>20.6839017767857</v>
      </c>
      <c r="AP328">
        <v>23.395276969697</v>
      </c>
      <c r="AQ328">
        <v>6.21195833868105e-05</v>
      </c>
      <c r="AR328">
        <v>99.94</v>
      </c>
      <c r="AS328">
        <v>0</v>
      </c>
      <c r="AT328">
        <v>0</v>
      </c>
      <c r="AU328">
        <f>IF(AS328*$H$13&gt;=AW328,1.0,(AW328/(AW328-AS328*$H$13)))</f>
        <v>0</v>
      </c>
      <c r="AV328">
        <f>(AU328-1)*100</f>
        <v>0</v>
      </c>
      <c r="AW328">
        <f>MAX(0,($B$13+$C$13*EF328)/(1+$D$13*EF328)*DY328/(EA328+273)*$E$13)</f>
        <v>0</v>
      </c>
      <c r="AX328" t="s">
        <v>437</v>
      </c>
      <c r="AY328" t="s">
        <v>437</v>
      </c>
      <c r="AZ328">
        <v>0</v>
      </c>
      <c r="BA328">
        <v>0</v>
      </c>
      <c r="BB328">
        <f>1-AZ328/BA328</f>
        <v>0</v>
      </c>
      <c r="BC328">
        <v>0</v>
      </c>
      <c r="BD328" t="s">
        <v>437</v>
      </c>
      <c r="BE328" t="s">
        <v>437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437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$B$11*EG328+$C$11*EH328+$F$11*ES328*(1-EV328)</f>
        <v>0</v>
      </c>
      <c r="DI328">
        <f>DH328*DJ328</f>
        <v>0</v>
      </c>
      <c r="DJ328">
        <f>($B$11*$D$9+$C$11*$D$9+$F$11*((FF328+EX328)/MAX(FF328+EX328+FG328, 0.1)*$I$9+FG328/MAX(FF328+EX328+FG328, 0.1)*$J$9))/($B$11+$C$11+$F$11)</f>
        <v>0</v>
      </c>
      <c r="DK328">
        <f>($B$11*$K$9+$C$11*$K$9+$F$11*((FF328+EX328)/MAX(FF328+EX328+FG328, 0.1)*$P$9+FG328/MAX(FF328+EX328+FG328, 0.1)*$Q$9))/($B$11+$C$11+$F$11)</f>
        <v>0</v>
      </c>
      <c r="DL328">
        <v>6</v>
      </c>
      <c r="DM328">
        <v>0.5</v>
      </c>
      <c r="DN328" t="s">
        <v>438</v>
      </c>
      <c r="DO328">
        <v>2</v>
      </c>
      <c r="DP328" t="b">
        <v>1</v>
      </c>
      <c r="DQ328">
        <v>1758996712.84615</v>
      </c>
      <c r="DR328">
        <v>106.134730769231</v>
      </c>
      <c r="DS328">
        <v>85.8015153846154</v>
      </c>
      <c r="DT328">
        <v>23.3864846153846</v>
      </c>
      <c r="DU328">
        <v>20.6825076923077</v>
      </c>
      <c r="DV328">
        <v>101.413438461538</v>
      </c>
      <c r="DW328">
        <v>23.0049230769231</v>
      </c>
      <c r="DX328">
        <v>500.010153846154</v>
      </c>
      <c r="DY328">
        <v>90.3625923076923</v>
      </c>
      <c r="DZ328">
        <v>0.0286534153846154</v>
      </c>
      <c r="EA328">
        <v>29.8949769230769</v>
      </c>
      <c r="EB328">
        <v>30.0050846153846</v>
      </c>
      <c r="EC328">
        <v>999.9</v>
      </c>
      <c r="ED328">
        <v>0</v>
      </c>
      <c r="EE328">
        <v>0</v>
      </c>
      <c r="EF328">
        <v>9995.18769230769</v>
      </c>
      <c r="EG328">
        <v>0</v>
      </c>
      <c r="EH328">
        <v>9.68895615384615</v>
      </c>
      <c r="EI328">
        <v>20.3331153846154</v>
      </c>
      <c r="EJ328">
        <v>108.676153846154</v>
      </c>
      <c r="EK328">
        <v>87.6136384615385</v>
      </c>
      <c r="EL328">
        <v>2.70397769230769</v>
      </c>
      <c r="EM328">
        <v>85.8015153846154</v>
      </c>
      <c r="EN328">
        <v>20.6825076923077</v>
      </c>
      <c r="EO328">
        <v>2.11326307692308</v>
      </c>
      <c r="EP328">
        <v>1.86892461538462</v>
      </c>
      <c r="EQ328">
        <v>18.3195076923077</v>
      </c>
      <c r="ER328">
        <v>16.3755</v>
      </c>
      <c r="ES328">
        <v>1999.99</v>
      </c>
      <c r="ET328">
        <v>0.980002615384616</v>
      </c>
      <c r="EU328">
        <v>0.0199976307692308</v>
      </c>
      <c r="EV328">
        <v>0</v>
      </c>
      <c r="EW328">
        <v>892.156923076923</v>
      </c>
      <c r="EX328">
        <v>5.00016</v>
      </c>
      <c r="EY328">
        <v>18190.5230769231</v>
      </c>
      <c r="EZ328">
        <v>18234.1153846154</v>
      </c>
      <c r="FA328">
        <v>48.562</v>
      </c>
      <c r="FB328">
        <v>48.7547692307692</v>
      </c>
      <c r="FC328">
        <v>48.875</v>
      </c>
      <c r="FD328">
        <v>48.5333846153846</v>
      </c>
      <c r="FE328">
        <v>50.375</v>
      </c>
      <c r="FF328">
        <v>1955.09692307692</v>
      </c>
      <c r="FG328">
        <v>39.8984615384615</v>
      </c>
      <c r="FH328">
        <v>0</v>
      </c>
      <c r="FI328">
        <v>1758996726.3</v>
      </c>
      <c r="FJ328">
        <v>0</v>
      </c>
      <c r="FK328">
        <v>892.415</v>
      </c>
      <c r="FL328">
        <v>14.3954188305481</v>
      </c>
      <c r="FM328">
        <v>277.661538689764</v>
      </c>
      <c r="FN328">
        <v>18193.0923076923</v>
      </c>
      <c r="FO328">
        <v>15</v>
      </c>
      <c r="FP328">
        <v>0</v>
      </c>
      <c r="FQ328" t="s">
        <v>439</v>
      </c>
      <c r="FR328">
        <v>1747249705.1</v>
      </c>
      <c r="FS328">
        <v>1747249711.1</v>
      </c>
      <c r="FT328">
        <v>0</v>
      </c>
      <c r="FU328">
        <v>0.871</v>
      </c>
      <c r="FV328">
        <v>0.066</v>
      </c>
      <c r="FW328">
        <v>5.486</v>
      </c>
      <c r="FX328">
        <v>0.145</v>
      </c>
      <c r="FY328">
        <v>420</v>
      </c>
      <c r="FZ328">
        <v>16</v>
      </c>
      <c r="GA328">
        <v>0.27</v>
      </c>
      <c r="GB328">
        <v>0.16</v>
      </c>
      <c r="GC328">
        <v>20.250285</v>
      </c>
      <c r="GD328">
        <v>2.60955338345865</v>
      </c>
      <c r="GE328">
        <v>0.429912896148743</v>
      </c>
      <c r="GF328">
        <v>0</v>
      </c>
      <c r="GG328">
        <v>891.563264705882</v>
      </c>
      <c r="GH328">
        <v>13.9234071938294</v>
      </c>
      <c r="GI328">
        <v>1.37971178381623</v>
      </c>
      <c r="GJ328">
        <v>-1</v>
      </c>
      <c r="GK328">
        <v>2.702152</v>
      </c>
      <c r="GL328">
        <v>0.0506129323308288</v>
      </c>
      <c r="GM328">
        <v>0.00603353428762941</v>
      </c>
      <c r="GN328">
        <v>1</v>
      </c>
      <c r="GO328">
        <v>1</v>
      </c>
      <c r="GP328">
        <v>2</v>
      </c>
      <c r="GQ328" t="s">
        <v>446</v>
      </c>
      <c r="GR328">
        <v>3.12519</v>
      </c>
      <c r="GS328">
        <v>2.65439</v>
      </c>
      <c r="GT328">
        <v>0.0196327</v>
      </c>
      <c r="GU328">
        <v>0.0158935</v>
      </c>
      <c r="GV328">
        <v>0.0996957</v>
      </c>
      <c r="GW328">
        <v>0.0919448</v>
      </c>
      <c r="GX328">
        <v>25249.6</v>
      </c>
      <c r="GY328">
        <v>24046</v>
      </c>
      <c r="GZ328">
        <v>23030.3</v>
      </c>
      <c r="HA328">
        <v>23789.5</v>
      </c>
      <c r="HB328">
        <v>35323</v>
      </c>
      <c r="HC328">
        <v>35747.5</v>
      </c>
      <c r="HD328">
        <v>41511.9</v>
      </c>
      <c r="HE328">
        <v>42418.1</v>
      </c>
      <c r="HF328">
        <v>1.9113</v>
      </c>
      <c r="HG328">
        <v>1.82367</v>
      </c>
      <c r="HH328">
        <v>0.197425</v>
      </c>
      <c r="HI328">
        <v>0</v>
      </c>
      <c r="HJ328">
        <v>26.7799</v>
      </c>
      <c r="HK328">
        <v>999.9</v>
      </c>
      <c r="HL328">
        <v>55.823</v>
      </c>
      <c r="HM328">
        <v>29.275</v>
      </c>
      <c r="HN328">
        <v>25.2435</v>
      </c>
      <c r="HO328">
        <v>53.8801</v>
      </c>
      <c r="HP328">
        <v>42.1154</v>
      </c>
      <c r="HQ328">
        <v>1</v>
      </c>
      <c r="HR328">
        <v>0.00066311</v>
      </c>
      <c r="HS328">
        <v>0.390855</v>
      </c>
      <c r="HT328">
        <v>20.2177</v>
      </c>
      <c r="HU328">
        <v>5.23331</v>
      </c>
      <c r="HV328">
        <v>11.992</v>
      </c>
      <c r="HW328">
        <v>4.9558</v>
      </c>
      <c r="HX328">
        <v>3.30393</v>
      </c>
      <c r="HY328">
        <v>23.1</v>
      </c>
      <c r="HZ328">
        <v>9999</v>
      </c>
      <c r="IA328">
        <v>9999</v>
      </c>
      <c r="IB328">
        <v>9999</v>
      </c>
      <c r="IC328">
        <v>1.86852</v>
      </c>
      <c r="ID328">
        <v>1.8642</v>
      </c>
      <c r="IE328">
        <v>1.8718</v>
      </c>
      <c r="IF328">
        <v>1.86269</v>
      </c>
      <c r="IG328">
        <v>1.86205</v>
      </c>
      <c r="IH328">
        <v>1.86855</v>
      </c>
      <c r="II328">
        <v>1.85867</v>
      </c>
      <c r="IJ328">
        <v>1.86508</v>
      </c>
      <c r="IK328">
        <v>5</v>
      </c>
      <c r="IL328">
        <v>0</v>
      </c>
      <c r="IM328">
        <v>0</v>
      </c>
      <c r="IN328">
        <v>0</v>
      </c>
      <c r="IO328" t="s">
        <v>441</v>
      </c>
      <c r="IP328" t="s">
        <v>442</v>
      </c>
      <c r="IQ328" t="s">
        <v>443</v>
      </c>
      <c r="IR328" t="s">
        <v>443</v>
      </c>
      <c r="IS328" t="s">
        <v>443</v>
      </c>
      <c r="IT328" t="s">
        <v>443</v>
      </c>
      <c r="IU328">
        <v>0</v>
      </c>
      <c r="IV328">
        <v>100</v>
      </c>
      <c r="IW328">
        <v>100</v>
      </c>
      <c r="IX328">
        <v>4.618</v>
      </c>
      <c r="IY328">
        <v>0.3817</v>
      </c>
      <c r="IZ328">
        <v>4.29428474587108</v>
      </c>
      <c r="JA328">
        <v>0.0044018681294096</v>
      </c>
      <c r="JB328">
        <v>-1.90699597991277e-06</v>
      </c>
      <c r="JC328">
        <v>4.44501569190667e-10</v>
      </c>
      <c r="JD328">
        <v>0.0663976639725661</v>
      </c>
      <c r="JE328">
        <v>0.00774552653971819</v>
      </c>
      <c r="JF328">
        <v>0.000136201457998369</v>
      </c>
      <c r="JG328">
        <v>5.32982615085375e-06</v>
      </c>
      <c r="JH328">
        <v>-0</v>
      </c>
      <c r="JI328">
        <v>1991</v>
      </c>
      <c r="JJ328">
        <v>1</v>
      </c>
      <c r="JK328">
        <v>28</v>
      </c>
      <c r="JL328">
        <v>195783.6</v>
      </c>
      <c r="JM328">
        <v>195783.5</v>
      </c>
      <c r="JN328">
        <v>0.128174</v>
      </c>
      <c r="JO328">
        <v>2.51831</v>
      </c>
      <c r="JP328">
        <v>1.49902</v>
      </c>
      <c r="JQ328">
        <v>2.33154</v>
      </c>
      <c r="JR328">
        <v>1.54419</v>
      </c>
      <c r="JS328">
        <v>2.23511</v>
      </c>
      <c r="JT328">
        <v>35.4291</v>
      </c>
      <c r="JU328">
        <v>24.0875</v>
      </c>
      <c r="JV328">
        <v>18</v>
      </c>
      <c r="JW328">
        <v>546.128</v>
      </c>
      <c r="JX328">
        <v>433.048</v>
      </c>
      <c r="JY328">
        <v>25.9871</v>
      </c>
      <c r="JZ328">
        <v>27.5386</v>
      </c>
      <c r="KA328">
        <v>30</v>
      </c>
      <c r="KB328">
        <v>27.4617</v>
      </c>
      <c r="KC328">
        <v>27.487</v>
      </c>
      <c r="KD328">
        <v>2.44798</v>
      </c>
      <c r="KE328">
        <v>31.4508</v>
      </c>
      <c r="KF328">
        <v>94.7976</v>
      </c>
      <c r="KG328">
        <v>25.9801</v>
      </c>
      <c r="KH328">
        <v>32.4562</v>
      </c>
      <c r="KI328">
        <v>20.7459</v>
      </c>
      <c r="KJ328">
        <v>93.0453</v>
      </c>
      <c r="KK328">
        <v>98.8627</v>
      </c>
    </row>
    <row r="329" spans="1:297">
      <c r="A329">
        <v>313</v>
      </c>
      <c r="B329">
        <v>1758996818</v>
      </c>
      <c r="C329">
        <v>9471</v>
      </c>
      <c r="D329" t="s">
        <v>1071</v>
      </c>
      <c r="E329" t="s">
        <v>1072</v>
      </c>
      <c r="F329">
        <v>5</v>
      </c>
      <c r="G329" t="s">
        <v>1024</v>
      </c>
      <c r="H329" t="s">
        <v>436</v>
      </c>
      <c r="I329">
        <v>1758996809.5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(EA329+(U329+2*0.95*5.67E-8*(((EA329+$B$7)+273)^4-(EA329+273)^4)-44100*J329)/(1.84*29.3*R329+8*0.95*5.67E-8*(EA329+273)^3))</f>
        <v>0</v>
      </c>
      <c r="W329">
        <f>($C$7*EB329+$D$7*EC329+$E$7*V329)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2*0.95*5.67E-8*(((EA329+$B$7)+273)^4-(W329+273)^4)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428.914808572619</v>
      </c>
      <c r="AK329">
        <v>414.938515151515</v>
      </c>
      <c r="AL329">
        <v>0.00215379870127928</v>
      </c>
      <c r="AM329">
        <v>63.08</v>
      </c>
      <c r="AN329">
        <f>(AP329 - AO329 + DY329*1E3/(8.314*(EA329+273.15)) * AR329/DX329 * AQ329) * DX329/(100*DL329) * 1000/(1000 - AP329)</f>
        <v>0</v>
      </c>
      <c r="AO329">
        <v>20.4539480446429</v>
      </c>
      <c r="AP329">
        <v>23.4485545454545</v>
      </c>
      <c r="AQ329">
        <v>9.52848484846779e-05</v>
      </c>
      <c r="AR329">
        <v>99.94</v>
      </c>
      <c r="AS329">
        <v>0</v>
      </c>
      <c r="AT329">
        <v>0</v>
      </c>
      <c r="AU329">
        <f>IF(AS329*$H$13&gt;=AW329,1.0,(AW329/(AW329-AS329*$H$13)))</f>
        <v>0</v>
      </c>
      <c r="AV329">
        <f>(AU329-1)*100</f>
        <v>0</v>
      </c>
      <c r="AW329">
        <f>MAX(0,($B$13+$C$13*EF329)/(1+$D$13*EF329)*DY329/(EA329+273)*$E$13)</f>
        <v>0</v>
      </c>
      <c r="AX329" t="s">
        <v>437</v>
      </c>
      <c r="AY329" t="s">
        <v>437</v>
      </c>
      <c r="AZ329">
        <v>0</v>
      </c>
      <c r="BA329">
        <v>0</v>
      </c>
      <c r="BB329">
        <f>1-AZ329/BA329</f>
        <v>0</v>
      </c>
      <c r="BC329">
        <v>0</v>
      </c>
      <c r="BD329" t="s">
        <v>437</v>
      </c>
      <c r="BE329" t="s">
        <v>437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437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$B$11*EG329+$C$11*EH329+$F$11*ES329*(1-EV329)</f>
        <v>0</v>
      </c>
      <c r="DI329">
        <f>DH329*DJ329</f>
        <v>0</v>
      </c>
      <c r="DJ329">
        <f>($B$11*$D$9+$C$11*$D$9+$F$11*((FF329+EX329)/MAX(FF329+EX329+FG329, 0.1)*$I$9+FG329/MAX(FF329+EX329+FG329, 0.1)*$J$9))/($B$11+$C$11+$F$11)</f>
        <v>0</v>
      </c>
      <c r="DK329">
        <f>($B$11*$K$9+$C$11*$K$9+$F$11*((FF329+EX329)/MAX(FF329+EX329+FG329, 0.1)*$P$9+FG329/MAX(FF329+EX329+FG329, 0.1)*$Q$9))/($B$11+$C$11+$F$11)</f>
        <v>0</v>
      </c>
      <c r="DL329">
        <v>6</v>
      </c>
      <c r="DM329">
        <v>0.5</v>
      </c>
      <c r="DN329" t="s">
        <v>438</v>
      </c>
      <c r="DO329">
        <v>2</v>
      </c>
      <c r="DP329" t="b">
        <v>1</v>
      </c>
      <c r="DQ329">
        <v>1758996809.5</v>
      </c>
      <c r="DR329">
        <v>405.1639375</v>
      </c>
      <c r="DS329">
        <v>420.065375</v>
      </c>
      <c r="DT329">
        <v>23.43810625</v>
      </c>
      <c r="DU329">
        <v>20.45649375</v>
      </c>
      <c r="DV329">
        <v>399.3876875</v>
      </c>
      <c r="DW329">
        <v>23.05541875</v>
      </c>
      <c r="DX329">
        <v>499.9913125</v>
      </c>
      <c r="DY329">
        <v>90.36013125</v>
      </c>
      <c r="DZ329">
        <v>0.0287599875</v>
      </c>
      <c r="EA329">
        <v>29.917075</v>
      </c>
      <c r="EB329">
        <v>29.94716875</v>
      </c>
      <c r="EC329">
        <v>999.9</v>
      </c>
      <c r="ED329">
        <v>0</v>
      </c>
      <c r="EE329">
        <v>0</v>
      </c>
      <c r="EF329">
        <v>10003.25125</v>
      </c>
      <c r="EG329">
        <v>0</v>
      </c>
      <c r="EH329">
        <v>9.6824625</v>
      </c>
      <c r="EI329">
        <v>-14.901225</v>
      </c>
      <c r="EJ329">
        <v>414.8883125</v>
      </c>
      <c r="EK329">
        <v>428.8378125</v>
      </c>
      <c r="EL329">
        <v>2.98160625</v>
      </c>
      <c r="EM329">
        <v>420.065375</v>
      </c>
      <c r="EN329">
        <v>20.45649375</v>
      </c>
      <c r="EO329">
        <v>2.117870625</v>
      </c>
      <c r="EP329">
        <v>1.8484525</v>
      </c>
      <c r="EQ329">
        <v>18.35421875</v>
      </c>
      <c r="ER329">
        <v>16.20265</v>
      </c>
      <c r="ES329">
        <v>1999.986875</v>
      </c>
      <c r="ET329">
        <v>0.980002</v>
      </c>
      <c r="EU329">
        <v>0.0199985</v>
      </c>
      <c r="EV329">
        <v>0</v>
      </c>
      <c r="EW329">
        <v>877.877</v>
      </c>
      <c r="EX329">
        <v>5.00016</v>
      </c>
      <c r="EY329">
        <v>17907.2625</v>
      </c>
      <c r="EZ329">
        <v>18234.0875</v>
      </c>
      <c r="FA329">
        <v>48.503875</v>
      </c>
      <c r="FB329">
        <v>48.75</v>
      </c>
      <c r="FC329">
        <v>48.8553125</v>
      </c>
      <c r="FD329">
        <v>48.5</v>
      </c>
      <c r="FE329">
        <v>50.3316875</v>
      </c>
      <c r="FF329">
        <v>1955.086875</v>
      </c>
      <c r="FG329">
        <v>39.9</v>
      </c>
      <c r="FH329">
        <v>0</v>
      </c>
      <c r="FI329">
        <v>1758996823.5</v>
      </c>
      <c r="FJ329">
        <v>0</v>
      </c>
      <c r="FK329">
        <v>877.886884615384</v>
      </c>
      <c r="FL329">
        <v>-0.964478629876001</v>
      </c>
      <c r="FM329">
        <v>-29.5760683385908</v>
      </c>
      <c r="FN329">
        <v>17906.6346153846</v>
      </c>
      <c r="FO329">
        <v>15</v>
      </c>
      <c r="FP329">
        <v>0</v>
      </c>
      <c r="FQ329" t="s">
        <v>439</v>
      </c>
      <c r="FR329">
        <v>1747249705.1</v>
      </c>
      <c r="FS329">
        <v>1747249711.1</v>
      </c>
      <c r="FT329">
        <v>0</v>
      </c>
      <c r="FU329">
        <v>0.871</v>
      </c>
      <c r="FV329">
        <v>0.066</v>
      </c>
      <c r="FW329">
        <v>5.486</v>
      </c>
      <c r="FX329">
        <v>0.145</v>
      </c>
      <c r="FY329">
        <v>420</v>
      </c>
      <c r="FZ329">
        <v>16</v>
      </c>
      <c r="GA329">
        <v>0.27</v>
      </c>
      <c r="GB329">
        <v>0.16</v>
      </c>
      <c r="GC329">
        <v>-14.8607142857143</v>
      </c>
      <c r="GD329">
        <v>-0.794446753246778</v>
      </c>
      <c r="GE329">
        <v>0.10405380149443</v>
      </c>
      <c r="GF329">
        <v>0</v>
      </c>
      <c r="GG329">
        <v>877.986588235294</v>
      </c>
      <c r="GH329">
        <v>-1.52430862987982</v>
      </c>
      <c r="GI329">
        <v>0.2374343398583</v>
      </c>
      <c r="GJ329">
        <v>-1</v>
      </c>
      <c r="GK329">
        <v>2.98166333333333</v>
      </c>
      <c r="GL329">
        <v>0.0346535064935111</v>
      </c>
      <c r="GM329">
        <v>0.0060513275468582</v>
      </c>
      <c r="GN329">
        <v>1</v>
      </c>
      <c r="GO329">
        <v>1</v>
      </c>
      <c r="GP329">
        <v>2</v>
      </c>
      <c r="GQ329" t="s">
        <v>446</v>
      </c>
      <c r="GR329">
        <v>3.12521</v>
      </c>
      <c r="GS329">
        <v>2.65465</v>
      </c>
      <c r="GT329">
        <v>0.086506</v>
      </c>
      <c r="GU329">
        <v>0.0898421</v>
      </c>
      <c r="GV329">
        <v>0.0998625</v>
      </c>
      <c r="GW329">
        <v>0.0911264</v>
      </c>
      <c r="GX329">
        <v>23528.7</v>
      </c>
      <c r="GY329">
        <v>22240.9</v>
      </c>
      <c r="GZ329">
        <v>23031.3</v>
      </c>
      <c r="HA329">
        <v>23790.9</v>
      </c>
      <c r="HB329">
        <v>35323.1</v>
      </c>
      <c r="HC329">
        <v>35788.1</v>
      </c>
      <c r="HD329">
        <v>41513.2</v>
      </c>
      <c r="HE329">
        <v>42421.1</v>
      </c>
      <c r="HF329">
        <v>1.91235</v>
      </c>
      <c r="HG329">
        <v>1.82365</v>
      </c>
      <c r="HH329">
        <v>0.202209</v>
      </c>
      <c r="HI329">
        <v>0</v>
      </c>
      <c r="HJ329">
        <v>26.6301</v>
      </c>
      <c r="HK329">
        <v>999.9</v>
      </c>
      <c r="HL329">
        <v>55.653</v>
      </c>
      <c r="HM329">
        <v>29.265</v>
      </c>
      <c r="HN329">
        <v>25.1528</v>
      </c>
      <c r="HO329">
        <v>53.9302</v>
      </c>
      <c r="HP329">
        <v>42.0312</v>
      </c>
      <c r="HQ329">
        <v>1</v>
      </c>
      <c r="HR329">
        <v>-0.00158537</v>
      </c>
      <c r="HS329">
        <v>-0.210313</v>
      </c>
      <c r="HT329">
        <v>20.2182</v>
      </c>
      <c r="HU329">
        <v>5.23331</v>
      </c>
      <c r="HV329">
        <v>11.992</v>
      </c>
      <c r="HW329">
        <v>4.9558</v>
      </c>
      <c r="HX329">
        <v>3.304</v>
      </c>
      <c r="HY329">
        <v>23.1</v>
      </c>
      <c r="HZ329">
        <v>9999</v>
      </c>
      <c r="IA329">
        <v>9999</v>
      </c>
      <c r="IB329">
        <v>9999</v>
      </c>
      <c r="IC329">
        <v>1.86854</v>
      </c>
      <c r="ID329">
        <v>1.86419</v>
      </c>
      <c r="IE329">
        <v>1.8718</v>
      </c>
      <c r="IF329">
        <v>1.86269</v>
      </c>
      <c r="IG329">
        <v>1.86206</v>
      </c>
      <c r="IH329">
        <v>1.86855</v>
      </c>
      <c r="II329">
        <v>1.85867</v>
      </c>
      <c r="IJ329">
        <v>1.86508</v>
      </c>
      <c r="IK329">
        <v>5</v>
      </c>
      <c r="IL329">
        <v>0</v>
      </c>
      <c r="IM329">
        <v>0</v>
      </c>
      <c r="IN329">
        <v>0</v>
      </c>
      <c r="IO329" t="s">
        <v>441</v>
      </c>
      <c r="IP329" t="s">
        <v>442</v>
      </c>
      <c r="IQ329" t="s">
        <v>443</v>
      </c>
      <c r="IR329" t="s">
        <v>443</v>
      </c>
      <c r="IS329" t="s">
        <v>443</v>
      </c>
      <c r="IT329" t="s">
        <v>443</v>
      </c>
      <c r="IU329">
        <v>0</v>
      </c>
      <c r="IV329">
        <v>100</v>
      </c>
      <c r="IW329">
        <v>100</v>
      </c>
      <c r="IX329">
        <v>5.777</v>
      </c>
      <c r="IY329">
        <v>0.3829</v>
      </c>
      <c r="IZ329">
        <v>4.29428474587108</v>
      </c>
      <c r="JA329">
        <v>0.0044018681294096</v>
      </c>
      <c r="JB329">
        <v>-1.90699597991277e-06</v>
      </c>
      <c r="JC329">
        <v>4.44501569190667e-10</v>
      </c>
      <c r="JD329">
        <v>0.0663976639725661</v>
      </c>
      <c r="JE329">
        <v>0.00774552653971819</v>
      </c>
      <c r="JF329">
        <v>0.000136201457998369</v>
      </c>
      <c r="JG329">
        <v>5.32982615085375e-06</v>
      </c>
      <c r="JH329">
        <v>-0</v>
      </c>
      <c r="JI329">
        <v>1991</v>
      </c>
      <c r="JJ329">
        <v>1</v>
      </c>
      <c r="JK329">
        <v>28</v>
      </c>
      <c r="JL329">
        <v>195785.2</v>
      </c>
      <c r="JM329">
        <v>195785.1</v>
      </c>
      <c r="JN329">
        <v>0.939941</v>
      </c>
      <c r="JO329">
        <v>2.40601</v>
      </c>
      <c r="JP329">
        <v>1.49902</v>
      </c>
      <c r="JQ329">
        <v>2.33032</v>
      </c>
      <c r="JR329">
        <v>1.54419</v>
      </c>
      <c r="JS329">
        <v>2.2998</v>
      </c>
      <c r="JT329">
        <v>35.4059</v>
      </c>
      <c r="JU329">
        <v>24.0963</v>
      </c>
      <c r="JV329">
        <v>18</v>
      </c>
      <c r="JW329">
        <v>546.589</v>
      </c>
      <c r="JX329">
        <v>432.841</v>
      </c>
      <c r="JY329">
        <v>26.6902</v>
      </c>
      <c r="JZ329">
        <v>27.5246</v>
      </c>
      <c r="KA329">
        <v>30.0001</v>
      </c>
      <c r="KB329">
        <v>27.4364</v>
      </c>
      <c r="KC329">
        <v>27.4616</v>
      </c>
      <c r="KD329">
        <v>18.9329</v>
      </c>
      <c r="KE329">
        <v>32.6099</v>
      </c>
      <c r="KF329">
        <v>94.4244</v>
      </c>
      <c r="KG329">
        <v>26.7277</v>
      </c>
      <c r="KH329">
        <v>426.818</v>
      </c>
      <c r="KI329">
        <v>20.4232</v>
      </c>
      <c r="KJ329">
        <v>93.0487</v>
      </c>
      <c r="KK329">
        <v>98.8693</v>
      </c>
    </row>
    <row r="330" spans="1:297">
      <c r="A330">
        <v>314</v>
      </c>
      <c r="B330">
        <v>1758996823</v>
      </c>
      <c r="C330">
        <v>9476</v>
      </c>
      <c r="D330" t="s">
        <v>1073</v>
      </c>
      <c r="E330" t="s">
        <v>1074</v>
      </c>
      <c r="F330">
        <v>5</v>
      </c>
      <c r="G330" t="s">
        <v>1024</v>
      </c>
      <c r="H330" t="s">
        <v>436</v>
      </c>
      <c r="I330">
        <v>1758996814.26667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(EA330+(U330+2*0.95*5.67E-8*(((EA330+$B$7)+273)^4-(EA330+273)^4)-44100*J330)/(1.84*29.3*R330+8*0.95*5.67E-8*(EA330+273)^3))</f>
        <v>0</v>
      </c>
      <c r="W330">
        <f>($C$7*EB330+$D$7*EC330+$E$7*V330)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2*0.95*5.67E-8*(((EA330+$B$7)+273)^4-(W330+273)^4)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428.984275182143</v>
      </c>
      <c r="AK330">
        <v>414.751327272727</v>
      </c>
      <c r="AL330">
        <v>-0.0309262770563118</v>
      </c>
      <c r="AM330">
        <v>63.08</v>
      </c>
      <c r="AN330">
        <f>(AP330 - AO330 + DY330*1E3/(8.314*(EA330+273.15)) * AR330/DX330 * AQ330) * DX330/(100*DL330) * 1000/(1000 - AP330)</f>
        <v>0</v>
      </c>
      <c r="AO330">
        <v>20.4531490892857</v>
      </c>
      <c r="AP330">
        <v>23.4551284848485</v>
      </c>
      <c r="AQ330">
        <v>5.93421950596835e-05</v>
      </c>
      <c r="AR330">
        <v>99.94</v>
      </c>
      <c r="AS330">
        <v>0</v>
      </c>
      <c r="AT330">
        <v>0</v>
      </c>
      <c r="AU330">
        <f>IF(AS330*$H$13&gt;=AW330,1.0,(AW330/(AW330-AS330*$H$13)))</f>
        <v>0</v>
      </c>
      <c r="AV330">
        <f>(AU330-1)*100</f>
        <v>0</v>
      </c>
      <c r="AW330">
        <f>MAX(0,($B$13+$C$13*EF330)/(1+$D$13*EF330)*DY330/(EA330+273)*$E$13)</f>
        <v>0</v>
      </c>
      <c r="AX330" t="s">
        <v>437</v>
      </c>
      <c r="AY330" t="s">
        <v>437</v>
      </c>
      <c r="AZ330">
        <v>0</v>
      </c>
      <c r="BA330">
        <v>0</v>
      </c>
      <c r="BB330">
        <f>1-AZ330/BA330</f>
        <v>0</v>
      </c>
      <c r="BC330">
        <v>0</v>
      </c>
      <c r="BD330" t="s">
        <v>437</v>
      </c>
      <c r="BE330" t="s">
        <v>437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437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$B$11*EG330+$C$11*EH330+$F$11*ES330*(1-EV330)</f>
        <v>0</v>
      </c>
      <c r="DI330">
        <f>DH330*DJ330</f>
        <v>0</v>
      </c>
      <c r="DJ330">
        <f>($B$11*$D$9+$C$11*$D$9+$F$11*((FF330+EX330)/MAX(FF330+EX330+FG330, 0.1)*$I$9+FG330/MAX(FF330+EX330+FG330, 0.1)*$J$9))/($B$11+$C$11+$F$11)</f>
        <v>0</v>
      </c>
      <c r="DK330">
        <f>($B$11*$K$9+$C$11*$K$9+$F$11*((FF330+EX330)/MAX(FF330+EX330+FG330, 0.1)*$P$9+FG330/MAX(FF330+EX330+FG330, 0.1)*$Q$9))/($B$11+$C$11+$F$11)</f>
        <v>0</v>
      </c>
      <c r="DL330">
        <v>6</v>
      </c>
      <c r="DM330">
        <v>0.5</v>
      </c>
      <c r="DN330" t="s">
        <v>438</v>
      </c>
      <c r="DO330">
        <v>2</v>
      </c>
      <c r="DP330" t="b">
        <v>1</v>
      </c>
      <c r="DQ330">
        <v>1758996814.26667</v>
      </c>
      <c r="DR330">
        <v>405.1398</v>
      </c>
      <c r="DS330">
        <v>420.208733333333</v>
      </c>
      <c r="DT330">
        <v>23.44382</v>
      </c>
      <c r="DU330">
        <v>20.4547266666667</v>
      </c>
      <c r="DV330">
        <v>399.363533333333</v>
      </c>
      <c r="DW330">
        <v>23.061</v>
      </c>
      <c r="DX330">
        <v>499.9976</v>
      </c>
      <c r="DY330">
        <v>90.3599466666666</v>
      </c>
      <c r="DZ330">
        <v>0.02879882</v>
      </c>
      <c r="EA330">
        <v>29.9237333333333</v>
      </c>
      <c r="EB330">
        <v>29.9430866666667</v>
      </c>
      <c r="EC330">
        <v>999.9</v>
      </c>
      <c r="ED330">
        <v>0</v>
      </c>
      <c r="EE330">
        <v>0</v>
      </c>
      <c r="EF330">
        <v>10009.668</v>
      </c>
      <c r="EG330">
        <v>0</v>
      </c>
      <c r="EH330">
        <v>9.686224</v>
      </c>
      <c r="EI330">
        <v>-15.0687266666667</v>
      </c>
      <c r="EJ330">
        <v>414.865933333333</v>
      </c>
      <c r="EK330">
        <v>428.983333333333</v>
      </c>
      <c r="EL330">
        <v>2.989088</v>
      </c>
      <c r="EM330">
        <v>420.208733333333</v>
      </c>
      <c r="EN330">
        <v>20.4547266666667</v>
      </c>
      <c r="EO330">
        <v>2.11838333333333</v>
      </c>
      <c r="EP330">
        <v>1.84829</v>
      </c>
      <c r="EQ330">
        <v>18.35808</v>
      </c>
      <c r="ER330">
        <v>16.2012733333333</v>
      </c>
      <c r="ES330">
        <v>2000.012</v>
      </c>
      <c r="ET330">
        <v>0.980002133333334</v>
      </c>
      <c r="EU330">
        <v>0.0199983133333333</v>
      </c>
      <c r="EV330">
        <v>0</v>
      </c>
      <c r="EW330">
        <v>877.7988</v>
      </c>
      <c r="EX330">
        <v>5.00016</v>
      </c>
      <c r="EY330">
        <v>17905.06</v>
      </c>
      <c r="EZ330">
        <v>18234.3133333333</v>
      </c>
      <c r="FA330">
        <v>48.5</v>
      </c>
      <c r="FB330">
        <v>48.75</v>
      </c>
      <c r="FC330">
        <v>48.8498</v>
      </c>
      <c r="FD330">
        <v>48.5</v>
      </c>
      <c r="FE330">
        <v>50.3204</v>
      </c>
      <c r="FF330">
        <v>1955.112</v>
      </c>
      <c r="FG330">
        <v>39.9</v>
      </c>
      <c r="FH330">
        <v>0</v>
      </c>
      <c r="FI330">
        <v>1758996828.3</v>
      </c>
      <c r="FJ330">
        <v>0</v>
      </c>
      <c r="FK330">
        <v>877.770884615385</v>
      </c>
      <c r="FL330">
        <v>-1.71456410634441</v>
      </c>
      <c r="FM330">
        <v>-29.0427350915534</v>
      </c>
      <c r="FN330">
        <v>17904.2884615385</v>
      </c>
      <c r="FO330">
        <v>15</v>
      </c>
      <c r="FP330">
        <v>0</v>
      </c>
      <c r="FQ330" t="s">
        <v>439</v>
      </c>
      <c r="FR330">
        <v>1747249705.1</v>
      </c>
      <c r="FS330">
        <v>1747249711.1</v>
      </c>
      <c r="FT330">
        <v>0</v>
      </c>
      <c r="FU330">
        <v>0.871</v>
      </c>
      <c r="FV330">
        <v>0.066</v>
      </c>
      <c r="FW330">
        <v>5.486</v>
      </c>
      <c r="FX330">
        <v>0.145</v>
      </c>
      <c r="FY330">
        <v>420</v>
      </c>
      <c r="FZ330">
        <v>16</v>
      </c>
      <c r="GA330">
        <v>0.27</v>
      </c>
      <c r="GB330">
        <v>0.16</v>
      </c>
      <c r="GC330">
        <v>-15.007005</v>
      </c>
      <c r="GD330">
        <v>-1.81077744360904</v>
      </c>
      <c r="GE330">
        <v>0.317423137901131</v>
      </c>
      <c r="GF330">
        <v>0</v>
      </c>
      <c r="GG330">
        <v>877.842676470588</v>
      </c>
      <c r="GH330">
        <v>-1.54739495782925</v>
      </c>
      <c r="GI330">
        <v>0.238473542815213</v>
      </c>
      <c r="GJ330">
        <v>-1</v>
      </c>
      <c r="GK330">
        <v>2.986513</v>
      </c>
      <c r="GL330">
        <v>0.100910075187969</v>
      </c>
      <c r="GM330">
        <v>0.00978738632117892</v>
      </c>
      <c r="GN330">
        <v>0</v>
      </c>
      <c r="GO330">
        <v>0</v>
      </c>
      <c r="GP330">
        <v>2</v>
      </c>
      <c r="GQ330" t="s">
        <v>457</v>
      </c>
      <c r="GR330">
        <v>3.1254</v>
      </c>
      <c r="GS330">
        <v>2.65443</v>
      </c>
      <c r="GT330">
        <v>0.0865177</v>
      </c>
      <c r="GU330">
        <v>0.0902839</v>
      </c>
      <c r="GV330">
        <v>0.0998795</v>
      </c>
      <c r="GW330">
        <v>0.0911236</v>
      </c>
      <c r="GX330">
        <v>23528.2</v>
      </c>
      <c r="GY330">
        <v>22229.8</v>
      </c>
      <c r="GZ330">
        <v>23031.1</v>
      </c>
      <c r="HA330">
        <v>23790.7</v>
      </c>
      <c r="HB330">
        <v>35322.3</v>
      </c>
      <c r="HC330">
        <v>35787.8</v>
      </c>
      <c r="HD330">
        <v>41513.1</v>
      </c>
      <c r="HE330">
        <v>42420.6</v>
      </c>
      <c r="HF330">
        <v>1.91258</v>
      </c>
      <c r="HG330">
        <v>1.82367</v>
      </c>
      <c r="HH330">
        <v>0.202257</v>
      </c>
      <c r="HI330">
        <v>0</v>
      </c>
      <c r="HJ330">
        <v>26.6261</v>
      </c>
      <c r="HK330">
        <v>999.9</v>
      </c>
      <c r="HL330">
        <v>55.653</v>
      </c>
      <c r="HM330">
        <v>29.275</v>
      </c>
      <c r="HN330">
        <v>25.1669</v>
      </c>
      <c r="HO330">
        <v>54.3302</v>
      </c>
      <c r="HP330">
        <v>41.895</v>
      </c>
      <c r="HQ330">
        <v>1</v>
      </c>
      <c r="HR330">
        <v>-0.00143293</v>
      </c>
      <c r="HS330">
        <v>-0.225204</v>
      </c>
      <c r="HT330">
        <v>20.2178</v>
      </c>
      <c r="HU330">
        <v>5.23256</v>
      </c>
      <c r="HV330">
        <v>11.992</v>
      </c>
      <c r="HW330">
        <v>4.95585</v>
      </c>
      <c r="HX330">
        <v>3.304</v>
      </c>
      <c r="HY330">
        <v>23.1</v>
      </c>
      <c r="HZ330">
        <v>9999</v>
      </c>
      <c r="IA330">
        <v>9999</v>
      </c>
      <c r="IB330">
        <v>9999</v>
      </c>
      <c r="IC330">
        <v>1.86855</v>
      </c>
      <c r="ID330">
        <v>1.86421</v>
      </c>
      <c r="IE330">
        <v>1.87181</v>
      </c>
      <c r="IF330">
        <v>1.8627</v>
      </c>
      <c r="IG330">
        <v>1.86205</v>
      </c>
      <c r="IH330">
        <v>1.86856</v>
      </c>
      <c r="II330">
        <v>1.85867</v>
      </c>
      <c r="IJ330">
        <v>1.86508</v>
      </c>
      <c r="IK330">
        <v>5</v>
      </c>
      <c r="IL330">
        <v>0</v>
      </c>
      <c r="IM330">
        <v>0</v>
      </c>
      <c r="IN330">
        <v>0</v>
      </c>
      <c r="IO330" t="s">
        <v>441</v>
      </c>
      <c r="IP330" t="s">
        <v>442</v>
      </c>
      <c r="IQ330" t="s">
        <v>443</v>
      </c>
      <c r="IR330" t="s">
        <v>443</v>
      </c>
      <c r="IS330" t="s">
        <v>443</v>
      </c>
      <c r="IT330" t="s">
        <v>443</v>
      </c>
      <c r="IU330">
        <v>0</v>
      </c>
      <c r="IV330">
        <v>100</v>
      </c>
      <c r="IW330">
        <v>100</v>
      </c>
      <c r="IX330">
        <v>5.777</v>
      </c>
      <c r="IY330">
        <v>0.3831</v>
      </c>
      <c r="IZ330">
        <v>4.29428474587108</v>
      </c>
      <c r="JA330">
        <v>0.0044018681294096</v>
      </c>
      <c r="JB330">
        <v>-1.90699597991277e-06</v>
      </c>
      <c r="JC330">
        <v>4.44501569190667e-10</v>
      </c>
      <c r="JD330">
        <v>0.0663976639725661</v>
      </c>
      <c r="JE330">
        <v>0.00774552653971819</v>
      </c>
      <c r="JF330">
        <v>0.000136201457998369</v>
      </c>
      <c r="JG330">
        <v>5.32982615085375e-06</v>
      </c>
      <c r="JH330">
        <v>-0</v>
      </c>
      <c r="JI330">
        <v>1991</v>
      </c>
      <c r="JJ330">
        <v>1</v>
      </c>
      <c r="JK330">
        <v>28</v>
      </c>
      <c r="JL330">
        <v>195785.3</v>
      </c>
      <c r="JM330">
        <v>195785.2</v>
      </c>
      <c r="JN330">
        <v>0.965576</v>
      </c>
      <c r="JO330">
        <v>2.3877</v>
      </c>
      <c r="JP330">
        <v>1.4978</v>
      </c>
      <c r="JQ330">
        <v>2.33154</v>
      </c>
      <c r="JR330">
        <v>1.54419</v>
      </c>
      <c r="JS330">
        <v>2.35474</v>
      </c>
      <c r="JT330">
        <v>35.4059</v>
      </c>
      <c r="JU330">
        <v>24.105</v>
      </c>
      <c r="JV330">
        <v>18</v>
      </c>
      <c r="JW330">
        <v>546.714</v>
      </c>
      <c r="JX330">
        <v>432.854</v>
      </c>
      <c r="JY330">
        <v>26.7283</v>
      </c>
      <c r="JZ330">
        <v>27.5246</v>
      </c>
      <c r="KA330">
        <v>30</v>
      </c>
      <c r="KB330">
        <v>27.434</v>
      </c>
      <c r="KC330">
        <v>27.4613</v>
      </c>
      <c r="KD330">
        <v>19.429</v>
      </c>
      <c r="KE330">
        <v>32.6099</v>
      </c>
      <c r="KF330">
        <v>94.4244</v>
      </c>
      <c r="KG330">
        <v>26.7788</v>
      </c>
      <c r="KH330">
        <v>440.369</v>
      </c>
      <c r="KI330">
        <v>20.4025</v>
      </c>
      <c r="KJ330">
        <v>93.0482</v>
      </c>
      <c r="KK330">
        <v>98.8682</v>
      </c>
    </row>
    <row r="331" spans="1:297">
      <c r="A331">
        <v>315</v>
      </c>
      <c r="B331">
        <v>1758996828</v>
      </c>
      <c r="C331">
        <v>9481</v>
      </c>
      <c r="D331" t="s">
        <v>1075</v>
      </c>
      <c r="E331" t="s">
        <v>1076</v>
      </c>
      <c r="F331">
        <v>5</v>
      </c>
      <c r="G331" t="s">
        <v>1024</v>
      </c>
      <c r="H331" t="s">
        <v>436</v>
      </c>
      <c r="I331">
        <v>1758996819.35714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(EA331+(U331+2*0.95*5.67E-8*(((EA331+$B$7)+273)^4-(EA331+273)^4)-44100*J331)/(1.84*29.3*R331+8*0.95*5.67E-8*(EA331+273)^3))</f>
        <v>0</v>
      </c>
      <c r="W331">
        <f>($C$7*EB331+$D$7*EC331+$E$7*V331)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2*0.95*5.67E-8*(((EA331+$B$7)+273)^4-(W331+273)^4)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434.831347378571</v>
      </c>
      <c r="AK331">
        <v>417.4824</v>
      </c>
      <c r="AL331">
        <v>0.667164999999913</v>
      </c>
      <c r="AM331">
        <v>63.08</v>
      </c>
      <c r="AN331">
        <f>(AP331 - AO331 + DY331*1E3/(8.314*(EA331+273.15)) * AR331/DX331 * AQ331) * DX331/(100*DL331) * 1000/(1000 - AP331)</f>
        <v>0</v>
      </c>
      <c r="AO331">
        <v>20.4520335267857</v>
      </c>
      <c r="AP331">
        <v>23.4594715151515</v>
      </c>
      <c r="AQ331">
        <v>3.29323713323427e-05</v>
      </c>
      <c r="AR331">
        <v>99.94</v>
      </c>
      <c r="AS331">
        <v>0</v>
      </c>
      <c r="AT331">
        <v>0</v>
      </c>
      <c r="AU331">
        <f>IF(AS331*$H$13&gt;=AW331,1.0,(AW331/(AW331-AS331*$H$13)))</f>
        <v>0</v>
      </c>
      <c r="AV331">
        <f>(AU331-1)*100</f>
        <v>0</v>
      </c>
      <c r="AW331">
        <f>MAX(0,($B$13+$C$13*EF331)/(1+$D$13*EF331)*DY331/(EA331+273)*$E$13)</f>
        <v>0</v>
      </c>
      <c r="AX331" t="s">
        <v>437</v>
      </c>
      <c r="AY331" t="s">
        <v>437</v>
      </c>
      <c r="AZ331">
        <v>0</v>
      </c>
      <c r="BA331">
        <v>0</v>
      </c>
      <c r="BB331">
        <f>1-AZ331/BA331</f>
        <v>0</v>
      </c>
      <c r="BC331">
        <v>0</v>
      </c>
      <c r="BD331" t="s">
        <v>437</v>
      </c>
      <c r="BE331" t="s">
        <v>437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437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$B$11*EG331+$C$11*EH331+$F$11*ES331*(1-EV331)</f>
        <v>0</v>
      </c>
      <c r="DI331">
        <f>DH331*DJ331</f>
        <v>0</v>
      </c>
      <c r="DJ331">
        <f>($B$11*$D$9+$C$11*$D$9+$F$11*((FF331+EX331)/MAX(FF331+EX331+FG331, 0.1)*$I$9+FG331/MAX(FF331+EX331+FG331, 0.1)*$J$9))/($B$11+$C$11+$F$11)</f>
        <v>0</v>
      </c>
      <c r="DK331">
        <f>($B$11*$K$9+$C$11*$K$9+$F$11*((FF331+EX331)/MAX(FF331+EX331+FG331, 0.1)*$P$9+FG331/MAX(FF331+EX331+FG331, 0.1)*$Q$9))/($B$11+$C$11+$F$11)</f>
        <v>0</v>
      </c>
      <c r="DL331">
        <v>6</v>
      </c>
      <c r="DM331">
        <v>0.5</v>
      </c>
      <c r="DN331" t="s">
        <v>438</v>
      </c>
      <c r="DO331">
        <v>2</v>
      </c>
      <c r="DP331" t="b">
        <v>1</v>
      </c>
      <c r="DQ331">
        <v>1758996819.35714</v>
      </c>
      <c r="DR331">
        <v>405.541357142857</v>
      </c>
      <c r="DS331">
        <v>422.617928571429</v>
      </c>
      <c r="DT331">
        <v>23.4507428571429</v>
      </c>
      <c r="DU331">
        <v>20.4531928571429</v>
      </c>
      <c r="DV331">
        <v>399.763857142857</v>
      </c>
      <c r="DW331">
        <v>23.0677785714286</v>
      </c>
      <c r="DX331">
        <v>500.010357142857</v>
      </c>
      <c r="DY331">
        <v>90.3592928571428</v>
      </c>
      <c r="DZ331">
        <v>0.0287429571428571</v>
      </c>
      <c r="EA331">
        <v>29.9281928571429</v>
      </c>
      <c r="EB331">
        <v>29.9362928571429</v>
      </c>
      <c r="EC331">
        <v>999.9</v>
      </c>
      <c r="ED331">
        <v>0</v>
      </c>
      <c r="EE331">
        <v>0</v>
      </c>
      <c r="EF331">
        <v>10014.1928571429</v>
      </c>
      <c r="EG331">
        <v>0</v>
      </c>
      <c r="EH331">
        <v>9.68774071428571</v>
      </c>
      <c r="EI331">
        <v>-17.0764357142857</v>
      </c>
      <c r="EJ331">
        <v>415.28</v>
      </c>
      <c r="EK331">
        <v>431.442214285714</v>
      </c>
      <c r="EL331">
        <v>2.99754285714286</v>
      </c>
      <c r="EM331">
        <v>422.617928571429</v>
      </c>
      <c r="EN331">
        <v>20.4531928571429</v>
      </c>
      <c r="EO331">
        <v>2.11899285714286</v>
      </c>
      <c r="EP331">
        <v>1.84813785714286</v>
      </c>
      <c r="EQ331">
        <v>18.3626785714286</v>
      </c>
      <c r="ER331">
        <v>16.1999785714286</v>
      </c>
      <c r="ES331">
        <v>2000.01928571429</v>
      </c>
      <c r="ET331">
        <v>0.980002142857143</v>
      </c>
      <c r="EU331">
        <v>0.0199983</v>
      </c>
      <c r="EV331">
        <v>0</v>
      </c>
      <c r="EW331">
        <v>877.606571428572</v>
      </c>
      <c r="EX331">
        <v>5.00016</v>
      </c>
      <c r="EY331">
        <v>17901.2</v>
      </c>
      <c r="EZ331">
        <v>18234.3785714286</v>
      </c>
      <c r="FA331">
        <v>48.5</v>
      </c>
      <c r="FB331">
        <v>48.75</v>
      </c>
      <c r="FC331">
        <v>48.839</v>
      </c>
      <c r="FD331">
        <v>48.5</v>
      </c>
      <c r="FE331">
        <v>50.3165</v>
      </c>
      <c r="FF331">
        <v>1955.11928571429</v>
      </c>
      <c r="FG331">
        <v>39.9</v>
      </c>
      <c r="FH331">
        <v>0</v>
      </c>
      <c r="FI331">
        <v>1758996833.7</v>
      </c>
      <c r="FJ331">
        <v>0</v>
      </c>
      <c r="FK331">
        <v>877.6038</v>
      </c>
      <c r="FL331">
        <v>-2.1233846176283</v>
      </c>
      <c r="FM331">
        <v>-65.2538461929127</v>
      </c>
      <c r="FN331">
        <v>17899.596</v>
      </c>
      <c r="FO331">
        <v>15</v>
      </c>
      <c r="FP331">
        <v>0</v>
      </c>
      <c r="FQ331" t="s">
        <v>439</v>
      </c>
      <c r="FR331">
        <v>1747249705.1</v>
      </c>
      <c r="FS331">
        <v>1747249711.1</v>
      </c>
      <c r="FT331">
        <v>0</v>
      </c>
      <c r="FU331">
        <v>0.871</v>
      </c>
      <c r="FV331">
        <v>0.066</v>
      </c>
      <c r="FW331">
        <v>5.486</v>
      </c>
      <c r="FX331">
        <v>0.145</v>
      </c>
      <c r="FY331">
        <v>420</v>
      </c>
      <c r="FZ331">
        <v>16</v>
      </c>
      <c r="GA331">
        <v>0.27</v>
      </c>
      <c r="GB331">
        <v>0.16</v>
      </c>
      <c r="GC331">
        <v>-16.4892571428571</v>
      </c>
      <c r="GD331">
        <v>-21.1109532467532</v>
      </c>
      <c r="GE331">
        <v>2.86458296600319</v>
      </c>
      <c r="GF331">
        <v>0</v>
      </c>
      <c r="GG331">
        <v>877.706470588235</v>
      </c>
      <c r="GH331">
        <v>-1.78774637315437</v>
      </c>
      <c r="GI331">
        <v>0.259469394692331</v>
      </c>
      <c r="GJ331">
        <v>-1</v>
      </c>
      <c r="GK331">
        <v>2.9935280952381</v>
      </c>
      <c r="GL331">
        <v>0.101505974025973</v>
      </c>
      <c r="GM331">
        <v>0.0103142474826711</v>
      </c>
      <c r="GN331">
        <v>0</v>
      </c>
      <c r="GO331">
        <v>0</v>
      </c>
      <c r="GP331">
        <v>2</v>
      </c>
      <c r="GQ331" t="s">
        <v>457</v>
      </c>
      <c r="GR331">
        <v>3.12539</v>
      </c>
      <c r="GS331">
        <v>2.65408</v>
      </c>
      <c r="GT331">
        <v>0.0871584</v>
      </c>
      <c r="GU331">
        <v>0.0922819</v>
      </c>
      <c r="GV331">
        <v>0.0998952</v>
      </c>
      <c r="GW331">
        <v>0.0911211</v>
      </c>
      <c r="GX331">
        <v>23511.7</v>
      </c>
      <c r="GY331">
        <v>22180.9</v>
      </c>
      <c r="GZ331">
        <v>23031.2</v>
      </c>
      <c r="HA331">
        <v>23790.5</v>
      </c>
      <c r="HB331">
        <v>35321.8</v>
      </c>
      <c r="HC331">
        <v>35787.8</v>
      </c>
      <c r="HD331">
        <v>41513.2</v>
      </c>
      <c r="HE331">
        <v>42420.2</v>
      </c>
      <c r="HF331">
        <v>1.91223</v>
      </c>
      <c r="HG331">
        <v>1.82372</v>
      </c>
      <c r="HH331">
        <v>0.204034</v>
      </c>
      <c r="HI331">
        <v>0</v>
      </c>
      <c r="HJ331">
        <v>26.6207</v>
      </c>
      <c r="HK331">
        <v>999.9</v>
      </c>
      <c r="HL331">
        <v>55.653</v>
      </c>
      <c r="HM331">
        <v>29.275</v>
      </c>
      <c r="HN331">
        <v>25.1667</v>
      </c>
      <c r="HO331">
        <v>54.2502</v>
      </c>
      <c r="HP331">
        <v>41.895</v>
      </c>
      <c r="HQ331">
        <v>1</v>
      </c>
      <c r="HR331">
        <v>-0.00139228</v>
      </c>
      <c r="HS331">
        <v>-0.295956</v>
      </c>
      <c r="HT331">
        <v>20.2178</v>
      </c>
      <c r="HU331">
        <v>5.23271</v>
      </c>
      <c r="HV331">
        <v>11.992</v>
      </c>
      <c r="HW331">
        <v>4.95575</v>
      </c>
      <c r="HX331">
        <v>3.30395</v>
      </c>
      <c r="HY331">
        <v>23.1</v>
      </c>
      <c r="HZ331">
        <v>9999</v>
      </c>
      <c r="IA331">
        <v>9999</v>
      </c>
      <c r="IB331">
        <v>9999</v>
      </c>
      <c r="IC331">
        <v>1.86855</v>
      </c>
      <c r="ID331">
        <v>1.86419</v>
      </c>
      <c r="IE331">
        <v>1.8718</v>
      </c>
      <c r="IF331">
        <v>1.86266</v>
      </c>
      <c r="IG331">
        <v>1.86204</v>
      </c>
      <c r="IH331">
        <v>1.86854</v>
      </c>
      <c r="II331">
        <v>1.85867</v>
      </c>
      <c r="IJ331">
        <v>1.86508</v>
      </c>
      <c r="IK331">
        <v>5</v>
      </c>
      <c r="IL331">
        <v>0</v>
      </c>
      <c r="IM331">
        <v>0</v>
      </c>
      <c r="IN331">
        <v>0</v>
      </c>
      <c r="IO331" t="s">
        <v>441</v>
      </c>
      <c r="IP331" t="s">
        <v>442</v>
      </c>
      <c r="IQ331" t="s">
        <v>443</v>
      </c>
      <c r="IR331" t="s">
        <v>443</v>
      </c>
      <c r="IS331" t="s">
        <v>443</v>
      </c>
      <c r="IT331" t="s">
        <v>443</v>
      </c>
      <c r="IU331">
        <v>0</v>
      </c>
      <c r="IV331">
        <v>100</v>
      </c>
      <c r="IW331">
        <v>100</v>
      </c>
      <c r="IX331">
        <v>5.789</v>
      </c>
      <c r="IY331">
        <v>0.3831</v>
      </c>
      <c r="IZ331">
        <v>4.29428474587108</v>
      </c>
      <c r="JA331">
        <v>0.0044018681294096</v>
      </c>
      <c r="JB331">
        <v>-1.90699597991277e-06</v>
      </c>
      <c r="JC331">
        <v>4.44501569190667e-10</v>
      </c>
      <c r="JD331">
        <v>0.0663976639725661</v>
      </c>
      <c r="JE331">
        <v>0.00774552653971819</v>
      </c>
      <c r="JF331">
        <v>0.000136201457998369</v>
      </c>
      <c r="JG331">
        <v>5.32982615085375e-06</v>
      </c>
      <c r="JH331">
        <v>-0</v>
      </c>
      <c r="JI331">
        <v>1991</v>
      </c>
      <c r="JJ331">
        <v>1</v>
      </c>
      <c r="JK331">
        <v>28</v>
      </c>
      <c r="JL331">
        <v>195785.4</v>
      </c>
      <c r="JM331">
        <v>195785.3</v>
      </c>
      <c r="JN331">
        <v>0.994873</v>
      </c>
      <c r="JO331">
        <v>2.41333</v>
      </c>
      <c r="JP331">
        <v>1.4978</v>
      </c>
      <c r="JQ331">
        <v>2.33032</v>
      </c>
      <c r="JR331">
        <v>1.54419</v>
      </c>
      <c r="JS331">
        <v>2.24731</v>
      </c>
      <c r="JT331">
        <v>35.4059</v>
      </c>
      <c r="JU331">
        <v>24.0875</v>
      </c>
      <c r="JV331">
        <v>18</v>
      </c>
      <c r="JW331">
        <v>546.488</v>
      </c>
      <c r="JX331">
        <v>432.868</v>
      </c>
      <c r="JY331">
        <v>26.7735</v>
      </c>
      <c r="JZ331">
        <v>27.5246</v>
      </c>
      <c r="KA331">
        <v>30.0001</v>
      </c>
      <c r="KB331">
        <v>27.434</v>
      </c>
      <c r="KC331">
        <v>27.4593</v>
      </c>
      <c r="KD331">
        <v>20.0043</v>
      </c>
      <c r="KE331">
        <v>32.6099</v>
      </c>
      <c r="KF331">
        <v>94.4244</v>
      </c>
      <c r="KG331">
        <v>26.8305</v>
      </c>
      <c r="KH331">
        <v>460.61</v>
      </c>
      <c r="KI331">
        <v>20.3815</v>
      </c>
      <c r="KJ331">
        <v>93.0484</v>
      </c>
      <c r="KK331">
        <v>98.8674</v>
      </c>
    </row>
    <row r="332" spans="1:297">
      <c r="A332">
        <v>316</v>
      </c>
      <c r="B332">
        <v>1758996833</v>
      </c>
      <c r="C332">
        <v>9486</v>
      </c>
      <c r="D332" t="s">
        <v>1077</v>
      </c>
      <c r="E332" t="s">
        <v>1078</v>
      </c>
      <c r="F332">
        <v>5</v>
      </c>
      <c r="G332" t="s">
        <v>1024</v>
      </c>
      <c r="H332" t="s">
        <v>436</v>
      </c>
      <c r="I332">
        <v>1758996824.84615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(EA332+(U332+2*0.95*5.67E-8*(((EA332+$B$7)+273)^4-(EA332+273)^4)-44100*J332)/(1.84*29.3*R332+8*0.95*5.67E-8*(EA332+273)^3))</f>
        <v>0</v>
      </c>
      <c r="W332">
        <f>($C$7*EB332+$D$7*EC332+$E$7*V332)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2*0.95*5.67E-8*(((EA332+$B$7)+273)^4-(W332+273)^4)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448.963384102381</v>
      </c>
      <c r="AK332">
        <v>426.249078787879</v>
      </c>
      <c r="AL332">
        <v>1.88697112554105</v>
      </c>
      <c r="AM332">
        <v>63.08</v>
      </c>
      <c r="AN332">
        <f>(AP332 - AO332 + DY332*1E3/(8.314*(EA332+273.15)) * AR332/DX332 * AQ332) * DX332/(100*DL332) * 1000/(1000 - AP332)</f>
        <v>0</v>
      </c>
      <c r="AO332">
        <v>20.4515718660714</v>
      </c>
      <c r="AP332">
        <v>23.4786018181818</v>
      </c>
      <c r="AQ332">
        <v>0.000164927227158765</v>
      </c>
      <c r="AR332">
        <v>99.94</v>
      </c>
      <c r="AS332">
        <v>0</v>
      </c>
      <c r="AT332">
        <v>0</v>
      </c>
      <c r="AU332">
        <f>IF(AS332*$H$13&gt;=AW332,1.0,(AW332/(AW332-AS332*$H$13)))</f>
        <v>0</v>
      </c>
      <c r="AV332">
        <f>(AU332-1)*100</f>
        <v>0</v>
      </c>
      <c r="AW332">
        <f>MAX(0,($B$13+$C$13*EF332)/(1+$D$13*EF332)*DY332/(EA332+273)*$E$13)</f>
        <v>0</v>
      </c>
      <c r="AX332" t="s">
        <v>437</v>
      </c>
      <c r="AY332" t="s">
        <v>437</v>
      </c>
      <c r="AZ332">
        <v>0</v>
      </c>
      <c r="BA332">
        <v>0</v>
      </c>
      <c r="BB332">
        <f>1-AZ332/BA332</f>
        <v>0</v>
      </c>
      <c r="BC332">
        <v>0</v>
      </c>
      <c r="BD332" t="s">
        <v>437</v>
      </c>
      <c r="BE332" t="s">
        <v>437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437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$B$11*EG332+$C$11*EH332+$F$11*ES332*(1-EV332)</f>
        <v>0</v>
      </c>
      <c r="DI332">
        <f>DH332*DJ332</f>
        <v>0</v>
      </c>
      <c r="DJ332">
        <f>($B$11*$D$9+$C$11*$D$9+$F$11*((FF332+EX332)/MAX(FF332+EX332+FG332, 0.1)*$I$9+FG332/MAX(FF332+EX332+FG332, 0.1)*$J$9))/($B$11+$C$11+$F$11)</f>
        <v>0</v>
      </c>
      <c r="DK332">
        <f>($B$11*$K$9+$C$11*$K$9+$F$11*((FF332+EX332)/MAX(FF332+EX332+FG332, 0.1)*$P$9+FG332/MAX(FF332+EX332+FG332, 0.1)*$Q$9))/($B$11+$C$11+$F$11)</f>
        <v>0</v>
      </c>
      <c r="DL332">
        <v>6</v>
      </c>
      <c r="DM332">
        <v>0.5</v>
      </c>
      <c r="DN332" t="s">
        <v>438</v>
      </c>
      <c r="DO332">
        <v>2</v>
      </c>
      <c r="DP332" t="b">
        <v>1</v>
      </c>
      <c r="DQ332">
        <v>1758996824.84615</v>
      </c>
      <c r="DR332">
        <v>408.060384615385</v>
      </c>
      <c r="DS332">
        <v>429.740769230769</v>
      </c>
      <c r="DT332">
        <v>23.4603230769231</v>
      </c>
      <c r="DU332">
        <v>20.4523769230769</v>
      </c>
      <c r="DV332">
        <v>402.275</v>
      </c>
      <c r="DW332">
        <v>23.0771461538462</v>
      </c>
      <c r="DX332">
        <v>499.992153846154</v>
      </c>
      <c r="DY332">
        <v>90.3587769230769</v>
      </c>
      <c r="DZ332">
        <v>0.0287793692307692</v>
      </c>
      <c r="EA332">
        <v>29.9309153846154</v>
      </c>
      <c r="EB332">
        <v>29.9425538461538</v>
      </c>
      <c r="EC332">
        <v>999.9</v>
      </c>
      <c r="ED332">
        <v>0</v>
      </c>
      <c r="EE332">
        <v>0</v>
      </c>
      <c r="EF332">
        <v>10006.8692307692</v>
      </c>
      <c r="EG332">
        <v>0</v>
      </c>
      <c r="EH332">
        <v>9.68820692307692</v>
      </c>
      <c r="EI332">
        <v>-21.6803307692308</v>
      </c>
      <c r="EJ332">
        <v>417.863461538462</v>
      </c>
      <c r="EK332">
        <v>438.713461538462</v>
      </c>
      <c r="EL332">
        <v>3.00793615384615</v>
      </c>
      <c r="EM332">
        <v>429.740769230769</v>
      </c>
      <c r="EN332">
        <v>20.4523769230769</v>
      </c>
      <c r="EO332">
        <v>2.11984615384615</v>
      </c>
      <c r="EP332">
        <v>1.84805307692308</v>
      </c>
      <c r="EQ332">
        <v>18.3691</v>
      </c>
      <c r="ER332">
        <v>16.1992769230769</v>
      </c>
      <c r="ES332">
        <v>2000.02538461538</v>
      </c>
      <c r="ET332">
        <v>0.980002153846154</v>
      </c>
      <c r="EU332">
        <v>0.0199982846153846</v>
      </c>
      <c r="EV332">
        <v>0</v>
      </c>
      <c r="EW332">
        <v>877.348538461538</v>
      </c>
      <c r="EX332">
        <v>5.00016</v>
      </c>
      <c r="EY332">
        <v>17894.8230769231</v>
      </c>
      <c r="EZ332">
        <v>18234.4230769231</v>
      </c>
      <c r="FA332">
        <v>48.5</v>
      </c>
      <c r="FB332">
        <v>48.75</v>
      </c>
      <c r="FC332">
        <v>48.8313846153846</v>
      </c>
      <c r="FD332">
        <v>48.5</v>
      </c>
      <c r="FE332">
        <v>50.3168461538462</v>
      </c>
      <c r="FF332">
        <v>1955.12538461538</v>
      </c>
      <c r="FG332">
        <v>39.9</v>
      </c>
      <c r="FH332">
        <v>0</v>
      </c>
      <c r="FI332">
        <v>1758996838.5</v>
      </c>
      <c r="FJ332">
        <v>0</v>
      </c>
      <c r="FK332">
        <v>877.27028</v>
      </c>
      <c r="FL332">
        <v>-4.60884615970595</v>
      </c>
      <c r="FM332">
        <v>-104.007692166485</v>
      </c>
      <c r="FN332">
        <v>17893.224</v>
      </c>
      <c r="FO332">
        <v>15</v>
      </c>
      <c r="FP332">
        <v>0</v>
      </c>
      <c r="FQ332" t="s">
        <v>439</v>
      </c>
      <c r="FR332">
        <v>1747249705.1</v>
      </c>
      <c r="FS332">
        <v>1747249711.1</v>
      </c>
      <c r="FT332">
        <v>0</v>
      </c>
      <c r="FU332">
        <v>0.871</v>
      </c>
      <c r="FV332">
        <v>0.066</v>
      </c>
      <c r="FW332">
        <v>5.486</v>
      </c>
      <c r="FX332">
        <v>0.145</v>
      </c>
      <c r="FY332">
        <v>420</v>
      </c>
      <c r="FZ332">
        <v>16</v>
      </c>
      <c r="GA332">
        <v>0.27</v>
      </c>
      <c r="GB332">
        <v>0.16</v>
      </c>
      <c r="GC332">
        <v>-19.998545</v>
      </c>
      <c r="GD332">
        <v>-56.3176285714285</v>
      </c>
      <c r="GE332">
        <v>5.81923302373045</v>
      </c>
      <c r="GF332">
        <v>0</v>
      </c>
      <c r="GG332">
        <v>877.482411764706</v>
      </c>
      <c r="GH332">
        <v>-2.92919786057612</v>
      </c>
      <c r="GI332">
        <v>0.362891420938826</v>
      </c>
      <c r="GJ332">
        <v>-1</v>
      </c>
      <c r="GK332">
        <v>3.0034115</v>
      </c>
      <c r="GL332">
        <v>0.107592631578945</v>
      </c>
      <c r="GM332">
        <v>0.0105831471099102</v>
      </c>
      <c r="GN332">
        <v>0</v>
      </c>
      <c r="GO332">
        <v>0</v>
      </c>
      <c r="GP332">
        <v>2</v>
      </c>
      <c r="GQ332" t="s">
        <v>457</v>
      </c>
      <c r="GR332">
        <v>3.12513</v>
      </c>
      <c r="GS332">
        <v>2.65486</v>
      </c>
      <c r="GT332">
        <v>0.0886961</v>
      </c>
      <c r="GU332">
        <v>0.0947861</v>
      </c>
      <c r="GV332">
        <v>0.0999557</v>
      </c>
      <c r="GW332">
        <v>0.0911199</v>
      </c>
      <c r="GX332">
        <v>23472.3</v>
      </c>
      <c r="GY332">
        <v>22119.7</v>
      </c>
      <c r="GZ332">
        <v>23031.3</v>
      </c>
      <c r="HA332">
        <v>23790.5</v>
      </c>
      <c r="HB332">
        <v>35319.8</v>
      </c>
      <c r="HC332">
        <v>35788.1</v>
      </c>
      <c r="HD332">
        <v>41513.5</v>
      </c>
      <c r="HE332">
        <v>42420.3</v>
      </c>
      <c r="HF332">
        <v>1.91188</v>
      </c>
      <c r="HG332">
        <v>1.82407</v>
      </c>
      <c r="HH332">
        <v>0.204444</v>
      </c>
      <c r="HI332">
        <v>0</v>
      </c>
      <c r="HJ332">
        <v>26.6165</v>
      </c>
      <c r="HK332">
        <v>999.9</v>
      </c>
      <c r="HL332">
        <v>55.628</v>
      </c>
      <c r="HM332">
        <v>29.275</v>
      </c>
      <c r="HN332">
        <v>25.1566</v>
      </c>
      <c r="HO332">
        <v>53.3902</v>
      </c>
      <c r="HP332">
        <v>42.0753</v>
      </c>
      <c r="HQ332">
        <v>1</v>
      </c>
      <c r="HR332">
        <v>-0.00152947</v>
      </c>
      <c r="HS332">
        <v>-0.338728</v>
      </c>
      <c r="HT332">
        <v>20.2176</v>
      </c>
      <c r="HU332">
        <v>5.23286</v>
      </c>
      <c r="HV332">
        <v>11.992</v>
      </c>
      <c r="HW332">
        <v>4.95555</v>
      </c>
      <c r="HX332">
        <v>3.30387</v>
      </c>
      <c r="HY332">
        <v>23.1</v>
      </c>
      <c r="HZ332">
        <v>9999</v>
      </c>
      <c r="IA332">
        <v>9999</v>
      </c>
      <c r="IB332">
        <v>9999</v>
      </c>
      <c r="IC332">
        <v>1.86853</v>
      </c>
      <c r="ID332">
        <v>1.86419</v>
      </c>
      <c r="IE332">
        <v>1.8718</v>
      </c>
      <c r="IF332">
        <v>1.86267</v>
      </c>
      <c r="IG332">
        <v>1.86203</v>
      </c>
      <c r="IH332">
        <v>1.86855</v>
      </c>
      <c r="II332">
        <v>1.85867</v>
      </c>
      <c r="IJ332">
        <v>1.86508</v>
      </c>
      <c r="IK332">
        <v>5</v>
      </c>
      <c r="IL332">
        <v>0</v>
      </c>
      <c r="IM332">
        <v>0</v>
      </c>
      <c r="IN332">
        <v>0</v>
      </c>
      <c r="IO332" t="s">
        <v>441</v>
      </c>
      <c r="IP332" t="s">
        <v>442</v>
      </c>
      <c r="IQ332" t="s">
        <v>443</v>
      </c>
      <c r="IR332" t="s">
        <v>443</v>
      </c>
      <c r="IS332" t="s">
        <v>443</v>
      </c>
      <c r="IT332" t="s">
        <v>443</v>
      </c>
      <c r="IU332">
        <v>0</v>
      </c>
      <c r="IV332">
        <v>100</v>
      </c>
      <c r="IW332">
        <v>100</v>
      </c>
      <c r="IX332">
        <v>5.817</v>
      </c>
      <c r="IY332">
        <v>0.3836</v>
      </c>
      <c r="IZ332">
        <v>4.29428474587108</v>
      </c>
      <c r="JA332">
        <v>0.0044018681294096</v>
      </c>
      <c r="JB332">
        <v>-1.90699597991277e-06</v>
      </c>
      <c r="JC332">
        <v>4.44501569190667e-10</v>
      </c>
      <c r="JD332">
        <v>0.0663976639725661</v>
      </c>
      <c r="JE332">
        <v>0.00774552653971819</v>
      </c>
      <c r="JF332">
        <v>0.000136201457998369</v>
      </c>
      <c r="JG332">
        <v>5.32982615085375e-06</v>
      </c>
      <c r="JH332">
        <v>-0</v>
      </c>
      <c r="JI332">
        <v>1991</v>
      </c>
      <c r="JJ332">
        <v>1</v>
      </c>
      <c r="JK332">
        <v>28</v>
      </c>
      <c r="JL332">
        <v>195785.5</v>
      </c>
      <c r="JM332">
        <v>195785.4</v>
      </c>
      <c r="JN332">
        <v>1.02783</v>
      </c>
      <c r="JO332">
        <v>2.38892</v>
      </c>
      <c r="JP332">
        <v>1.49902</v>
      </c>
      <c r="JQ332">
        <v>2.33154</v>
      </c>
      <c r="JR332">
        <v>1.54419</v>
      </c>
      <c r="JS332">
        <v>2.33398</v>
      </c>
      <c r="JT332">
        <v>35.4059</v>
      </c>
      <c r="JU332">
        <v>24.105</v>
      </c>
      <c r="JV332">
        <v>18</v>
      </c>
      <c r="JW332">
        <v>546.243</v>
      </c>
      <c r="JX332">
        <v>433.069</v>
      </c>
      <c r="JY332">
        <v>26.8252</v>
      </c>
      <c r="JZ332">
        <v>27.5227</v>
      </c>
      <c r="KA332">
        <v>30.0001</v>
      </c>
      <c r="KB332">
        <v>27.4319</v>
      </c>
      <c r="KC332">
        <v>27.4584</v>
      </c>
      <c r="KD332">
        <v>20.6965</v>
      </c>
      <c r="KE332">
        <v>32.9095</v>
      </c>
      <c r="KF332">
        <v>94.4244</v>
      </c>
      <c r="KG332">
        <v>26.8463</v>
      </c>
      <c r="KH332">
        <v>474.127</v>
      </c>
      <c r="KI332">
        <v>20.346</v>
      </c>
      <c r="KJ332">
        <v>93.0491</v>
      </c>
      <c r="KK332">
        <v>98.8675</v>
      </c>
    </row>
    <row r="333" spans="1:297">
      <c r="A333">
        <v>317</v>
      </c>
      <c r="B333">
        <v>1758996838</v>
      </c>
      <c r="C333">
        <v>9491</v>
      </c>
      <c r="D333" t="s">
        <v>1079</v>
      </c>
      <c r="E333" t="s">
        <v>1080</v>
      </c>
      <c r="F333">
        <v>5</v>
      </c>
      <c r="G333" t="s">
        <v>1024</v>
      </c>
      <c r="H333" t="s">
        <v>436</v>
      </c>
      <c r="I333">
        <v>1758996829.84615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(EA333+(U333+2*0.95*5.67E-8*(((EA333+$B$7)+273)^4-(EA333+273)^4)-44100*J333)/(1.84*29.3*R333+8*0.95*5.67E-8*(EA333+273)^3))</f>
        <v>0</v>
      </c>
      <c r="W333">
        <f>($C$7*EB333+$D$7*EC333+$E$7*V333)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2*0.95*5.67E-8*(((EA333+$B$7)+273)^4-(W333+273)^4)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465.428312245238</v>
      </c>
      <c r="AK333">
        <v>438.924006060606</v>
      </c>
      <c r="AL333">
        <v>2.64315389610385</v>
      </c>
      <c r="AM333">
        <v>63.08</v>
      </c>
      <c r="AN333">
        <f>(AP333 - AO333 + DY333*1E3/(8.314*(EA333+273.15)) * AR333/DX333 * AQ333) * DX333/(100*DL333) * 1000/(1000 - AP333)</f>
        <v>0</v>
      </c>
      <c r="AO333">
        <v>20.4342475952381</v>
      </c>
      <c r="AP333">
        <v>23.4875139393939</v>
      </c>
      <c r="AQ333">
        <v>7.26320346319732e-05</v>
      </c>
      <c r="AR333">
        <v>99.94</v>
      </c>
      <c r="AS333">
        <v>0</v>
      </c>
      <c r="AT333">
        <v>0</v>
      </c>
      <c r="AU333">
        <f>IF(AS333*$H$13&gt;=AW333,1.0,(AW333/(AW333-AS333*$H$13)))</f>
        <v>0</v>
      </c>
      <c r="AV333">
        <f>(AU333-1)*100</f>
        <v>0</v>
      </c>
      <c r="AW333">
        <f>MAX(0,($B$13+$C$13*EF333)/(1+$D$13*EF333)*DY333/(EA333+273)*$E$13)</f>
        <v>0</v>
      </c>
      <c r="AX333" t="s">
        <v>437</v>
      </c>
      <c r="AY333" t="s">
        <v>437</v>
      </c>
      <c r="AZ333">
        <v>0</v>
      </c>
      <c r="BA333">
        <v>0</v>
      </c>
      <c r="BB333">
        <f>1-AZ333/BA333</f>
        <v>0</v>
      </c>
      <c r="BC333">
        <v>0</v>
      </c>
      <c r="BD333" t="s">
        <v>437</v>
      </c>
      <c r="BE333" t="s">
        <v>437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437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$B$11*EG333+$C$11*EH333+$F$11*ES333*(1-EV333)</f>
        <v>0</v>
      </c>
      <c r="DI333">
        <f>DH333*DJ333</f>
        <v>0</v>
      </c>
      <c r="DJ333">
        <f>($B$11*$D$9+$C$11*$D$9+$F$11*((FF333+EX333)/MAX(FF333+EX333+FG333, 0.1)*$I$9+FG333/MAX(FF333+EX333+FG333, 0.1)*$J$9))/($B$11+$C$11+$F$11)</f>
        <v>0</v>
      </c>
      <c r="DK333">
        <f>($B$11*$K$9+$C$11*$K$9+$F$11*((FF333+EX333)/MAX(FF333+EX333+FG333, 0.1)*$P$9+FG333/MAX(FF333+EX333+FG333, 0.1)*$Q$9))/($B$11+$C$11+$F$11)</f>
        <v>0</v>
      </c>
      <c r="DL333">
        <v>6</v>
      </c>
      <c r="DM333">
        <v>0.5</v>
      </c>
      <c r="DN333" t="s">
        <v>438</v>
      </c>
      <c r="DO333">
        <v>2</v>
      </c>
      <c r="DP333" t="b">
        <v>1</v>
      </c>
      <c r="DQ333">
        <v>1758996829.84615</v>
      </c>
      <c r="DR333">
        <v>414.077307692308</v>
      </c>
      <c r="DS333">
        <v>441.645692307692</v>
      </c>
      <c r="DT333">
        <v>23.4709</v>
      </c>
      <c r="DU333">
        <v>20.4451461538462</v>
      </c>
      <c r="DV333">
        <v>408.273538461538</v>
      </c>
      <c r="DW333">
        <v>23.0874846153846</v>
      </c>
      <c r="DX333">
        <v>500.024</v>
      </c>
      <c r="DY333">
        <v>90.3589769230769</v>
      </c>
      <c r="DZ333">
        <v>0.0288532230769231</v>
      </c>
      <c r="EA333">
        <v>29.9370307692308</v>
      </c>
      <c r="EB333">
        <v>29.9494769230769</v>
      </c>
      <c r="EC333">
        <v>999.9</v>
      </c>
      <c r="ED333">
        <v>0</v>
      </c>
      <c r="EE333">
        <v>0</v>
      </c>
      <c r="EF333">
        <v>9998.26</v>
      </c>
      <c r="EG333">
        <v>0</v>
      </c>
      <c r="EH333">
        <v>9.68403384615385</v>
      </c>
      <c r="EI333">
        <v>-27.5683769230769</v>
      </c>
      <c r="EJ333">
        <v>424.029692307692</v>
      </c>
      <c r="EK333">
        <v>450.863692307692</v>
      </c>
      <c r="EL333">
        <v>3.02574538461538</v>
      </c>
      <c r="EM333">
        <v>441.645692307692</v>
      </c>
      <c r="EN333">
        <v>20.4451461538462</v>
      </c>
      <c r="EO333">
        <v>2.12080461538462</v>
      </c>
      <c r="EP333">
        <v>1.84740230769231</v>
      </c>
      <c r="EQ333">
        <v>18.3763153846154</v>
      </c>
      <c r="ER333">
        <v>16.1937538461538</v>
      </c>
      <c r="ES333">
        <v>2000.00153846154</v>
      </c>
      <c r="ET333">
        <v>0.980002</v>
      </c>
      <c r="EU333">
        <v>0.0199985</v>
      </c>
      <c r="EV333">
        <v>0</v>
      </c>
      <c r="EW333">
        <v>876.945307692308</v>
      </c>
      <c r="EX333">
        <v>5.00016</v>
      </c>
      <c r="EY333">
        <v>17886.6</v>
      </c>
      <c r="EZ333">
        <v>18234.2076923077</v>
      </c>
      <c r="FA333">
        <v>48.5</v>
      </c>
      <c r="FB333">
        <v>48.75</v>
      </c>
      <c r="FC333">
        <v>48.8216923076923</v>
      </c>
      <c r="FD333">
        <v>48.5</v>
      </c>
      <c r="FE333">
        <v>50.3168461538462</v>
      </c>
      <c r="FF333">
        <v>1955.10153846154</v>
      </c>
      <c r="FG333">
        <v>39.9</v>
      </c>
      <c r="FH333">
        <v>0</v>
      </c>
      <c r="FI333">
        <v>1758996843.3</v>
      </c>
      <c r="FJ333">
        <v>0</v>
      </c>
      <c r="FK333">
        <v>876.877</v>
      </c>
      <c r="FL333">
        <v>-6.54661540381906</v>
      </c>
      <c r="FM333">
        <v>-106.853846327004</v>
      </c>
      <c r="FN333">
        <v>17885.012</v>
      </c>
      <c r="FO333">
        <v>15</v>
      </c>
      <c r="FP333">
        <v>0</v>
      </c>
      <c r="FQ333" t="s">
        <v>439</v>
      </c>
      <c r="FR333">
        <v>1747249705.1</v>
      </c>
      <c r="FS333">
        <v>1747249711.1</v>
      </c>
      <c r="FT333">
        <v>0</v>
      </c>
      <c r="FU333">
        <v>0.871</v>
      </c>
      <c r="FV333">
        <v>0.066</v>
      </c>
      <c r="FW333">
        <v>5.486</v>
      </c>
      <c r="FX333">
        <v>0.145</v>
      </c>
      <c r="FY333">
        <v>420</v>
      </c>
      <c r="FZ333">
        <v>16</v>
      </c>
      <c r="GA333">
        <v>0.27</v>
      </c>
      <c r="GB333">
        <v>0.16</v>
      </c>
      <c r="GC333">
        <v>-24.2624904761905</v>
      </c>
      <c r="GD333">
        <v>-72.612038961039</v>
      </c>
      <c r="GE333">
        <v>7.42207479841335</v>
      </c>
      <c r="GF333">
        <v>0</v>
      </c>
      <c r="GG333">
        <v>877.167147058824</v>
      </c>
      <c r="GH333">
        <v>-4.84359053448634</v>
      </c>
      <c r="GI333">
        <v>0.518444456855585</v>
      </c>
      <c r="GJ333">
        <v>-1</v>
      </c>
      <c r="GK333">
        <v>3.01754</v>
      </c>
      <c r="GL333">
        <v>0.195218181818176</v>
      </c>
      <c r="GM333">
        <v>0.0223495729159152</v>
      </c>
      <c r="GN333">
        <v>0</v>
      </c>
      <c r="GO333">
        <v>0</v>
      </c>
      <c r="GP333">
        <v>2</v>
      </c>
      <c r="GQ333" t="s">
        <v>457</v>
      </c>
      <c r="GR333">
        <v>3.12527</v>
      </c>
      <c r="GS333">
        <v>2.65445</v>
      </c>
      <c r="GT333">
        <v>0.0907941</v>
      </c>
      <c r="GU333">
        <v>0.0972803</v>
      </c>
      <c r="GV333">
        <v>0.0999685</v>
      </c>
      <c r="GW333">
        <v>0.0909088</v>
      </c>
      <c r="GX333">
        <v>23418.5</v>
      </c>
      <c r="GY333">
        <v>22058.8</v>
      </c>
      <c r="GZ333">
        <v>23031.5</v>
      </c>
      <c r="HA333">
        <v>23790.5</v>
      </c>
      <c r="HB333">
        <v>35319.5</v>
      </c>
      <c r="HC333">
        <v>35796.5</v>
      </c>
      <c r="HD333">
        <v>41513.5</v>
      </c>
      <c r="HE333">
        <v>42420.2</v>
      </c>
      <c r="HF333">
        <v>1.91217</v>
      </c>
      <c r="HG333">
        <v>1.82385</v>
      </c>
      <c r="HH333">
        <v>0.206783</v>
      </c>
      <c r="HI333">
        <v>0</v>
      </c>
      <c r="HJ333">
        <v>26.6141</v>
      </c>
      <c r="HK333">
        <v>999.9</v>
      </c>
      <c r="HL333">
        <v>55.628</v>
      </c>
      <c r="HM333">
        <v>29.275</v>
      </c>
      <c r="HN333">
        <v>25.1546</v>
      </c>
      <c r="HO333">
        <v>53.6702</v>
      </c>
      <c r="HP333">
        <v>41.9551</v>
      </c>
      <c r="HQ333">
        <v>1</v>
      </c>
      <c r="HR333">
        <v>-0.00152693</v>
      </c>
      <c r="HS333">
        <v>-0.233824</v>
      </c>
      <c r="HT333">
        <v>20.2178</v>
      </c>
      <c r="HU333">
        <v>5.23226</v>
      </c>
      <c r="HV333">
        <v>11.992</v>
      </c>
      <c r="HW333">
        <v>4.9557</v>
      </c>
      <c r="HX333">
        <v>3.30385</v>
      </c>
      <c r="HY333">
        <v>23.1</v>
      </c>
      <c r="HZ333">
        <v>9999</v>
      </c>
      <c r="IA333">
        <v>9999</v>
      </c>
      <c r="IB333">
        <v>9999</v>
      </c>
      <c r="IC333">
        <v>1.8685</v>
      </c>
      <c r="ID333">
        <v>1.86421</v>
      </c>
      <c r="IE333">
        <v>1.8718</v>
      </c>
      <c r="IF333">
        <v>1.86266</v>
      </c>
      <c r="IG333">
        <v>1.86204</v>
      </c>
      <c r="IH333">
        <v>1.86853</v>
      </c>
      <c r="II333">
        <v>1.85867</v>
      </c>
      <c r="IJ333">
        <v>1.86508</v>
      </c>
      <c r="IK333">
        <v>5</v>
      </c>
      <c r="IL333">
        <v>0</v>
      </c>
      <c r="IM333">
        <v>0</v>
      </c>
      <c r="IN333">
        <v>0</v>
      </c>
      <c r="IO333" t="s">
        <v>441</v>
      </c>
      <c r="IP333" t="s">
        <v>442</v>
      </c>
      <c r="IQ333" t="s">
        <v>443</v>
      </c>
      <c r="IR333" t="s">
        <v>443</v>
      </c>
      <c r="IS333" t="s">
        <v>443</v>
      </c>
      <c r="IT333" t="s">
        <v>443</v>
      </c>
      <c r="IU333">
        <v>0</v>
      </c>
      <c r="IV333">
        <v>100</v>
      </c>
      <c r="IW333">
        <v>100</v>
      </c>
      <c r="IX333">
        <v>5.856</v>
      </c>
      <c r="IY333">
        <v>0.3837</v>
      </c>
      <c r="IZ333">
        <v>4.29428474587108</v>
      </c>
      <c r="JA333">
        <v>0.0044018681294096</v>
      </c>
      <c r="JB333">
        <v>-1.90699597991277e-06</v>
      </c>
      <c r="JC333">
        <v>4.44501569190667e-10</v>
      </c>
      <c r="JD333">
        <v>0.0663976639725661</v>
      </c>
      <c r="JE333">
        <v>0.00774552653971819</v>
      </c>
      <c r="JF333">
        <v>0.000136201457998369</v>
      </c>
      <c r="JG333">
        <v>5.32982615085375e-06</v>
      </c>
      <c r="JH333">
        <v>-0</v>
      </c>
      <c r="JI333">
        <v>1991</v>
      </c>
      <c r="JJ333">
        <v>1</v>
      </c>
      <c r="JK333">
        <v>28</v>
      </c>
      <c r="JL333">
        <v>195785.5</v>
      </c>
      <c r="JM333">
        <v>195785.4</v>
      </c>
      <c r="JN333">
        <v>1.05957</v>
      </c>
      <c r="JO333">
        <v>2.38159</v>
      </c>
      <c r="JP333">
        <v>1.4978</v>
      </c>
      <c r="JQ333">
        <v>2.33154</v>
      </c>
      <c r="JR333">
        <v>1.54419</v>
      </c>
      <c r="JS333">
        <v>2.37915</v>
      </c>
      <c r="JT333">
        <v>35.4059</v>
      </c>
      <c r="JU333">
        <v>24.105</v>
      </c>
      <c r="JV333">
        <v>18</v>
      </c>
      <c r="JW333">
        <v>546.436</v>
      </c>
      <c r="JX333">
        <v>432.925</v>
      </c>
      <c r="JY333">
        <v>26.8584</v>
      </c>
      <c r="JZ333">
        <v>27.5222</v>
      </c>
      <c r="KA333">
        <v>30.0001</v>
      </c>
      <c r="KB333">
        <v>27.4317</v>
      </c>
      <c r="KC333">
        <v>27.4569</v>
      </c>
      <c r="KD333">
        <v>21.3182</v>
      </c>
      <c r="KE333">
        <v>32.9095</v>
      </c>
      <c r="KF333">
        <v>94.4244</v>
      </c>
      <c r="KG333">
        <v>26.8759</v>
      </c>
      <c r="KH333">
        <v>487.61</v>
      </c>
      <c r="KI333">
        <v>20.3874</v>
      </c>
      <c r="KJ333">
        <v>93.0493</v>
      </c>
      <c r="KK333">
        <v>98.8674</v>
      </c>
    </row>
    <row r="334" spans="1:297">
      <c r="A334">
        <v>318</v>
      </c>
      <c r="B334">
        <v>1758996843</v>
      </c>
      <c r="C334">
        <v>9496</v>
      </c>
      <c r="D334" t="s">
        <v>1081</v>
      </c>
      <c r="E334" t="s">
        <v>1082</v>
      </c>
      <c r="F334">
        <v>5</v>
      </c>
      <c r="G334" t="s">
        <v>1024</v>
      </c>
      <c r="H334" t="s">
        <v>436</v>
      </c>
      <c r="I334">
        <v>1758996834.84615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(EA334+(U334+2*0.95*5.67E-8*(((EA334+$B$7)+273)^4-(EA334+273)^4)-44100*J334)/(1.84*29.3*R334+8*0.95*5.67E-8*(EA334+273)^3))</f>
        <v>0</v>
      </c>
      <c r="W334">
        <f>($C$7*EB334+$D$7*EC334+$E$7*V334)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2*0.95*5.67E-8*(((EA334+$B$7)+273)^4-(W334+273)^4)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481.915482770238</v>
      </c>
      <c r="AK334">
        <v>453.277424242424</v>
      </c>
      <c r="AL334">
        <v>2.9279879653679</v>
      </c>
      <c r="AM334">
        <v>63.08</v>
      </c>
      <c r="AN334">
        <f>(AP334 - AO334 + DY334*1E3/(8.314*(EA334+273.15)) * AR334/DX334 * AQ334) * DX334/(100*DL334) * 1000/(1000 - AP334)</f>
        <v>0</v>
      </c>
      <c r="AO334">
        <v>20.3725413660714</v>
      </c>
      <c r="AP334">
        <v>23.4730587878788</v>
      </c>
      <c r="AQ334">
        <v>-0.000104975304061026</v>
      </c>
      <c r="AR334">
        <v>99.94</v>
      </c>
      <c r="AS334">
        <v>0</v>
      </c>
      <c r="AT334">
        <v>0</v>
      </c>
      <c r="AU334">
        <f>IF(AS334*$H$13&gt;=AW334,1.0,(AW334/(AW334-AS334*$H$13)))</f>
        <v>0</v>
      </c>
      <c r="AV334">
        <f>(AU334-1)*100</f>
        <v>0</v>
      </c>
      <c r="AW334">
        <f>MAX(0,($B$13+$C$13*EF334)/(1+$D$13*EF334)*DY334/(EA334+273)*$E$13)</f>
        <v>0</v>
      </c>
      <c r="AX334" t="s">
        <v>437</v>
      </c>
      <c r="AY334" t="s">
        <v>437</v>
      </c>
      <c r="AZ334">
        <v>0</v>
      </c>
      <c r="BA334">
        <v>0</v>
      </c>
      <c r="BB334">
        <f>1-AZ334/BA334</f>
        <v>0</v>
      </c>
      <c r="BC334">
        <v>0</v>
      </c>
      <c r="BD334" t="s">
        <v>437</v>
      </c>
      <c r="BE334" t="s">
        <v>437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437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$B$11*EG334+$C$11*EH334+$F$11*ES334*(1-EV334)</f>
        <v>0</v>
      </c>
      <c r="DI334">
        <f>DH334*DJ334</f>
        <v>0</v>
      </c>
      <c r="DJ334">
        <f>($B$11*$D$9+$C$11*$D$9+$F$11*((FF334+EX334)/MAX(FF334+EX334+FG334, 0.1)*$I$9+FG334/MAX(FF334+EX334+FG334, 0.1)*$J$9))/($B$11+$C$11+$F$11)</f>
        <v>0</v>
      </c>
      <c r="DK334">
        <f>($B$11*$K$9+$C$11*$K$9+$F$11*((FF334+EX334)/MAX(FF334+EX334+FG334, 0.1)*$P$9+FG334/MAX(FF334+EX334+FG334, 0.1)*$Q$9))/($B$11+$C$11+$F$11)</f>
        <v>0</v>
      </c>
      <c r="DL334">
        <v>6</v>
      </c>
      <c r="DM334">
        <v>0.5</v>
      </c>
      <c r="DN334" t="s">
        <v>438</v>
      </c>
      <c r="DO334">
        <v>2</v>
      </c>
      <c r="DP334" t="b">
        <v>1</v>
      </c>
      <c r="DQ334">
        <v>1758996834.84615</v>
      </c>
      <c r="DR334">
        <v>424.060076923077</v>
      </c>
      <c r="DS334">
        <v>456.863538461538</v>
      </c>
      <c r="DT334">
        <v>23.4771692307692</v>
      </c>
      <c r="DU334">
        <v>20.4204</v>
      </c>
      <c r="DV334">
        <v>418.225846153846</v>
      </c>
      <c r="DW334">
        <v>23.0936153846154</v>
      </c>
      <c r="DX334">
        <v>499.982846153846</v>
      </c>
      <c r="DY334">
        <v>90.3585</v>
      </c>
      <c r="DZ334">
        <v>0.0288556692307692</v>
      </c>
      <c r="EA334">
        <v>29.9430769230769</v>
      </c>
      <c r="EB334">
        <v>29.9719</v>
      </c>
      <c r="EC334">
        <v>999.9</v>
      </c>
      <c r="ED334">
        <v>0</v>
      </c>
      <c r="EE334">
        <v>0</v>
      </c>
      <c r="EF334">
        <v>10003.0230769231</v>
      </c>
      <c r="EG334">
        <v>0</v>
      </c>
      <c r="EH334">
        <v>9.68168</v>
      </c>
      <c r="EI334">
        <v>-32.8035153846154</v>
      </c>
      <c r="EJ334">
        <v>434.255076923077</v>
      </c>
      <c r="EK334">
        <v>466.386846153846</v>
      </c>
      <c r="EL334">
        <v>3.05677076923077</v>
      </c>
      <c r="EM334">
        <v>456.863538461538</v>
      </c>
      <c r="EN334">
        <v>20.4204</v>
      </c>
      <c r="EO334">
        <v>2.12136076923077</v>
      </c>
      <c r="EP334">
        <v>1.84515615384615</v>
      </c>
      <c r="EQ334">
        <v>18.3804923076923</v>
      </c>
      <c r="ER334">
        <v>16.1746538461538</v>
      </c>
      <c r="ES334">
        <v>2000.00384615385</v>
      </c>
      <c r="ET334">
        <v>0.980002</v>
      </c>
      <c r="EU334">
        <v>0.0199985</v>
      </c>
      <c r="EV334">
        <v>0</v>
      </c>
      <c r="EW334">
        <v>876.523230769231</v>
      </c>
      <c r="EX334">
        <v>5.00016</v>
      </c>
      <c r="EY334">
        <v>17878.6307692308</v>
      </c>
      <c r="EZ334">
        <v>18234.2307692308</v>
      </c>
      <c r="FA334">
        <v>48.5</v>
      </c>
      <c r="FB334">
        <v>48.75</v>
      </c>
      <c r="FC334">
        <v>48.8168461538462</v>
      </c>
      <c r="FD334">
        <v>48.5</v>
      </c>
      <c r="FE334">
        <v>50.3168461538462</v>
      </c>
      <c r="FF334">
        <v>1955.10384615385</v>
      </c>
      <c r="FG334">
        <v>39.9</v>
      </c>
      <c r="FH334">
        <v>0</v>
      </c>
      <c r="FI334">
        <v>1758996848.1</v>
      </c>
      <c r="FJ334">
        <v>0</v>
      </c>
      <c r="FK334">
        <v>876.46828</v>
      </c>
      <c r="FL334">
        <v>-4.25330769944156</v>
      </c>
      <c r="FM334">
        <v>-84.261538590124</v>
      </c>
      <c r="FN334">
        <v>17877.516</v>
      </c>
      <c r="FO334">
        <v>15</v>
      </c>
      <c r="FP334">
        <v>0</v>
      </c>
      <c r="FQ334" t="s">
        <v>439</v>
      </c>
      <c r="FR334">
        <v>1747249705.1</v>
      </c>
      <c r="FS334">
        <v>1747249711.1</v>
      </c>
      <c r="FT334">
        <v>0</v>
      </c>
      <c r="FU334">
        <v>0.871</v>
      </c>
      <c r="FV334">
        <v>0.066</v>
      </c>
      <c r="FW334">
        <v>5.486</v>
      </c>
      <c r="FX334">
        <v>0.145</v>
      </c>
      <c r="FY334">
        <v>420</v>
      </c>
      <c r="FZ334">
        <v>16</v>
      </c>
      <c r="GA334">
        <v>0.27</v>
      </c>
      <c r="GB334">
        <v>0.16</v>
      </c>
      <c r="GC334">
        <v>-28.3318333333333</v>
      </c>
      <c r="GD334">
        <v>-68.1290961038961</v>
      </c>
      <c r="GE334">
        <v>7.02526278249964</v>
      </c>
      <c r="GF334">
        <v>0</v>
      </c>
      <c r="GG334">
        <v>876.875676470588</v>
      </c>
      <c r="GH334">
        <v>-5.37498854408949</v>
      </c>
      <c r="GI334">
        <v>0.559888156929488</v>
      </c>
      <c r="GJ334">
        <v>-1</v>
      </c>
      <c r="GK334">
        <v>3.03808047619048</v>
      </c>
      <c r="GL334">
        <v>0.350614285714284</v>
      </c>
      <c r="GM334">
        <v>0.0384080738630366</v>
      </c>
      <c r="GN334">
        <v>0</v>
      </c>
      <c r="GO334">
        <v>0</v>
      </c>
      <c r="GP334">
        <v>2</v>
      </c>
      <c r="GQ334" t="s">
        <v>457</v>
      </c>
      <c r="GR334">
        <v>3.12518</v>
      </c>
      <c r="GS334">
        <v>2.65444</v>
      </c>
      <c r="GT334">
        <v>0.0931012</v>
      </c>
      <c r="GU334">
        <v>0.0999562</v>
      </c>
      <c r="GV334">
        <v>0.0999185</v>
      </c>
      <c r="GW334">
        <v>0.0908531</v>
      </c>
      <c r="GX334">
        <v>23359</v>
      </c>
      <c r="GY334">
        <v>21993</v>
      </c>
      <c r="GZ334">
        <v>23031.5</v>
      </c>
      <c r="HA334">
        <v>23790.1</v>
      </c>
      <c r="HB334">
        <v>35322</v>
      </c>
      <c r="HC334">
        <v>35798.5</v>
      </c>
      <c r="HD334">
        <v>41513.9</v>
      </c>
      <c r="HE334">
        <v>42419.7</v>
      </c>
      <c r="HF334">
        <v>1.9123</v>
      </c>
      <c r="HG334">
        <v>1.82393</v>
      </c>
      <c r="HH334">
        <v>0.206944</v>
      </c>
      <c r="HI334">
        <v>0</v>
      </c>
      <c r="HJ334">
        <v>26.6175</v>
      </c>
      <c r="HK334">
        <v>999.9</v>
      </c>
      <c r="HL334">
        <v>55.628</v>
      </c>
      <c r="HM334">
        <v>29.275</v>
      </c>
      <c r="HN334">
        <v>25.1579</v>
      </c>
      <c r="HO334">
        <v>54.1002</v>
      </c>
      <c r="HP334">
        <v>42.1434</v>
      </c>
      <c r="HQ334">
        <v>1</v>
      </c>
      <c r="HR334">
        <v>-0.00167683</v>
      </c>
      <c r="HS334">
        <v>-0.255828</v>
      </c>
      <c r="HT334">
        <v>20.2178</v>
      </c>
      <c r="HU334">
        <v>5.23271</v>
      </c>
      <c r="HV334">
        <v>11.992</v>
      </c>
      <c r="HW334">
        <v>4.95565</v>
      </c>
      <c r="HX334">
        <v>3.30393</v>
      </c>
      <c r="HY334">
        <v>23.1</v>
      </c>
      <c r="HZ334">
        <v>9999</v>
      </c>
      <c r="IA334">
        <v>9999</v>
      </c>
      <c r="IB334">
        <v>9999</v>
      </c>
      <c r="IC334">
        <v>1.86854</v>
      </c>
      <c r="ID334">
        <v>1.8642</v>
      </c>
      <c r="IE334">
        <v>1.8718</v>
      </c>
      <c r="IF334">
        <v>1.86267</v>
      </c>
      <c r="IG334">
        <v>1.86206</v>
      </c>
      <c r="IH334">
        <v>1.86853</v>
      </c>
      <c r="II334">
        <v>1.85867</v>
      </c>
      <c r="IJ334">
        <v>1.86508</v>
      </c>
      <c r="IK334">
        <v>5</v>
      </c>
      <c r="IL334">
        <v>0</v>
      </c>
      <c r="IM334">
        <v>0</v>
      </c>
      <c r="IN334">
        <v>0</v>
      </c>
      <c r="IO334" t="s">
        <v>441</v>
      </c>
      <c r="IP334" t="s">
        <v>442</v>
      </c>
      <c r="IQ334" t="s">
        <v>443</v>
      </c>
      <c r="IR334" t="s">
        <v>443</v>
      </c>
      <c r="IS334" t="s">
        <v>443</v>
      </c>
      <c r="IT334" t="s">
        <v>443</v>
      </c>
      <c r="IU334">
        <v>0</v>
      </c>
      <c r="IV334">
        <v>100</v>
      </c>
      <c r="IW334">
        <v>100</v>
      </c>
      <c r="IX334">
        <v>5.899</v>
      </c>
      <c r="IY334">
        <v>0.3834</v>
      </c>
      <c r="IZ334">
        <v>4.29428474587108</v>
      </c>
      <c r="JA334">
        <v>0.0044018681294096</v>
      </c>
      <c r="JB334">
        <v>-1.90699597991277e-06</v>
      </c>
      <c r="JC334">
        <v>4.44501569190667e-10</v>
      </c>
      <c r="JD334">
        <v>0.0663976639725661</v>
      </c>
      <c r="JE334">
        <v>0.00774552653971819</v>
      </c>
      <c r="JF334">
        <v>0.000136201457998369</v>
      </c>
      <c r="JG334">
        <v>5.32982615085375e-06</v>
      </c>
      <c r="JH334">
        <v>-0</v>
      </c>
      <c r="JI334">
        <v>1991</v>
      </c>
      <c r="JJ334">
        <v>1</v>
      </c>
      <c r="JK334">
        <v>28</v>
      </c>
      <c r="JL334">
        <v>195785.6</v>
      </c>
      <c r="JM334">
        <v>195785.5</v>
      </c>
      <c r="JN334">
        <v>1.09131</v>
      </c>
      <c r="JO334">
        <v>2.40356</v>
      </c>
      <c r="JP334">
        <v>1.49902</v>
      </c>
      <c r="JQ334">
        <v>2.33154</v>
      </c>
      <c r="JR334">
        <v>1.54419</v>
      </c>
      <c r="JS334">
        <v>2.26196</v>
      </c>
      <c r="JT334">
        <v>35.4059</v>
      </c>
      <c r="JU334">
        <v>24.0875</v>
      </c>
      <c r="JV334">
        <v>18</v>
      </c>
      <c r="JW334">
        <v>546.497</v>
      </c>
      <c r="JX334">
        <v>432.963</v>
      </c>
      <c r="JY334">
        <v>26.8797</v>
      </c>
      <c r="JZ334">
        <v>27.5222</v>
      </c>
      <c r="KA334">
        <v>30</v>
      </c>
      <c r="KB334">
        <v>27.4294</v>
      </c>
      <c r="KC334">
        <v>27.4561</v>
      </c>
      <c r="KD334">
        <v>21.9915</v>
      </c>
      <c r="KE334">
        <v>32.9095</v>
      </c>
      <c r="KF334">
        <v>94.4244</v>
      </c>
      <c r="KG334">
        <v>26.8807</v>
      </c>
      <c r="KH334">
        <v>507.887</v>
      </c>
      <c r="KI334">
        <v>20.3908</v>
      </c>
      <c r="KJ334">
        <v>93.0499</v>
      </c>
      <c r="KK334">
        <v>98.8661</v>
      </c>
    </row>
    <row r="335" spans="1:297">
      <c r="A335">
        <v>319</v>
      </c>
      <c r="B335">
        <v>1758996848</v>
      </c>
      <c r="C335">
        <v>9501</v>
      </c>
      <c r="D335" t="s">
        <v>1083</v>
      </c>
      <c r="E335" t="s">
        <v>1084</v>
      </c>
      <c r="F335">
        <v>5</v>
      </c>
      <c r="G335" t="s">
        <v>1024</v>
      </c>
      <c r="H335" t="s">
        <v>436</v>
      </c>
      <c r="I335">
        <v>1758996839.84615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(EA335+(U335+2*0.95*5.67E-8*(((EA335+$B$7)+273)^4-(EA335+273)^4)-44100*J335)/(1.84*29.3*R335+8*0.95*5.67E-8*(EA335+273)^3))</f>
        <v>0</v>
      </c>
      <c r="W335">
        <f>($C$7*EB335+$D$7*EC335+$E$7*V335)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2*0.95*5.67E-8*(((EA335+$B$7)+273)^4-(W335+273)^4)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499.577638584524</v>
      </c>
      <c r="AK335">
        <v>469.272612121212</v>
      </c>
      <c r="AL335">
        <v>3.23910303030301</v>
      </c>
      <c r="AM335">
        <v>63.08</v>
      </c>
      <c r="AN335">
        <f>(AP335 - AO335 + DY335*1E3/(8.314*(EA335+273.15)) * AR335/DX335 * AQ335) * DX335/(100*DL335) * 1000/(1000 - AP335)</f>
        <v>0</v>
      </c>
      <c r="AO335">
        <v>20.3679528214286</v>
      </c>
      <c r="AP335">
        <v>23.4619793939394</v>
      </c>
      <c r="AQ335">
        <v>-7.84308539945062e-05</v>
      </c>
      <c r="AR335">
        <v>99.94</v>
      </c>
      <c r="AS335">
        <v>0</v>
      </c>
      <c r="AT335">
        <v>0</v>
      </c>
      <c r="AU335">
        <f>IF(AS335*$H$13&gt;=AW335,1.0,(AW335/(AW335-AS335*$H$13)))</f>
        <v>0</v>
      </c>
      <c r="AV335">
        <f>(AU335-1)*100</f>
        <v>0</v>
      </c>
      <c r="AW335">
        <f>MAX(0,($B$13+$C$13*EF335)/(1+$D$13*EF335)*DY335/(EA335+273)*$E$13)</f>
        <v>0</v>
      </c>
      <c r="AX335" t="s">
        <v>437</v>
      </c>
      <c r="AY335" t="s">
        <v>437</v>
      </c>
      <c r="AZ335">
        <v>0</v>
      </c>
      <c r="BA335">
        <v>0</v>
      </c>
      <c r="BB335">
        <f>1-AZ335/BA335</f>
        <v>0</v>
      </c>
      <c r="BC335">
        <v>0</v>
      </c>
      <c r="BD335" t="s">
        <v>437</v>
      </c>
      <c r="BE335" t="s">
        <v>437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437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$B$11*EG335+$C$11*EH335+$F$11*ES335*(1-EV335)</f>
        <v>0</v>
      </c>
      <c r="DI335">
        <f>DH335*DJ335</f>
        <v>0</v>
      </c>
      <c r="DJ335">
        <f>($B$11*$D$9+$C$11*$D$9+$F$11*((FF335+EX335)/MAX(FF335+EX335+FG335, 0.1)*$I$9+FG335/MAX(FF335+EX335+FG335, 0.1)*$J$9))/($B$11+$C$11+$F$11)</f>
        <v>0</v>
      </c>
      <c r="DK335">
        <f>($B$11*$K$9+$C$11*$K$9+$F$11*((FF335+EX335)/MAX(FF335+EX335+FG335, 0.1)*$P$9+FG335/MAX(FF335+EX335+FG335, 0.1)*$Q$9))/($B$11+$C$11+$F$11)</f>
        <v>0</v>
      </c>
      <c r="DL335">
        <v>6</v>
      </c>
      <c r="DM335">
        <v>0.5</v>
      </c>
      <c r="DN335" t="s">
        <v>438</v>
      </c>
      <c r="DO335">
        <v>2</v>
      </c>
      <c r="DP335" t="b">
        <v>1</v>
      </c>
      <c r="DQ335">
        <v>1758996839.84615</v>
      </c>
      <c r="DR335">
        <v>437.067846153846</v>
      </c>
      <c r="DS335">
        <v>473.305769230769</v>
      </c>
      <c r="DT335">
        <v>23.4765</v>
      </c>
      <c r="DU335">
        <v>20.3947153846154</v>
      </c>
      <c r="DV335">
        <v>431.194615384615</v>
      </c>
      <c r="DW335">
        <v>23.0929769230769</v>
      </c>
      <c r="DX335">
        <v>500.025769230769</v>
      </c>
      <c r="DY335">
        <v>90.3576</v>
      </c>
      <c r="DZ335">
        <v>0.0287506615384615</v>
      </c>
      <c r="EA335">
        <v>29.9534846153846</v>
      </c>
      <c r="EB335">
        <v>29.9815</v>
      </c>
      <c r="EC335">
        <v>999.9</v>
      </c>
      <c r="ED335">
        <v>0</v>
      </c>
      <c r="EE335">
        <v>0</v>
      </c>
      <c r="EF335">
        <v>10012.4938461538</v>
      </c>
      <c r="EG335">
        <v>0</v>
      </c>
      <c r="EH335">
        <v>9.68371307692308</v>
      </c>
      <c r="EI335">
        <v>-36.2379461538462</v>
      </c>
      <c r="EJ335">
        <v>447.575153846154</v>
      </c>
      <c r="EK335">
        <v>483.159153846154</v>
      </c>
      <c r="EL335">
        <v>3.08180769230769</v>
      </c>
      <c r="EM335">
        <v>473.305769230769</v>
      </c>
      <c r="EN335">
        <v>20.3947153846154</v>
      </c>
      <c r="EO335">
        <v>2.12128153846154</v>
      </c>
      <c r="EP335">
        <v>1.84281692307692</v>
      </c>
      <c r="EQ335">
        <v>18.3798923076923</v>
      </c>
      <c r="ER335">
        <v>16.1547615384615</v>
      </c>
      <c r="ES335">
        <v>2000.01153846154</v>
      </c>
      <c r="ET335">
        <v>0.980002</v>
      </c>
      <c r="EU335">
        <v>0.0199985</v>
      </c>
      <c r="EV335">
        <v>0</v>
      </c>
      <c r="EW335">
        <v>876.231153846154</v>
      </c>
      <c r="EX335">
        <v>5.00016</v>
      </c>
      <c r="EY335">
        <v>17872.6</v>
      </c>
      <c r="EZ335">
        <v>18234.3076923077</v>
      </c>
      <c r="FA335">
        <v>48.5</v>
      </c>
      <c r="FB335">
        <v>48.75</v>
      </c>
      <c r="FC335">
        <v>48.8168461538462</v>
      </c>
      <c r="FD335">
        <v>48.5</v>
      </c>
      <c r="FE335">
        <v>50.312</v>
      </c>
      <c r="FF335">
        <v>1955.11153846154</v>
      </c>
      <c r="FG335">
        <v>39.9</v>
      </c>
      <c r="FH335">
        <v>0</v>
      </c>
      <c r="FI335">
        <v>1758996853.5</v>
      </c>
      <c r="FJ335">
        <v>0</v>
      </c>
      <c r="FK335">
        <v>876.164384615385</v>
      </c>
      <c r="FL335">
        <v>-2.85415384144506</v>
      </c>
      <c r="FM335">
        <v>-53.883760604678</v>
      </c>
      <c r="FN335">
        <v>17871.6884615385</v>
      </c>
      <c r="FO335">
        <v>15</v>
      </c>
      <c r="FP335">
        <v>0</v>
      </c>
      <c r="FQ335" t="s">
        <v>439</v>
      </c>
      <c r="FR335">
        <v>1747249705.1</v>
      </c>
      <c r="FS335">
        <v>1747249711.1</v>
      </c>
      <c r="FT335">
        <v>0</v>
      </c>
      <c r="FU335">
        <v>0.871</v>
      </c>
      <c r="FV335">
        <v>0.066</v>
      </c>
      <c r="FW335">
        <v>5.486</v>
      </c>
      <c r="FX335">
        <v>0.145</v>
      </c>
      <c r="FY335">
        <v>420</v>
      </c>
      <c r="FZ335">
        <v>16</v>
      </c>
      <c r="GA335">
        <v>0.27</v>
      </c>
      <c r="GB335">
        <v>0.16</v>
      </c>
      <c r="GC335">
        <v>-34.0198809523809</v>
      </c>
      <c r="GD335">
        <v>-41.9460311688312</v>
      </c>
      <c r="GE335">
        <v>4.38904396386959</v>
      </c>
      <c r="GF335">
        <v>0</v>
      </c>
      <c r="GG335">
        <v>876.411470588235</v>
      </c>
      <c r="GH335">
        <v>-4.09005347856747</v>
      </c>
      <c r="GI335">
        <v>0.485754551629794</v>
      </c>
      <c r="GJ335">
        <v>-1</v>
      </c>
      <c r="GK335">
        <v>3.06484523809524</v>
      </c>
      <c r="GL335">
        <v>0.34501012987013</v>
      </c>
      <c r="GM335">
        <v>0.0383164952193659</v>
      </c>
      <c r="GN335">
        <v>0</v>
      </c>
      <c r="GO335">
        <v>0</v>
      </c>
      <c r="GP335">
        <v>2</v>
      </c>
      <c r="GQ335" t="s">
        <v>457</v>
      </c>
      <c r="GR335">
        <v>3.12538</v>
      </c>
      <c r="GS335">
        <v>2.65386</v>
      </c>
      <c r="GT335">
        <v>0.095582</v>
      </c>
      <c r="GU335">
        <v>0.102361</v>
      </c>
      <c r="GV335">
        <v>0.099894</v>
      </c>
      <c r="GW335">
        <v>0.090851</v>
      </c>
      <c r="GX335">
        <v>23295.2</v>
      </c>
      <c r="GY335">
        <v>21934.6</v>
      </c>
      <c r="GZ335">
        <v>23031.6</v>
      </c>
      <c r="HA335">
        <v>23790.4</v>
      </c>
      <c r="HB335">
        <v>35323.1</v>
      </c>
      <c r="HC335">
        <v>35799.4</v>
      </c>
      <c r="HD335">
        <v>41513.8</v>
      </c>
      <c r="HE335">
        <v>42420.4</v>
      </c>
      <c r="HF335">
        <v>1.9125</v>
      </c>
      <c r="HG335">
        <v>1.82365</v>
      </c>
      <c r="HH335">
        <v>0.207059</v>
      </c>
      <c r="HI335">
        <v>0</v>
      </c>
      <c r="HJ335">
        <v>26.6215</v>
      </c>
      <c r="HK335">
        <v>999.9</v>
      </c>
      <c r="HL335">
        <v>55.628</v>
      </c>
      <c r="HM335">
        <v>29.275</v>
      </c>
      <c r="HN335">
        <v>25.1583</v>
      </c>
      <c r="HO335">
        <v>54.1402</v>
      </c>
      <c r="HP335">
        <v>41.9551</v>
      </c>
      <c r="HQ335">
        <v>1</v>
      </c>
      <c r="HR335">
        <v>-0.0015625</v>
      </c>
      <c r="HS335">
        <v>-0.178913</v>
      </c>
      <c r="HT335">
        <v>20.2179</v>
      </c>
      <c r="HU335">
        <v>5.23271</v>
      </c>
      <c r="HV335">
        <v>11.992</v>
      </c>
      <c r="HW335">
        <v>4.9557</v>
      </c>
      <c r="HX335">
        <v>3.30395</v>
      </c>
      <c r="HY335">
        <v>23.1</v>
      </c>
      <c r="HZ335">
        <v>9999</v>
      </c>
      <c r="IA335">
        <v>9999</v>
      </c>
      <c r="IB335">
        <v>9999</v>
      </c>
      <c r="IC335">
        <v>1.8685</v>
      </c>
      <c r="ID335">
        <v>1.86421</v>
      </c>
      <c r="IE335">
        <v>1.8718</v>
      </c>
      <c r="IF335">
        <v>1.86265</v>
      </c>
      <c r="IG335">
        <v>1.86206</v>
      </c>
      <c r="IH335">
        <v>1.86854</v>
      </c>
      <c r="II335">
        <v>1.85867</v>
      </c>
      <c r="IJ335">
        <v>1.86508</v>
      </c>
      <c r="IK335">
        <v>5</v>
      </c>
      <c r="IL335">
        <v>0</v>
      </c>
      <c r="IM335">
        <v>0</v>
      </c>
      <c r="IN335">
        <v>0</v>
      </c>
      <c r="IO335" t="s">
        <v>441</v>
      </c>
      <c r="IP335" t="s">
        <v>442</v>
      </c>
      <c r="IQ335" t="s">
        <v>443</v>
      </c>
      <c r="IR335" t="s">
        <v>443</v>
      </c>
      <c r="IS335" t="s">
        <v>443</v>
      </c>
      <c r="IT335" t="s">
        <v>443</v>
      </c>
      <c r="IU335">
        <v>0</v>
      </c>
      <c r="IV335">
        <v>100</v>
      </c>
      <c r="IW335">
        <v>100</v>
      </c>
      <c r="IX335">
        <v>5.945</v>
      </c>
      <c r="IY335">
        <v>0.3832</v>
      </c>
      <c r="IZ335">
        <v>4.29428474587108</v>
      </c>
      <c r="JA335">
        <v>0.0044018681294096</v>
      </c>
      <c r="JB335">
        <v>-1.90699597991277e-06</v>
      </c>
      <c r="JC335">
        <v>4.44501569190667e-10</v>
      </c>
      <c r="JD335">
        <v>0.0663976639725661</v>
      </c>
      <c r="JE335">
        <v>0.00774552653971819</v>
      </c>
      <c r="JF335">
        <v>0.000136201457998369</v>
      </c>
      <c r="JG335">
        <v>5.32982615085375e-06</v>
      </c>
      <c r="JH335">
        <v>-0</v>
      </c>
      <c r="JI335">
        <v>1991</v>
      </c>
      <c r="JJ335">
        <v>1</v>
      </c>
      <c r="JK335">
        <v>28</v>
      </c>
      <c r="JL335">
        <v>195785.7</v>
      </c>
      <c r="JM335">
        <v>195785.6</v>
      </c>
      <c r="JN335">
        <v>1.12427</v>
      </c>
      <c r="JO335">
        <v>2.3877</v>
      </c>
      <c r="JP335">
        <v>1.4978</v>
      </c>
      <c r="JQ335">
        <v>2.33154</v>
      </c>
      <c r="JR335">
        <v>1.54419</v>
      </c>
      <c r="JS335">
        <v>2.33276</v>
      </c>
      <c r="JT335">
        <v>35.3827</v>
      </c>
      <c r="JU335">
        <v>24.105</v>
      </c>
      <c r="JV335">
        <v>18</v>
      </c>
      <c r="JW335">
        <v>546.626</v>
      </c>
      <c r="JX335">
        <v>432.789</v>
      </c>
      <c r="JY335">
        <v>26.8919</v>
      </c>
      <c r="JZ335">
        <v>27.5199</v>
      </c>
      <c r="KA335">
        <v>30.0001</v>
      </c>
      <c r="KB335">
        <v>27.4294</v>
      </c>
      <c r="KC335">
        <v>27.4546</v>
      </c>
      <c r="KD335">
        <v>22.6022</v>
      </c>
      <c r="KE335">
        <v>32.9095</v>
      </c>
      <c r="KF335">
        <v>94.4244</v>
      </c>
      <c r="KG335">
        <v>26.4368</v>
      </c>
      <c r="KH335">
        <v>521.451</v>
      </c>
      <c r="KI335">
        <v>20.4017</v>
      </c>
      <c r="KJ335">
        <v>93.0499</v>
      </c>
      <c r="KK335">
        <v>98.8676</v>
      </c>
    </row>
    <row r="336" spans="1:297">
      <c r="A336">
        <v>320</v>
      </c>
      <c r="B336">
        <v>1758996853</v>
      </c>
      <c r="C336">
        <v>9506</v>
      </c>
      <c r="D336" t="s">
        <v>1085</v>
      </c>
      <c r="E336" t="s">
        <v>1086</v>
      </c>
      <c r="F336">
        <v>5</v>
      </c>
      <c r="G336" t="s">
        <v>1024</v>
      </c>
      <c r="H336" t="s">
        <v>436</v>
      </c>
      <c r="I336">
        <v>1758996844.84615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(EA336+(U336+2*0.95*5.67E-8*(((EA336+$B$7)+273)^4-(EA336+273)^4)-44100*J336)/(1.84*29.3*R336+8*0.95*5.67E-8*(EA336+273)^3))</f>
        <v>0</v>
      </c>
      <c r="W336">
        <f>($C$7*EB336+$D$7*EC336+$E$7*V336)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2*0.95*5.67E-8*(((EA336+$B$7)+273)^4-(W336+273)^4)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515.727098790476</v>
      </c>
      <c r="AK336">
        <v>485.01096969697</v>
      </c>
      <c r="AL336">
        <v>3.15591432900423</v>
      </c>
      <c r="AM336">
        <v>63.08</v>
      </c>
      <c r="AN336">
        <f>(AP336 - AO336 + DY336*1E3/(8.314*(EA336+273.15)) * AR336/DX336 * AQ336) * DX336/(100*DL336) * 1000/(1000 - AP336)</f>
        <v>0</v>
      </c>
      <c r="AO336">
        <v>20.3676882291667</v>
      </c>
      <c r="AP336">
        <v>23.4590648484848</v>
      </c>
      <c r="AQ336">
        <v>-2.23129681913524e-05</v>
      </c>
      <c r="AR336">
        <v>99.94</v>
      </c>
      <c r="AS336">
        <v>0</v>
      </c>
      <c r="AT336">
        <v>0</v>
      </c>
      <c r="AU336">
        <f>IF(AS336*$H$13&gt;=AW336,1.0,(AW336/(AW336-AS336*$H$13)))</f>
        <v>0</v>
      </c>
      <c r="AV336">
        <f>(AU336-1)*100</f>
        <v>0</v>
      </c>
      <c r="AW336">
        <f>MAX(0,($B$13+$C$13*EF336)/(1+$D$13*EF336)*DY336/(EA336+273)*$E$13)</f>
        <v>0</v>
      </c>
      <c r="AX336" t="s">
        <v>437</v>
      </c>
      <c r="AY336" t="s">
        <v>437</v>
      </c>
      <c r="AZ336">
        <v>0</v>
      </c>
      <c r="BA336">
        <v>0</v>
      </c>
      <c r="BB336">
        <f>1-AZ336/BA336</f>
        <v>0</v>
      </c>
      <c r="BC336">
        <v>0</v>
      </c>
      <c r="BD336" t="s">
        <v>437</v>
      </c>
      <c r="BE336" t="s">
        <v>437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437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$B$11*EG336+$C$11*EH336+$F$11*ES336*(1-EV336)</f>
        <v>0</v>
      </c>
      <c r="DI336">
        <f>DH336*DJ336</f>
        <v>0</v>
      </c>
      <c r="DJ336">
        <f>($B$11*$D$9+$C$11*$D$9+$F$11*((FF336+EX336)/MAX(FF336+EX336+FG336, 0.1)*$I$9+FG336/MAX(FF336+EX336+FG336, 0.1)*$J$9))/($B$11+$C$11+$F$11)</f>
        <v>0</v>
      </c>
      <c r="DK336">
        <f>($B$11*$K$9+$C$11*$K$9+$F$11*((FF336+EX336)/MAX(FF336+EX336+FG336, 0.1)*$P$9+FG336/MAX(FF336+EX336+FG336, 0.1)*$Q$9))/($B$11+$C$11+$F$11)</f>
        <v>0</v>
      </c>
      <c r="DL336">
        <v>6</v>
      </c>
      <c r="DM336">
        <v>0.5</v>
      </c>
      <c r="DN336" t="s">
        <v>438</v>
      </c>
      <c r="DO336">
        <v>2</v>
      </c>
      <c r="DP336" t="b">
        <v>1</v>
      </c>
      <c r="DQ336">
        <v>1758996844.84615</v>
      </c>
      <c r="DR336">
        <v>451.673230769231</v>
      </c>
      <c r="DS336">
        <v>489.718615384615</v>
      </c>
      <c r="DT336">
        <v>23.4689615384615</v>
      </c>
      <c r="DU336">
        <v>20.3720384615385</v>
      </c>
      <c r="DV336">
        <v>445.756538461538</v>
      </c>
      <c r="DW336">
        <v>23.0856</v>
      </c>
      <c r="DX336">
        <v>500.045153846154</v>
      </c>
      <c r="DY336">
        <v>90.3566461538462</v>
      </c>
      <c r="DZ336">
        <v>0.0285324846153846</v>
      </c>
      <c r="EA336">
        <v>29.9630076923077</v>
      </c>
      <c r="EB336">
        <v>29.9963692307692</v>
      </c>
      <c r="EC336">
        <v>999.9</v>
      </c>
      <c r="ED336">
        <v>0</v>
      </c>
      <c r="EE336">
        <v>0</v>
      </c>
      <c r="EF336">
        <v>10001.3484615385</v>
      </c>
      <c r="EG336">
        <v>0</v>
      </c>
      <c r="EH336">
        <v>9.68510384615385</v>
      </c>
      <c r="EI336">
        <v>-38.0454615384615</v>
      </c>
      <c r="EJ336">
        <v>462.528076923077</v>
      </c>
      <c r="EK336">
        <v>499.902538461538</v>
      </c>
      <c r="EL336">
        <v>3.09693076923077</v>
      </c>
      <c r="EM336">
        <v>489.718615384615</v>
      </c>
      <c r="EN336">
        <v>20.3720384615385</v>
      </c>
      <c r="EO336">
        <v>2.12057692307692</v>
      </c>
      <c r="EP336">
        <v>1.84074923076923</v>
      </c>
      <c r="EQ336">
        <v>18.3745923076923</v>
      </c>
      <c r="ER336">
        <v>16.1371615384615</v>
      </c>
      <c r="ES336">
        <v>2000.00153846154</v>
      </c>
      <c r="ET336">
        <v>0.980001769230769</v>
      </c>
      <c r="EU336">
        <v>0.0199987153846154</v>
      </c>
      <c r="EV336">
        <v>0</v>
      </c>
      <c r="EW336">
        <v>876.000538461538</v>
      </c>
      <c r="EX336">
        <v>5.00016</v>
      </c>
      <c r="EY336">
        <v>17869.1461538462</v>
      </c>
      <c r="EZ336">
        <v>18234.2076923077</v>
      </c>
      <c r="FA336">
        <v>48.5</v>
      </c>
      <c r="FB336">
        <v>48.75</v>
      </c>
      <c r="FC336">
        <v>48.8168461538462</v>
      </c>
      <c r="FD336">
        <v>48.5</v>
      </c>
      <c r="FE336">
        <v>50.312</v>
      </c>
      <c r="FF336">
        <v>1955.10153846154</v>
      </c>
      <c r="FG336">
        <v>39.9</v>
      </c>
      <c r="FH336">
        <v>0</v>
      </c>
      <c r="FI336">
        <v>1758996858.3</v>
      </c>
      <c r="FJ336">
        <v>0</v>
      </c>
      <c r="FK336">
        <v>875.991730769231</v>
      </c>
      <c r="FL336">
        <v>-1.9015726480399</v>
      </c>
      <c r="FM336">
        <v>-20.7658119601595</v>
      </c>
      <c r="FN336">
        <v>17868.8461538462</v>
      </c>
      <c r="FO336">
        <v>15</v>
      </c>
      <c r="FP336">
        <v>0</v>
      </c>
      <c r="FQ336" t="s">
        <v>439</v>
      </c>
      <c r="FR336">
        <v>1747249705.1</v>
      </c>
      <c r="FS336">
        <v>1747249711.1</v>
      </c>
      <c r="FT336">
        <v>0</v>
      </c>
      <c r="FU336">
        <v>0.871</v>
      </c>
      <c r="FV336">
        <v>0.066</v>
      </c>
      <c r="FW336">
        <v>5.486</v>
      </c>
      <c r="FX336">
        <v>0.145</v>
      </c>
      <c r="FY336">
        <v>420</v>
      </c>
      <c r="FZ336">
        <v>16</v>
      </c>
      <c r="GA336">
        <v>0.27</v>
      </c>
      <c r="GB336">
        <v>0.16</v>
      </c>
      <c r="GC336">
        <v>-37.083925</v>
      </c>
      <c r="GD336">
        <v>-21.4425609022557</v>
      </c>
      <c r="GE336">
        <v>2.19555745742966</v>
      </c>
      <c r="GF336">
        <v>0</v>
      </c>
      <c r="GG336">
        <v>876.126205882353</v>
      </c>
      <c r="GH336">
        <v>-2.69107716045292</v>
      </c>
      <c r="GI336">
        <v>0.365352752943016</v>
      </c>
      <c r="GJ336">
        <v>-1</v>
      </c>
      <c r="GK336">
        <v>3.0863945</v>
      </c>
      <c r="GL336">
        <v>0.140976090225572</v>
      </c>
      <c r="GM336">
        <v>0.023052164860377</v>
      </c>
      <c r="GN336">
        <v>0</v>
      </c>
      <c r="GO336">
        <v>0</v>
      </c>
      <c r="GP336">
        <v>2</v>
      </c>
      <c r="GQ336" t="s">
        <v>457</v>
      </c>
      <c r="GR336">
        <v>3.12524</v>
      </c>
      <c r="GS336">
        <v>2.65361</v>
      </c>
      <c r="GT336">
        <v>0.0979827</v>
      </c>
      <c r="GU336">
        <v>0.104728</v>
      </c>
      <c r="GV336">
        <v>0.0998829</v>
      </c>
      <c r="GW336">
        <v>0.0908479</v>
      </c>
      <c r="GX336">
        <v>23233.3</v>
      </c>
      <c r="GY336">
        <v>21876.7</v>
      </c>
      <c r="GZ336">
        <v>23031.5</v>
      </c>
      <c r="HA336">
        <v>23790.3</v>
      </c>
      <c r="HB336">
        <v>35323.7</v>
      </c>
      <c r="HC336">
        <v>35799.8</v>
      </c>
      <c r="HD336">
        <v>41513.7</v>
      </c>
      <c r="HE336">
        <v>42420.5</v>
      </c>
      <c r="HF336">
        <v>1.91217</v>
      </c>
      <c r="HG336">
        <v>1.82393</v>
      </c>
      <c r="HH336">
        <v>0.207368</v>
      </c>
      <c r="HI336">
        <v>0</v>
      </c>
      <c r="HJ336">
        <v>26.6231</v>
      </c>
      <c r="HK336">
        <v>999.9</v>
      </c>
      <c r="HL336">
        <v>55.628</v>
      </c>
      <c r="HM336">
        <v>29.265</v>
      </c>
      <c r="HN336">
        <v>25.1405</v>
      </c>
      <c r="HO336">
        <v>54.0002</v>
      </c>
      <c r="HP336">
        <v>41.887</v>
      </c>
      <c r="HQ336">
        <v>1</v>
      </c>
      <c r="HR336">
        <v>0.00125254</v>
      </c>
      <c r="HS336">
        <v>1.56317</v>
      </c>
      <c r="HT336">
        <v>20.2086</v>
      </c>
      <c r="HU336">
        <v>5.23197</v>
      </c>
      <c r="HV336">
        <v>11.992</v>
      </c>
      <c r="HW336">
        <v>4.95565</v>
      </c>
      <c r="HX336">
        <v>3.3039</v>
      </c>
      <c r="HY336">
        <v>23.1</v>
      </c>
      <c r="HZ336">
        <v>9999</v>
      </c>
      <c r="IA336">
        <v>9999</v>
      </c>
      <c r="IB336">
        <v>9999</v>
      </c>
      <c r="IC336">
        <v>1.86855</v>
      </c>
      <c r="ID336">
        <v>1.86421</v>
      </c>
      <c r="IE336">
        <v>1.8718</v>
      </c>
      <c r="IF336">
        <v>1.86265</v>
      </c>
      <c r="IG336">
        <v>1.86206</v>
      </c>
      <c r="IH336">
        <v>1.86857</v>
      </c>
      <c r="II336">
        <v>1.85867</v>
      </c>
      <c r="IJ336">
        <v>1.86508</v>
      </c>
      <c r="IK336">
        <v>5</v>
      </c>
      <c r="IL336">
        <v>0</v>
      </c>
      <c r="IM336">
        <v>0</v>
      </c>
      <c r="IN336">
        <v>0</v>
      </c>
      <c r="IO336" t="s">
        <v>441</v>
      </c>
      <c r="IP336" t="s">
        <v>442</v>
      </c>
      <c r="IQ336" t="s">
        <v>443</v>
      </c>
      <c r="IR336" t="s">
        <v>443</v>
      </c>
      <c r="IS336" t="s">
        <v>443</v>
      </c>
      <c r="IT336" t="s">
        <v>443</v>
      </c>
      <c r="IU336">
        <v>0</v>
      </c>
      <c r="IV336">
        <v>100</v>
      </c>
      <c r="IW336">
        <v>100</v>
      </c>
      <c r="IX336">
        <v>5.99</v>
      </c>
      <c r="IY336">
        <v>0.3831</v>
      </c>
      <c r="IZ336">
        <v>4.29428474587108</v>
      </c>
      <c r="JA336">
        <v>0.0044018681294096</v>
      </c>
      <c r="JB336">
        <v>-1.90699597991277e-06</v>
      </c>
      <c r="JC336">
        <v>4.44501569190667e-10</v>
      </c>
      <c r="JD336">
        <v>0.0663976639725661</v>
      </c>
      <c r="JE336">
        <v>0.00774552653971819</v>
      </c>
      <c r="JF336">
        <v>0.000136201457998369</v>
      </c>
      <c r="JG336">
        <v>5.32982615085375e-06</v>
      </c>
      <c r="JH336">
        <v>-0</v>
      </c>
      <c r="JI336">
        <v>1991</v>
      </c>
      <c r="JJ336">
        <v>1</v>
      </c>
      <c r="JK336">
        <v>28</v>
      </c>
      <c r="JL336">
        <v>195785.8</v>
      </c>
      <c r="JM336">
        <v>195785.7</v>
      </c>
      <c r="JN336">
        <v>1.15479</v>
      </c>
      <c r="JO336">
        <v>2.39868</v>
      </c>
      <c r="JP336">
        <v>1.4978</v>
      </c>
      <c r="JQ336">
        <v>2.33154</v>
      </c>
      <c r="JR336">
        <v>1.54419</v>
      </c>
      <c r="JS336">
        <v>2.29858</v>
      </c>
      <c r="JT336">
        <v>35.3827</v>
      </c>
      <c r="JU336">
        <v>24.0963</v>
      </c>
      <c r="JV336">
        <v>18</v>
      </c>
      <c r="JW336">
        <v>546.399</v>
      </c>
      <c r="JX336">
        <v>432.95</v>
      </c>
      <c r="JY336">
        <v>26.6258</v>
      </c>
      <c r="JZ336">
        <v>27.5199</v>
      </c>
      <c r="KA336">
        <v>30.0019</v>
      </c>
      <c r="KB336">
        <v>27.4273</v>
      </c>
      <c r="KC336">
        <v>27.4543</v>
      </c>
      <c r="KD336">
        <v>23.2911</v>
      </c>
      <c r="KE336">
        <v>32.9095</v>
      </c>
      <c r="KF336">
        <v>94.4244</v>
      </c>
      <c r="KG336">
        <v>26.4368</v>
      </c>
      <c r="KH336">
        <v>541.784</v>
      </c>
      <c r="KI336">
        <v>20.4071</v>
      </c>
      <c r="KJ336">
        <v>93.0496</v>
      </c>
      <c r="KK336">
        <v>98.8676</v>
      </c>
    </row>
    <row r="337" spans="1:297">
      <c r="A337">
        <v>321</v>
      </c>
      <c r="B337">
        <v>1758996858</v>
      </c>
      <c r="C337">
        <v>9511</v>
      </c>
      <c r="D337" t="s">
        <v>1087</v>
      </c>
      <c r="E337" t="s">
        <v>1088</v>
      </c>
      <c r="F337">
        <v>5</v>
      </c>
      <c r="G337" t="s">
        <v>1024</v>
      </c>
      <c r="H337" t="s">
        <v>436</v>
      </c>
      <c r="I337">
        <v>1758996849.84615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(EA337+(U337+2*0.95*5.67E-8*(((EA337+$B$7)+273)^4-(EA337+273)^4)-44100*J337)/(1.84*29.3*R337+8*0.95*5.67E-8*(EA337+273)^3))</f>
        <v>0</v>
      </c>
      <c r="W337">
        <f>($C$7*EB337+$D$7*EC337+$E$7*V337)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2*0.95*5.67E-8*(((EA337+$B$7)+273)^4-(W337+273)^4)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532.157805686905</v>
      </c>
      <c r="AK337">
        <v>500.684284848485</v>
      </c>
      <c r="AL337">
        <v>3.1389774025973</v>
      </c>
      <c r="AM337">
        <v>63.08</v>
      </c>
      <c r="AN337">
        <f>(AP337 - AO337 + DY337*1E3/(8.314*(EA337+273.15)) * AR337/DX337 * AQ337) * DX337/(100*DL337) * 1000/(1000 - AP337)</f>
        <v>0</v>
      </c>
      <c r="AO337">
        <v>20.3674895625</v>
      </c>
      <c r="AP337">
        <v>23.4425739393939</v>
      </c>
      <c r="AQ337">
        <v>-0.000105451082251109</v>
      </c>
      <c r="AR337">
        <v>99.94</v>
      </c>
      <c r="AS337">
        <v>0</v>
      </c>
      <c r="AT337">
        <v>0</v>
      </c>
      <c r="AU337">
        <f>IF(AS337*$H$13&gt;=AW337,1.0,(AW337/(AW337-AS337*$H$13)))</f>
        <v>0</v>
      </c>
      <c r="AV337">
        <f>(AU337-1)*100</f>
        <v>0</v>
      </c>
      <c r="AW337">
        <f>MAX(0,($B$13+$C$13*EF337)/(1+$D$13*EF337)*DY337/(EA337+273)*$E$13)</f>
        <v>0</v>
      </c>
      <c r="AX337" t="s">
        <v>437</v>
      </c>
      <c r="AY337" t="s">
        <v>437</v>
      </c>
      <c r="AZ337">
        <v>0</v>
      </c>
      <c r="BA337">
        <v>0</v>
      </c>
      <c r="BB337">
        <f>1-AZ337/BA337</f>
        <v>0</v>
      </c>
      <c r="BC337">
        <v>0</v>
      </c>
      <c r="BD337" t="s">
        <v>437</v>
      </c>
      <c r="BE337" t="s">
        <v>437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437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$B$11*EG337+$C$11*EH337+$F$11*ES337*(1-EV337)</f>
        <v>0</v>
      </c>
      <c r="DI337">
        <f>DH337*DJ337</f>
        <v>0</v>
      </c>
      <c r="DJ337">
        <f>($B$11*$D$9+$C$11*$D$9+$F$11*((FF337+EX337)/MAX(FF337+EX337+FG337, 0.1)*$I$9+FG337/MAX(FF337+EX337+FG337, 0.1)*$J$9))/($B$11+$C$11+$F$11)</f>
        <v>0</v>
      </c>
      <c r="DK337">
        <f>($B$11*$K$9+$C$11*$K$9+$F$11*((FF337+EX337)/MAX(FF337+EX337+FG337, 0.1)*$P$9+FG337/MAX(FF337+EX337+FG337, 0.1)*$Q$9))/($B$11+$C$11+$F$11)</f>
        <v>0</v>
      </c>
      <c r="DL337">
        <v>6</v>
      </c>
      <c r="DM337">
        <v>0.5</v>
      </c>
      <c r="DN337" t="s">
        <v>438</v>
      </c>
      <c r="DO337">
        <v>2</v>
      </c>
      <c r="DP337" t="b">
        <v>1</v>
      </c>
      <c r="DQ337">
        <v>1758996849.84615</v>
      </c>
      <c r="DR337">
        <v>466.923384615385</v>
      </c>
      <c r="DS337">
        <v>506.184461538462</v>
      </c>
      <c r="DT337">
        <v>23.4586</v>
      </c>
      <c r="DU337">
        <v>20.3680615384615</v>
      </c>
      <c r="DV337">
        <v>460.962</v>
      </c>
      <c r="DW337">
        <v>23.0754615384615</v>
      </c>
      <c r="DX337">
        <v>500.015538461539</v>
      </c>
      <c r="DY337">
        <v>90.3571</v>
      </c>
      <c r="DZ337">
        <v>0.0284882538461538</v>
      </c>
      <c r="EA337">
        <v>29.9706230769231</v>
      </c>
      <c r="EB337">
        <v>30.0053</v>
      </c>
      <c r="EC337">
        <v>999.9</v>
      </c>
      <c r="ED337">
        <v>0</v>
      </c>
      <c r="EE337">
        <v>0</v>
      </c>
      <c r="EF337">
        <v>9990.19538461538</v>
      </c>
      <c r="EG337">
        <v>0</v>
      </c>
      <c r="EH337">
        <v>9.68510384615385</v>
      </c>
      <c r="EI337">
        <v>-39.2610153846154</v>
      </c>
      <c r="EJ337">
        <v>478.139769230769</v>
      </c>
      <c r="EK337">
        <v>516.708769230769</v>
      </c>
      <c r="EL337">
        <v>3.09054615384615</v>
      </c>
      <c r="EM337">
        <v>506.184461538462</v>
      </c>
      <c r="EN337">
        <v>20.3680615384615</v>
      </c>
      <c r="EO337">
        <v>2.11965153846154</v>
      </c>
      <c r="EP337">
        <v>1.84039923076923</v>
      </c>
      <c r="EQ337">
        <v>18.3676230769231</v>
      </c>
      <c r="ER337">
        <v>16.1341923076923</v>
      </c>
      <c r="ES337">
        <v>1999.99076923077</v>
      </c>
      <c r="ET337">
        <v>0.980001538461539</v>
      </c>
      <c r="EU337">
        <v>0.0199989307692308</v>
      </c>
      <c r="EV337">
        <v>0</v>
      </c>
      <c r="EW337">
        <v>875.917461538462</v>
      </c>
      <c r="EX337">
        <v>5.00016</v>
      </c>
      <c r="EY337">
        <v>17868.3461538462</v>
      </c>
      <c r="EZ337">
        <v>18234.1076923077</v>
      </c>
      <c r="FA337">
        <v>48.5</v>
      </c>
      <c r="FB337">
        <v>48.75</v>
      </c>
      <c r="FC337">
        <v>48.812</v>
      </c>
      <c r="FD337">
        <v>48.5</v>
      </c>
      <c r="FE337">
        <v>50.312</v>
      </c>
      <c r="FF337">
        <v>1955.09076923077</v>
      </c>
      <c r="FG337">
        <v>39.9</v>
      </c>
      <c r="FH337">
        <v>0</v>
      </c>
      <c r="FI337">
        <v>1758996863.1</v>
      </c>
      <c r="FJ337">
        <v>0</v>
      </c>
      <c r="FK337">
        <v>875.916846153846</v>
      </c>
      <c r="FL337">
        <v>-0.0664615416614212</v>
      </c>
      <c r="FM337">
        <v>13.1042735421343</v>
      </c>
      <c r="FN337">
        <v>17868.4346153846</v>
      </c>
      <c r="FO337">
        <v>15</v>
      </c>
      <c r="FP337">
        <v>0</v>
      </c>
      <c r="FQ337" t="s">
        <v>439</v>
      </c>
      <c r="FR337">
        <v>1747249705.1</v>
      </c>
      <c r="FS337">
        <v>1747249711.1</v>
      </c>
      <c r="FT337">
        <v>0</v>
      </c>
      <c r="FU337">
        <v>0.871</v>
      </c>
      <c r="FV337">
        <v>0.066</v>
      </c>
      <c r="FW337">
        <v>5.486</v>
      </c>
      <c r="FX337">
        <v>0.145</v>
      </c>
      <c r="FY337">
        <v>420</v>
      </c>
      <c r="FZ337">
        <v>16</v>
      </c>
      <c r="GA337">
        <v>0.27</v>
      </c>
      <c r="GB337">
        <v>0.16</v>
      </c>
      <c r="GC337">
        <v>-38.4485238095238</v>
      </c>
      <c r="GD337">
        <v>-13.6982961038961</v>
      </c>
      <c r="GE337">
        <v>1.51352821639177</v>
      </c>
      <c r="GF337">
        <v>0</v>
      </c>
      <c r="GG337">
        <v>875.985676470588</v>
      </c>
      <c r="GH337">
        <v>-1.12991596502254</v>
      </c>
      <c r="GI337">
        <v>0.285380728211626</v>
      </c>
      <c r="GJ337">
        <v>-1</v>
      </c>
      <c r="GK337">
        <v>3.09358238095238</v>
      </c>
      <c r="GL337">
        <v>-0.0656571428571422</v>
      </c>
      <c r="GM337">
        <v>0.00906189768035157</v>
      </c>
      <c r="GN337">
        <v>1</v>
      </c>
      <c r="GO337">
        <v>1</v>
      </c>
      <c r="GP337">
        <v>2</v>
      </c>
      <c r="GQ337" t="s">
        <v>446</v>
      </c>
      <c r="GR337">
        <v>3.12516</v>
      </c>
      <c r="GS337">
        <v>2.65401</v>
      </c>
      <c r="GT337">
        <v>0.100376</v>
      </c>
      <c r="GU337">
        <v>0.107345</v>
      </c>
      <c r="GV337">
        <v>0.0998425</v>
      </c>
      <c r="GW337">
        <v>0.0908554</v>
      </c>
      <c r="GX337">
        <v>23171.7</v>
      </c>
      <c r="GY337">
        <v>21813</v>
      </c>
      <c r="GZ337">
        <v>23031.5</v>
      </c>
      <c r="HA337">
        <v>23790.6</v>
      </c>
      <c r="HB337">
        <v>35325.3</v>
      </c>
      <c r="HC337">
        <v>35800.1</v>
      </c>
      <c r="HD337">
        <v>41513.5</v>
      </c>
      <c r="HE337">
        <v>42421</v>
      </c>
      <c r="HF337">
        <v>1.91208</v>
      </c>
      <c r="HG337">
        <v>1.82405</v>
      </c>
      <c r="HH337">
        <v>0.208005</v>
      </c>
      <c r="HI337">
        <v>0</v>
      </c>
      <c r="HJ337">
        <v>26.6248</v>
      </c>
      <c r="HK337">
        <v>999.9</v>
      </c>
      <c r="HL337">
        <v>55.628</v>
      </c>
      <c r="HM337">
        <v>29.275</v>
      </c>
      <c r="HN337">
        <v>25.1558</v>
      </c>
      <c r="HO337">
        <v>54.1902</v>
      </c>
      <c r="HP337">
        <v>42.1234</v>
      </c>
      <c r="HQ337">
        <v>1</v>
      </c>
      <c r="HR337">
        <v>0.00015498</v>
      </c>
      <c r="HS337">
        <v>0.68814</v>
      </c>
      <c r="HT337">
        <v>20.2159</v>
      </c>
      <c r="HU337">
        <v>5.23256</v>
      </c>
      <c r="HV337">
        <v>11.992</v>
      </c>
      <c r="HW337">
        <v>4.95555</v>
      </c>
      <c r="HX337">
        <v>3.3039</v>
      </c>
      <c r="HY337">
        <v>23.1</v>
      </c>
      <c r="HZ337">
        <v>9999</v>
      </c>
      <c r="IA337">
        <v>9999</v>
      </c>
      <c r="IB337">
        <v>9999</v>
      </c>
      <c r="IC337">
        <v>1.86855</v>
      </c>
      <c r="ID337">
        <v>1.86419</v>
      </c>
      <c r="IE337">
        <v>1.87181</v>
      </c>
      <c r="IF337">
        <v>1.86267</v>
      </c>
      <c r="IG337">
        <v>1.86208</v>
      </c>
      <c r="IH337">
        <v>1.86856</v>
      </c>
      <c r="II337">
        <v>1.85867</v>
      </c>
      <c r="IJ337">
        <v>1.86508</v>
      </c>
      <c r="IK337">
        <v>5</v>
      </c>
      <c r="IL337">
        <v>0</v>
      </c>
      <c r="IM337">
        <v>0</v>
      </c>
      <c r="IN337">
        <v>0</v>
      </c>
      <c r="IO337" t="s">
        <v>441</v>
      </c>
      <c r="IP337" t="s">
        <v>442</v>
      </c>
      <c r="IQ337" t="s">
        <v>443</v>
      </c>
      <c r="IR337" t="s">
        <v>443</v>
      </c>
      <c r="IS337" t="s">
        <v>443</v>
      </c>
      <c r="IT337" t="s">
        <v>443</v>
      </c>
      <c r="IU337">
        <v>0</v>
      </c>
      <c r="IV337">
        <v>100</v>
      </c>
      <c r="IW337">
        <v>100</v>
      </c>
      <c r="IX337">
        <v>6.035</v>
      </c>
      <c r="IY337">
        <v>0.3828</v>
      </c>
      <c r="IZ337">
        <v>4.29428474587108</v>
      </c>
      <c r="JA337">
        <v>0.0044018681294096</v>
      </c>
      <c r="JB337">
        <v>-1.90699597991277e-06</v>
      </c>
      <c r="JC337">
        <v>4.44501569190667e-10</v>
      </c>
      <c r="JD337">
        <v>0.0663976639725661</v>
      </c>
      <c r="JE337">
        <v>0.00774552653971819</v>
      </c>
      <c r="JF337">
        <v>0.000136201457998369</v>
      </c>
      <c r="JG337">
        <v>5.32982615085375e-06</v>
      </c>
      <c r="JH337">
        <v>-0</v>
      </c>
      <c r="JI337">
        <v>1991</v>
      </c>
      <c r="JJ337">
        <v>1</v>
      </c>
      <c r="JK337">
        <v>28</v>
      </c>
      <c r="JL337">
        <v>195785.9</v>
      </c>
      <c r="JM337">
        <v>195785.8</v>
      </c>
      <c r="JN337">
        <v>1.19019</v>
      </c>
      <c r="JO337">
        <v>2.38892</v>
      </c>
      <c r="JP337">
        <v>1.4978</v>
      </c>
      <c r="JQ337">
        <v>2.33154</v>
      </c>
      <c r="JR337">
        <v>1.54419</v>
      </c>
      <c r="JS337">
        <v>2.30225</v>
      </c>
      <c r="JT337">
        <v>35.3827</v>
      </c>
      <c r="JU337">
        <v>24.0963</v>
      </c>
      <c r="JV337">
        <v>18</v>
      </c>
      <c r="JW337">
        <v>546.331</v>
      </c>
      <c r="JX337">
        <v>433.008</v>
      </c>
      <c r="JY337">
        <v>26.3989</v>
      </c>
      <c r="JZ337">
        <v>27.5199</v>
      </c>
      <c r="KA337">
        <v>30</v>
      </c>
      <c r="KB337">
        <v>27.4271</v>
      </c>
      <c r="KC337">
        <v>27.4523</v>
      </c>
      <c r="KD337">
        <v>23.9072</v>
      </c>
      <c r="KE337">
        <v>32.9095</v>
      </c>
      <c r="KF337">
        <v>94.4244</v>
      </c>
      <c r="KG337">
        <v>26.4187</v>
      </c>
      <c r="KH337">
        <v>555.406</v>
      </c>
      <c r="KI337">
        <v>20.4191</v>
      </c>
      <c r="KJ337">
        <v>93.0494</v>
      </c>
      <c r="KK337">
        <v>98.8688</v>
      </c>
    </row>
    <row r="338" spans="1:297">
      <c r="A338">
        <v>322</v>
      </c>
      <c r="B338">
        <v>1758996863</v>
      </c>
      <c r="C338">
        <v>9516</v>
      </c>
      <c r="D338" t="s">
        <v>1089</v>
      </c>
      <c r="E338" t="s">
        <v>1090</v>
      </c>
      <c r="F338">
        <v>5</v>
      </c>
      <c r="G338" t="s">
        <v>1024</v>
      </c>
      <c r="H338" t="s">
        <v>436</v>
      </c>
      <c r="I338">
        <v>1758996854.84615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(EA338+(U338+2*0.95*5.67E-8*(((EA338+$B$7)+273)^4-(EA338+273)^4)-44100*J338)/(1.84*29.3*R338+8*0.95*5.67E-8*(EA338+273)^3))</f>
        <v>0</v>
      </c>
      <c r="W338">
        <f>($C$7*EB338+$D$7*EC338+$E$7*V338)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2*0.95*5.67E-8*(((EA338+$B$7)+273)^4-(W338+273)^4)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550.339743742857</v>
      </c>
      <c r="AK338">
        <v>517.48203030303</v>
      </c>
      <c r="AL338">
        <v>3.36450305194797</v>
      </c>
      <c r="AM338">
        <v>63.08</v>
      </c>
      <c r="AN338">
        <f>(AP338 - AO338 + DY338*1E3/(8.314*(EA338+273.15)) * AR338/DX338 * AQ338) * DX338/(100*DL338) * 1000/(1000 - AP338)</f>
        <v>0</v>
      </c>
      <c r="AO338">
        <v>20.3689936428572</v>
      </c>
      <c r="AP338">
        <v>23.4378872727273</v>
      </c>
      <c r="AQ338">
        <v>-4.3239896104024e-05</v>
      </c>
      <c r="AR338">
        <v>99.94</v>
      </c>
      <c r="AS338">
        <v>0</v>
      </c>
      <c r="AT338">
        <v>0</v>
      </c>
      <c r="AU338">
        <f>IF(AS338*$H$13&gt;=AW338,1.0,(AW338/(AW338-AS338*$H$13)))</f>
        <v>0</v>
      </c>
      <c r="AV338">
        <f>(AU338-1)*100</f>
        <v>0</v>
      </c>
      <c r="AW338">
        <f>MAX(0,($B$13+$C$13*EF338)/(1+$D$13*EF338)*DY338/(EA338+273)*$E$13)</f>
        <v>0</v>
      </c>
      <c r="AX338" t="s">
        <v>437</v>
      </c>
      <c r="AY338" t="s">
        <v>437</v>
      </c>
      <c r="AZ338">
        <v>0</v>
      </c>
      <c r="BA338">
        <v>0</v>
      </c>
      <c r="BB338">
        <f>1-AZ338/BA338</f>
        <v>0</v>
      </c>
      <c r="BC338">
        <v>0</v>
      </c>
      <c r="BD338" t="s">
        <v>437</v>
      </c>
      <c r="BE338" t="s">
        <v>437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437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$B$11*EG338+$C$11*EH338+$F$11*ES338*(1-EV338)</f>
        <v>0</v>
      </c>
      <c r="DI338">
        <f>DH338*DJ338</f>
        <v>0</v>
      </c>
      <c r="DJ338">
        <f>($B$11*$D$9+$C$11*$D$9+$F$11*((FF338+EX338)/MAX(FF338+EX338+FG338, 0.1)*$I$9+FG338/MAX(FF338+EX338+FG338, 0.1)*$J$9))/($B$11+$C$11+$F$11)</f>
        <v>0</v>
      </c>
      <c r="DK338">
        <f>($B$11*$K$9+$C$11*$K$9+$F$11*((FF338+EX338)/MAX(FF338+EX338+FG338, 0.1)*$P$9+FG338/MAX(FF338+EX338+FG338, 0.1)*$Q$9))/($B$11+$C$11+$F$11)</f>
        <v>0</v>
      </c>
      <c r="DL338">
        <v>6</v>
      </c>
      <c r="DM338">
        <v>0.5</v>
      </c>
      <c r="DN338" t="s">
        <v>438</v>
      </c>
      <c r="DO338">
        <v>2</v>
      </c>
      <c r="DP338" t="b">
        <v>1</v>
      </c>
      <c r="DQ338">
        <v>1758996854.84615</v>
      </c>
      <c r="DR338">
        <v>482.562846153846</v>
      </c>
      <c r="DS338">
        <v>522.757615384615</v>
      </c>
      <c r="DT338">
        <v>23.4501538461538</v>
      </c>
      <c r="DU338">
        <v>20.3681076923077</v>
      </c>
      <c r="DV338">
        <v>476.556</v>
      </c>
      <c r="DW338">
        <v>23.0671923076923</v>
      </c>
      <c r="DX338">
        <v>499.993153846154</v>
      </c>
      <c r="DY338">
        <v>90.3571307692308</v>
      </c>
      <c r="DZ338">
        <v>0.0285002384615385</v>
      </c>
      <c r="EA338">
        <v>29.9713615384615</v>
      </c>
      <c r="EB338">
        <v>30.0117615384615</v>
      </c>
      <c r="EC338">
        <v>999.9</v>
      </c>
      <c r="ED338">
        <v>0</v>
      </c>
      <c r="EE338">
        <v>0</v>
      </c>
      <c r="EF338">
        <v>9985.33461538461</v>
      </c>
      <c r="EG338">
        <v>0</v>
      </c>
      <c r="EH338">
        <v>9.68414076923077</v>
      </c>
      <c r="EI338">
        <v>-40.1948076923077</v>
      </c>
      <c r="EJ338">
        <v>494.150538461538</v>
      </c>
      <c r="EK338">
        <v>533.626615384615</v>
      </c>
      <c r="EL338">
        <v>3.08204923076923</v>
      </c>
      <c r="EM338">
        <v>522.757615384615</v>
      </c>
      <c r="EN338">
        <v>20.3681076923077</v>
      </c>
      <c r="EO338">
        <v>2.11888769230769</v>
      </c>
      <c r="EP338">
        <v>1.84040384615385</v>
      </c>
      <c r="EQ338">
        <v>18.3618923076923</v>
      </c>
      <c r="ER338">
        <v>16.1342384615385</v>
      </c>
      <c r="ES338">
        <v>1999.95153846154</v>
      </c>
      <c r="ET338">
        <v>0.980001076923077</v>
      </c>
      <c r="EU338">
        <v>0.0199993538461538</v>
      </c>
      <c r="EV338">
        <v>0</v>
      </c>
      <c r="EW338">
        <v>875.918615384615</v>
      </c>
      <c r="EX338">
        <v>5.00016</v>
      </c>
      <c r="EY338">
        <v>17869.8384615385</v>
      </c>
      <c r="EZ338">
        <v>18233.7461538462</v>
      </c>
      <c r="FA338">
        <v>48.5</v>
      </c>
      <c r="FB338">
        <v>48.75</v>
      </c>
      <c r="FC338">
        <v>48.812</v>
      </c>
      <c r="FD338">
        <v>48.5</v>
      </c>
      <c r="FE338">
        <v>50.312</v>
      </c>
      <c r="FF338">
        <v>1955.05153846154</v>
      </c>
      <c r="FG338">
        <v>39.9</v>
      </c>
      <c r="FH338">
        <v>0</v>
      </c>
      <c r="FI338">
        <v>1758996868.5</v>
      </c>
      <c r="FJ338">
        <v>0</v>
      </c>
      <c r="FK338">
        <v>875.96676</v>
      </c>
      <c r="FL338">
        <v>1.57515384687914</v>
      </c>
      <c r="FM338">
        <v>41.4692308098958</v>
      </c>
      <c r="FN338">
        <v>17870.876</v>
      </c>
      <c r="FO338">
        <v>15</v>
      </c>
      <c r="FP338">
        <v>0</v>
      </c>
      <c r="FQ338" t="s">
        <v>439</v>
      </c>
      <c r="FR338">
        <v>1747249705.1</v>
      </c>
      <c r="FS338">
        <v>1747249711.1</v>
      </c>
      <c r="FT338">
        <v>0</v>
      </c>
      <c r="FU338">
        <v>0.871</v>
      </c>
      <c r="FV338">
        <v>0.066</v>
      </c>
      <c r="FW338">
        <v>5.486</v>
      </c>
      <c r="FX338">
        <v>0.145</v>
      </c>
      <c r="FY338">
        <v>420</v>
      </c>
      <c r="FZ338">
        <v>16</v>
      </c>
      <c r="GA338">
        <v>0.27</v>
      </c>
      <c r="GB338">
        <v>0.16</v>
      </c>
      <c r="GC338">
        <v>-39.865735</v>
      </c>
      <c r="GD338">
        <v>-11.3053127819549</v>
      </c>
      <c r="GE338">
        <v>1.1810904225651</v>
      </c>
      <c r="GF338">
        <v>0</v>
      </c>
      <c r="GG338">
        <v>875.933058823529</v>
      </c>
      <c r="GH338">
        <v>0.0957372033962797</v>
      </c>
      <c r="GI338">
        <v>0.248005211185338</v>
      </c>
      <c r="GJ338">
        <v>-1</v>
      </c>
      <c r="GK338">
        <v>3.085778</v>
      </c>
      <c r="GL338">
        <v>-0.103950676691734</v>
      </c>
      <c r="GM338">
        <v>0.0102842571924277</v>
      </c>
      <c r="GN338">
        <v>0</v>
      </c>
      <c r="GO338">
        <v>0</v>
      </c>
      <c r="GP338">
        <v>2</v>
      </c>
      <c r="GQ338" t="s">
        <v>457</v>
      </c>
      <c r="GR338">
        <v>3.12525</v>
      </c>
      <c r="GS338">
        <v>2.65411</v>
      </c>
      <c r="GT338">
        <v>0.10283</v>
      </c>
      <c r="GU338">
        <v>0.109671</v>
      </c>
      <c r="GV338">
        <v>0.099822</v>
      </c>
      <c r="GW338">
        <v>0.0908509</v>
      </c>
      <c r="GX338">
        <v>23108.4</v>
      </c>
      <c r="GY338">
        <v>21755.8</v>
      </c>
      <c r="GZ338">
        <v>23031.4</v>
      </c>
      <c r="HA338">
        <v>23790.3</v>
      </c>
      <c r="HB338">
        <v>35326.1</v>
      </c>
      <c r="HC338">
        <v>35800.3</v>
      </c>
      <c r="HD338">
        <v>41513.3</v>
      </c>
      <c r="HE338">
        <v>42420.8</v>
      </c>
      <c r="HF338">
        <v>1.91225</v>
      </c>
      <c r="HG338">
        <v>1.824</v>
      </c>
      <c r="HH338">
        <v>0.20821</v>
      </c>
      <c r="HI338">
        <v>0</v>
      </c>
      <c r="HJ338">
        <v>26.6276</v>
      </c>
      <c r="HK338">
        <v>999.9</v>
      </c>
      <c r="HL338">
        <v>55.604</v>
      </c>
      <c r="HM338">
        <v>29.275</v>
      </c>
      <c r="HN338">
        <v>25.1453</v>
      </c>
      <c r="HO338">
        <v>53.8402</v>
      </c>
      <c r="HP338">
        <v>41.9271</v>
      </c>
      <c r="HQ338">
        <v>1</v>
      </c>
      <c r="HR338">
        <v>-0.000241362</v>
      </c>
      <c r="HS338">
        <v>0.388007</v>
      </c>
      <c r="HT338">
        <v>20.2173</v>
      </c>
      <c r="HU338">
        <v>5.23241</v>
      </c>
      <c r="HV338">
        <v>11.992</v>
      </c>
      <c r="HW338">
        <v>4.95555</v>
      </c>
      <c r="HX338">
        <v>3.30393</v>
      </c>
      <c r="HY338">
        <v>23.1</v>
      </c>
      <c r="HZ338">
        <v>9999</v>
      </c>
      <c r="IA338">
        <v>9999</v>
      </c>
      <c r="IB338">
        <v>9999</v>
      </c>
      <c r="IC338">
        <v>1.86855</v>
      </c>
      <c r="ID338">
        <v>1.86419</v>
      </c>
      <c r="IE338">
        <v>1.8718</v>
      </c>
      <c r="IF338">
        <v>1.86267</v>
      </c>
      <c r="IG338">
        <v>1.86207</v>
      </c>
      <c r="IH338">
        <v>1.86857</v>
      </c>
      <c r="II338">
        <v>1.85867</v>
      </c>
      <c r="IJ338">
        <v>1.86508</v>
      </c>
      <c r="IK338">
        <v>5</v>
      </c>
      <c r="IL338">
        <v>0</v>
      </c>
      <c r="IM338">
        <v>0</v>
      </c>
      <c r="IN338">
        <v>0</v>
      </c>
      <c r="IO338" t="s">
        <v>441</v>
      </c>
      <c r="IP338" t="s">
        <v>442</v>
      </c>
      <c r="IQ338" t="s">
        <v>443</v>
      </c>
      <c r="IR338" t="s">
        <v>443</v>
      </c>
      <c r="IS338" t="s">
        <v>443</v>
      </c>
      <c r="IT338" t="s">
        <v>443</v>
      </c>
      <c r="IU338">
        <v>0</v>
      </c>
      <c r="IV338">
        <v>100</v>
      </c>
      <c r="IW338">
        <v>100</v>
      </c>
      <c r="IX338">
        <v>6.081</v>
      </c>
      <c r="IY338">
        <v>0.3827</v>
      </c>
      <c r="IZ338">
        <v>4.29428474587108</v>
      </c>
      <c r="JA338">
        <v>0.0044018681294096</v>
      </c>
      <c r="JB338">
        <v>-1.90699597991277e-06</v>
      </c>
      <c r="JC338">
        <v>4.44501569190667e-10</v>
      </c>
      <c r="JD338">
        <v>0.0663976639725661</v>
      </c>
      <c r="JE338">
        <v>0.00774552653971819</v>
      </c>
      <c r="JF338">
        <v>0.000136201457998369</v>
      </c>
      <c r="JG338">
        <v>5.32982615085375e-06</v>
      </c>
      <c r="JH338">
        <v>-0</v>
      </c>
      <c r="JI338">
        <v>1991</v>
      </c>
      <c r="JJ338">
        <v>1</v>
      </c>
      <c r="JK338">
        <v>28</v>
      </c>
      <c r="JL338">
        <v>195786</v>
      </c>
      <c r="JM338">
        <v>195785.9</v>
      </c>
      <c r="JN338">
        <v>1.21948</v>
      </c>
      <c r="JO338">
        <v>2.37549</v>
      </c>
      <c r="JP338">
        <v>1.4978</v>
      </c>
      <c r="JQ338">
        <v>2.33154</v>
      </c>
      <c r="JR338">
        <v>1.54419</v>
      </c>
      <c r="JS338">
        <v>2.37427</v>
      </c>
      <c r="JT338">
        <v>35.3827</v>
      </c>
      <c r="JU338">
        <v>24.105</v>
      </c>
      <c r="JV338">
        <v>18</v>
      </c>
      <c r="JW338">
        <v>546.442</v>
      </c>
      <c r="JX338">
        <v>432.978</v>
      </c>
      <c r="JY338">
        <v>26.3641</v>
      </c>
      <c r="JZ338">
        <v>27.5187</v>
      </c>
      <c r="KA338">
        <v>29.9998</v>
      </c>
      <c r="KB338">
        <v>27.4267</v>
      </c>
      <c r="KC338">
        <v>27.4523</v>
      </c>
      <c r="KD338">
        <v>24.5911</v>
      </c>
      <c r="KE338">
        <v>32.9095</v>
      </c>
      <c r="KF338">
        <v>94.4244</v>
      </c>
      <c r="KG338">
        <v>26.3963</v>
      </c>
      <c r="KH338">
        <v>575.603</v>
      </c>
      <c r="KI338">
        <v>20.4333</v>
      </c>
      <c r="KJ338">
        <v>93.0489</v>
      </c>
      <c r="KK338">
        <v>98.8679</v>
      </c>
    </row>
    <row r="339" spans="1:297">
      <c r="A339">
        <v>323</v>
      </c>
      <c r="B339">
        <v>1758996868</v>
      </c>
      <c r="C339">
        <v>9521</v>
      </c>
      <c r="D339" t="s">
        <v>1091</v>
      </c>
      <c r="E339" t="s">
        <v>1092</v>
      </c>
      <c r="F339">
        <v>5</v>
      </c>
      <c r="G339" t="s">
        <v>1024</v>
      </c>
      <c r="H339" t="s">
        <v>436</v>
      </c>
      <c r="I339">
        <v>1758996859.84615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(EA339+(U339+2*0.95*5.67E-8*(((EA339+$B$7)+273)^4-(EA339+273)^4)-44100*J339)/(1.84*29.3*R339+8*0.95*5.67E-8*(EA339+273)^3))</f>
        <v>0</v>
      </c>
      <c r="W339">
        <f>($C$7*EB339+$D$7*EC339+$E$7*V339)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2*0.95*5.67E-8*(((EA339+$B$7)+273)^4-(W339+273)^4)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566.876336367857</v>
      </c>
      <c r="AK339">
        <v>533.703557575757</v>
      </c>
      <c r="AL339">
        <v>3.24685487012983</v>
      </c>
      <c r="AM339">
        <v>63.08</v>
      </c>
      <c r="AN339">
        <f>(AP339 - AO339 + DY339*1E3/(8.314*(EA339+273.15)) * AR339/DX339 * AQ339) * DX339/(100*DL339) * 1000/(1000 - AP339)</f>
        <v>0</v>
      </c>
      <c r="AO339">
        <v>20.3689931875</v>
      </c>
      <c r="AP339">
        <v>23.4358442424242</v>
      </c>
      <c r="AQ339">
        <v>-1.50729270729312e-05</v>
      </c>
      <c r="AR339">
        <v>99.94</v>
      </c>
      <c r="AS339">
        <v>0</v>
      </c>
      <c r="AT339">
        <v>0</v>
      </c>
      <c r="AU339">
        <f>IF(AS339*$H$13&gt;=AW339,1.0,(AW339/(AW339-AS339*$H$13)))</f>
        <v>0</v>
      </c>
      <c r="AV339">
        <f>(AU339-1)*100</f>
        <v>0</v>
      </c>
      <c r="AW339">
        <f>MAX(0,($B$13+$C$13*EF339)/(1+$D$13*EF339)*DY339/(EA339+273)*$E$13)</f>
        <v>0</v>
      </c>
      <c r="AX339" t="s">
        <v>437</v>
      </c>
      <c r="AY339" t="s">
        <v>437</v>
      </c>
      <c r="AZ339">
        <v>0</v>
      </c>
      <c r="BA339">
        <v>0</v>
      </c>
      <c r="BB339">
        <f>1-AZ339/BA339</f>
        <v>0</v>
      </c>
      <c r="BC339">
        <v>0</v>
      </c>
      <c r="BD339" t="s">
        <v>437</v>
      </c>
      <c r="BE339" t="s">
        <v>437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437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$B$11*EG339+$C$11*EH339+$F$11*ES339*(1-EV339)</f>
        <v>0</v>
      </c>
      <c r="DI339">
        <f>DH339*DJ339</f>
        <v>0</v>
      </c>
      <c r="DJ339">
        <f>($B$11*$D$9+$C$11*$D$9+$F$11*((FF339+EX339)/MAX(FF339+EX339+FG339, 0.1)*$I$9+FG339/MAX(FF339+EX339+FG339, 0.1)*$J$9))/($B$11+$C$11+$F$11)</f>
        <v>0</v>
      </c>
      <c r="DK339">
        <f>($B$11*$K$9+$C$11*$K$9+$F$11*((FF339+EX339)/MAX(FF339+EX339+FG339, 0.1)*$P$9+FG339/MAX(FF339+EX339+FG339, 0.1)*$Q$9))/($B$11+$C$11+$F$11)</f>
        <v>0</v>
      </c>
      <c r="DL339">
        <v>6</v>
      </c>
      <c r="DM339">
        <v>0.5</v>
      </c>
      <c r="DN339" t="s">
        <v>438</v>
      </c>
      <c r="DO339">
        <v>2</v>
      </c>
      <c r="DP339" t="b">
        <v>1</v>
      </c>
      <c r="DQ339">
        <v>1758996859.84615</v>
      </c>
      <c r="DR339">
        <v>498.344846153846</v>
      </c>
      <c r="DS339">
        <v>539.481384615385</v>
      </c>
      <c r="DT339">
        <v>23.4427384615385</v>
      </c>
      <c r="DU339">
        <v>20.3685</v>
      </c>
      <c r="DV339">
        <v>492.292923076923</v>
      </c>
      <c r="DW339">
        <v>23.0599384615385</v>
      </c>
      <c r="DX339">
        <v>499.969230769231</v>
      </c>
      <c r="DY339">
        <v>90.3568538461539</v>
      </c>
      <c r="DZ339">
        <v>0.0286259461538462</v>
      </c>
      <c r="EA339">
        <v>29.9671307692308</v>
      </c>
      <c r="EB339">
        <v>30.0053769230769</v>
      </c>
      <c r="EC339">
        <v>999.9</v>
      </c>
      <c r="ED339">
        <v>0</v>
      </c>
      <c r="EE339">
        <v>0</v>
      </c>
      <c r="EF339">
        <v>9984.61692307692</v>
      </c>
      <c r="EG339">
        <v>0</v>
      </c>
      <c r="EH339">
        <v>9.68168</v>
      </c>
      <c r="EI339">
        <v>-41.1364692307692</v>
      </c>
      <c r="EJ339">
        <v>510.307692307692</v>
      </c>
      <c r="EK339">
        <v>550.698230769231</v>
      </c>
      <c r="EL339">
        <v>3.07424307692308</v>
      </c>
      <c r="EM339">
        <v>539.481384615385</v>
      </c>
      <c r="EN339">
        <v>20.3685</v>
      </c>
      <c r="EO339">
        <v>2.11821153846154</v>
      </c>
      <c r="EP339">
        <v>1.84043307692308</v>
      </c>
      <c r="EQ339">
        <v>18.3568</v>
      </c>
      <c r="ER339">
        <v>16.1344923076923</v>
      </c>
      <c r="ES339">
        <v>1999.95230769231</v>
      </c>
      <c r="ET339">
        <v>0.980001076923077</v>
      </c>
      <c r="EU339">
        <v>0.0199993538461538</v>
      </c>
      <c r="EV339">
        <v>0</v>
      </c>
      <c r="EW339">
        <v>876.050230769231</v>
      </c>
      <c r="EX339">
        <v>5.00016</v>
      </c>
      <c r="EY339">
        <v>17873.9076923077</v>
      </c>
      <c r="EZ339">
        <v>18233.7538461538</v>
      </c>
      <c r="FA339">
        <v>48.5</v>
      </c>
      <c r="FB339">
        <v>48.75</v>
      </c>
      <c r="FC339">
        <v>48.812</v>
      </c>
      <c r="FD339">
        <v>48.5</v>
      </c>
      <c r="FE339">
        <v>50.312</v>
      </c>
      <c r="FF339">
        <v>1955.05230769231</v>
      </c>
      <c r="FG339">
        <v>39.9</v>
      </c>
      <c r="FH339">
        <v>0</v>
      </c>
      <c r="FI339">
        <v>1758996873.3</v>
      </c>
      <c r="FJ339">
        <v>0</v>
      </c>
      <c r="FK339">
        <v>876.14664</v>
      </c>
      <c r="FL339">
        <v>2.60507693199096</v>
      </c>
      <c r="FM339">
        <v>63.7769232798402</v>
      </c>
      <c r="FN339">
        <v>17875.16</v>
      </c>
      <c r="FO339">
        <v>15</v>
      </c>
      <c r="FP339">
        <v>0</v>
      </c>
      <c r="FQ339" t="s">
        <v>439</v>
      </c>
      <c r="FR339">
        <v>1747249705.1</v>
      </c>
      <c r="FS339">
        <v>1747249711.1</v>
      </c>
      <c r="FT339">
        <v>0</v>
      </c>
      <c r="FU339">
        <v>0.871</v>
      </c>
      <c r="FV339">
        <v>0.066</v>
      </c>
      <c r="FW339">
        <v>5.486</v>
      </c>
      <c r="FX339">
        <v>0.145</v>
      </c>
      <c r="FY339">
        <v>420</v>
      </c>
      <c r="FZ339">
        <v>16</v>
      </c>
      <c r="GA339">
        <v>0.27</v>
      </c>
      <c r="GB339">
        <v>0.16</v>
      </c>
      <c r="GC339">
        <v>-40.5684047619048</v>
      </c>
      <c r="GD339">
        <v>-12.2773402597403</v>
      </c>
      <c r="GE339">
        <v>1.31551705296586</v>
      </c>
      <c r="GF339">
        <v>0</v>
      </c>
      <c r="GG339">
        <v>876.037676470588</v>
      </c>
      <c r="GH339">
        <v>1.57113827557214</v>
      </c>
      <c r="GI339">
        <v>0.235184623420467</v>
      </c>
      <c r="GJ339">
        <v>-1</v>
      </c>
      <c r="GK339">
        <v>3.07922714285714</v>
      </c>
      <c r="GL339">
        <v>-0.0999007792207812</v>
      </c>
      <c r="GM339">
        <v>0.0104023194038441</v>
      </c>
      <c r="GN339">
        <v>1</v>
      </c>
      <c r="GO339">
        <v>1</v>
      </c>
      <c r="GP339">
        <v>2</v>
      </c>
      <c r="GQ339" t="s">
        <v>446</v>
      </c>
      <c r="GR339">
        <v>3.12521</v>
      </c>
      <c r="GS339">
        <v>2.65424</v>
      </c>
      <c r="GT339">
        <v>0.105216</v>
      </c>
      <c r="GU339">
        <v>0.112249</v>
      </c>
      <c r="GV339">
        <v>0.0998123</v>
      </c>
      <c r="GW339">
        <v>0.0908557</v>
      </c>
      <c r="GX339">
        <v>23047</v>
      </c>
      <c r="GY339">
        <v>21693.3</v>
      </c>
      <c r="GZ339">
        <v>23031.4</v>
      </c>
      <c r="HA339">
        <v>23790.7</v>
      </c>
      <c r="HB339">
        <v>35326.9</v>
      </c>
      <c r="HC339">
        <v>35800.7</v>
      </c>
      <c r="HD339">
        <v>41513.5</v>
      </c>
      <c r="HE339">
        <v>42421.3</v>
      </c>
      <c r="HF339">
        <v>1.91235</v>
      </c>
      <c r="HG339">
        <v>1.8239</v>
      </c>
      <c r="HH339">
        <v>0.203311</v>
      </c>
      <c r="HI339">
        <v>0</v>
      </c>
      <c r="HJ339">
        <v>26.631</v>
      </c>
      <c r="HK339">
        <v>999.9</v>
      </c>
      <c r="HL339">
        <v>55.604</v>
      </c>
      <c r="HM339">
        <v>29.265</v>
      </c>
      <c r="HN339">
        <v>25.1311</v>
      </c>
      <c r="HO339">
        <v>53.7002</v>
      </c>
      <c r="HP339">
        <v>42.0112</v>
      </c>
      <c r="HQ339">
        <v>1</v>
      </c>
      <c r="HR339">
        <v>-0.000711382</v>
      </c>
      <c r="HS339">
        <v>0.266133</v>
      </c>
      <c r="HT339">
        <v>20.2179</v>
      </c>
      <c r="HU339">
        <v>5.23286</v>
      </c>
      <c r="HV339">
        <v>11.992</v>
      </c>
      <c r="HW339">
        <v>4.95575</v>
      </c>
      <c r="HX339">
        <v>3.30393</v>
      </c>
      <c r="HY339">
        <v>23.1</v>
      </c>
      <c r="HZ339">
        <v>9999</v>
      </c>
      <c r="IA339">
        <v>9999</v>
      </c>
      <c r="IB339">
        <v>9999</v>
      </c>
      <c r="IC339">
        <v>1.86852</v>
      </c>
      <c r="ID339">
        <v>1.8642</v>
      </c>
      <c r="IE339">
        <v>1.87181</v>
      </c>
      <c r="IF339">
        <v>1.86266</v>
      </c>
      <c r="IG339">
        <v>1.86208</v>
      </c>
      <c r="IH339">
        <v>1.86856</v>
      </c>
      <c r="II339">
        <v>1.85867</v>
      </c>
      <c r="IJ339">
        <v>1.86508</v>
      </c>
      <c r="IK339">
        <v>5</v>
      </c>
      <c r="IL339">
        <v>0</v>
      </c>
      <c r="IM339">
        <v>0</v>
      </c>
      <c r="IN339">
        <v>0</v>
      </c>
      <c r="IO339" t="s">
        <v>441</v>
      </c>
      <c r="IP339" t="s">
        <v>442</v>
      </c>
      <c r="IQ339" t="s">
        <v>443</v>
      </c>
      <c r="IR339" t="s">
        <v>443</v>
      </c>
      <c r="IS339" t="s">
        <v>443</v>
      </c>
      <c r="IT339" t="s">
        <v>443</v>
      </c>
      <c r="IU339">
        <v>0</v>
      </c>
      <c r="IV339">
        <v>100</v>
      </c>
      <c r="IW339">
        <v>100</v>
      </c>
      <c r="IX339">
        <v>6.126</v>
      </c>
      <c r="IY339">
        <v>0.3826</v>
      </c>
      <c r="IZ339">
        <v>4.29428474587108</v>
      </c>
      <c r="JA339">
        <v>0.0044018681294096</v>
      </c>
      <c r="JB339">
        <v>-1.90699597991277e-06</v>
      </c>
      <c r="JC339">
        <v>4.44501569190667e-10</v>
      </c>
      <c r="JD339">
        <v>0.0663976639725661</v>
      </c>
      <c r="JE339">
        <v>0.00774552653971819</v>
      </c>
      <c r="JF339">
        <v>0.000136201457998369</v>
      </c>
      <c r="JG339">
        <v>5.32982615085375e-06</v>
      </c>
      <c r="JH339">
        <v>-0</v>
      </c>
      <c r="JI339">
        <v>1991</v>
      </c>
      <c r="JJ339">
        <v>1</v>
      </c>
      <c r="JK339">
        <v>28</v>
      </c>
      <c r="JL339">
        <v>195786</v>
      </c>
      <c r="JM339">
        <v>195785.9</v>
      </c>
      <c r="JN339">
        <v>1.25488</v>
      </c>
      <c r="JO339">
        <v>2.39624</v>
      </c>
      <c r="JP339">
        <v>1.49902</v>
      </c>
      <c r="JQ339">
        <v>2.33154</v>
      </c>
      <c r="JR339">
        <v>1.54419</v>
      </c>
      <c r="JS339">
        <v>2.26562</v>
      </c>
      <c r="JT339">
        <v>35.3827</v>
      </c>
      <c r="JU339">
        <v>24.0875</v>
      </c>
      <c r="JV339">
        <v>18</v>
      </c>
      <c r="JW339">
        <v>546.49</v>
      </c>
      <c r="JX339">
        <v>432.903</v>
      </c>
      <c r="JY339">
        <v>26.3595</v>
      </c>
      <c r="JZ339">
        <v>27.5175</v>
      </c>
      <c r="KA339">
        <v>29.9998</v>
      </c>
      <c r="KB339">
        <v>27.4248</v>
      </c>
      <c r="KC339">
        <v>27.45</v>
      </c>
      <c r="KD339">
        <v>25.2112</v>
      </c>
      <c r="KE339">
        <v>32.9095</v>
      </c>
      <c r="KF339">
        <v>94.4244</v>
      </c>
      <c r="KG339">
        <v>26.3981</v>
      </c>
      <c r="KH339">
        <v>589.104</v>
      </c>
      <c r="KI339">
        <v>20.4525</v>
      </c>
      <c r="KJ339">
        <v>93.0493</v>
      </c>
      <c r="KK339">
        <v>98.8694</v>
      </c>
    </row>
    <row r="340" spans="1:297">
      <c r="A340">
        <v>324</v>
      </c>
      <c r="B340">
        <v>1758996873</v>
      </c>
      <c r="C340">
        <v>9526</v>
      </c>
      <c r="D340" t="s">
        <v>1093</v>
      </c>
      <c r="E340" t="s">
        <v>1094</v>
      </c>
      <c r="F340">
        <v>5</v>
      </c>
      <c r="G340" t="s">
        <v>1024</v>
      </c>
      <c r="H340" t="s">
        <v>436</v>
      </c>
      <c r="I340">
        <v>1758996864.84615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(EA340+(U340+2*0.95*5.67E-8*(((EA340+$B$7)+273)^4-(EA340+273)^4)-44100*J340)/(1.84*29.3*R340+8*0.95*5.67E-8*(EA340+273)^3))</f>
        <v>0</v>
      </c>
      <c r="W340">
        <f>($C$7*EB340+$D$7*EC340+$E$7*V340)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2*0.95*5.67E-8*(((EA340+$B$7)+273)^4-(W340+273)^4)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585.443261913095</v>
      </c>
      <c r="AK340">
        <v>550.950551515152</v>
      </c>
      <c r="AL340">
        <v>3.46374621212123</v>
      </c>
      <c r="AM340">
        <v>63.08</v>
      </c>
      <c r="AN340">
        <f>(AP340 - AO340 + DY340*1E3/(8.314*(EA340+273.15)) * AR340/DX340 * AQ340) * DX340/(100*DL340) * 1000/(1000 - AP340)</f>
        <v>0</v>
      </c>
      <c r="AO340">
        <v>20.3689949970238</v>
      </c>
      <c r="AP340">
        <v>23.4355303030303</v>
      </c>
      <c r="AQ340">
        <v>2.33496873494152e-06</v>
      </c>
      <c r="AR340">
        <v>99.94</v>
      </c>
      <c r="AS340">
        <v>0</v>
      </c>
      <c r="AT340">
        <v>0</v>
      </c>
      <c r="AU340">
        <f>IF(AS340*$H$13&gt;=AW340,1.0,(AW340/(AW340-AS340*$H$13)))</f>
        <v>0</v>
      </c>
      <c r="AV340">
        <f>(AU340-1)*100</f>
        <v>0</v>
      </c>
      <c r="AW340">
        <f>MAX(0,($B$13+$C$13*EF340)/(1+$D$13*EF340)*DY340/(EA340+273)*$E$13)</f>
        <v>0</v>
      </c>
      <c r="AX340" t="s">
        <v>437</v>
      </c>
      <c r="AY340" t="s">
        <v>437</v>
      </c>
      <c r="AZ340">
        <v>0</v>
      </c>
      <c r="BA340">
        <v>0</v>
      </c>
      <c r="BB340">
        <f>1-AZ340/BA340</f>
        <v>0</v>
      </c>
      <c r="BC340">
        <v>0</v>
      </c>
      <c r="BD340" t="s">
        <v>437</v>
      </c>
      <c r="BE340" t="s">
        <v>437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437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$B$11*EG340+$C$11*EH340+$F$11*ES340*(1-EV340)</f>
        <v>0</v>
      </c>
      <c r="DI340">
        <f>DH340*DJ340</f>
        <v>0</v>
      </c>
      <c r="DJ340">
        <f>($B$11*$D$9+$C$11*$D$9+$F$11*((FF340+EX340)/MAX(FF340+EX340+FG340, 0.1)*$I$9+FG340/MAX(FF340+EX340+FG340, 0.1)*$J$9))/($B$11+$C$11+$F$11)</f>
        <v>0</v>
      </c>
      <c r="DK340">
        <f>($B$11*$K$9+$C$11*$K$9+$F$11*((FF340+EX340)/MAX(FF340+EX340+FG340, 0.1)*$P$9+FG340/MAX(FF340+EX340+FG340, 0.1)*$Q$9))/($B$11+$C$11+$F$11)</f>
        <v>0</v>
      </c>
      <c r="DL340">
        <v>6</v>
      </c>
      <c r="DM340">
        <v>0.5</v>
      </c>
      <c r="DN340" t="s">
        <v>438</v>
      </c>
      <c r="DO340">
        <v>2</v>
      </c>
      <c r="DP340" t="b">
        <v>1</v>
      </c>
      <c r="DQ340">
        <v>1758996864.84615</v>
      </c>
      <c r="DR340">
        <v>514.477307692308</v>
      </c>
      <c r="DS340">
        <v>556.841</v>
      </c>
      <c r="DT340">
        <v>23.4375615384615</v>
      </c>
      <c r="DU340">
        <v>20.3689153846154</v>
      </c>
      <c r="DV340">
        <v>508.38</v>
      </c>
      <c r="DW340">
        <v>23.0548846153846</v>
      </c>
      <c r="DX340">
        <v>499.975307692308</v>
      </c>
      <c r="DY340">
        <v>90.3562461538462</v>
      </c>
      <c r="DZ340">
        <v>0.0287735615384615</v>
      </c>
      <c r="EA340">
        <v>29.9618692307692</v>
      </c>
      <c r="EB340">
        <v>29.9846153846154</v>
      </c>
      <c r="EC340">
        <v>999.9</v>
      </c>
      <c r="ED340">
        <v>0</v>
      </c>
      <c r="EE340">
        <v>0</v>
      </c>
      <c r="EF340">
        <v>9981.63615384615</v>
      </c>
      <c r="EG340">
        <v>0</v>
      </c>
      <c r="EH340">
        <v>9.68168</v>
      </c>
      <c r="EI340">
        <v>-42.3634615384615</v>
      </c>
      <c r="EJ340">
        <v>526.824846153846</v>
      </c>
      <c r="EK340">
        <v>568.418923076923</v>
      </c>
      <c r="EL340">
        <v>3.06865846153846</v>
      </c>
      <c r="EM340">
        <v>556.841</v>
      </c>
      <c r="EN340">
        <v>20.3689153846154</v>
      </c>
      <c r="EO340">
        <v>2.11773</v>
      </c>
      <c r="EP340">
        <v>1.84045769230769</v>
      </c>
      <c r="EQ340">
        <v>18.3531692307692</v>
      </c>
      <c r="ER340">
        <v>16.1347</v>
      </c>
      <c r="ES340">
        <v>1999.97615384615</v>
      </c>
      <c r="ET340">
        <v>0.980001307692308</v>
      </c>
      <c r="EU340">
        <v>0.0199991384615385</v>
      </c>
      <c r="EV340">
        <v>0</v>
      </c>
      <c r="EW340">
        <v>876.292230769231</v>
      </c>
      <c r="EX340">
        <v>5.00016</v>
      </c>
      <c r="EY340">
        <v>17879.6769230769</v>
      </c>
      <c r="EZ340">
        <v>18233.9692307692</v>
      </c>
      <c r="FA340">
        <v>48.5</v>
      </c>
      <c r="FB340">
        <v>48.75</v>
      </c>
      <c r="FC340">
        <v>48.812</v>
      </c>
      <c r="FD340">
        <v>48.4951538461538</v>
      </c>
      <c r="FE340">
        <v>50.312</v>
      </c>
      <c r="FF340">
        <v>1955.07615384615</v>
      </c>
      <c r="FG340">
        <v>39.9</v>
      </c>
      <c r="FH340">
        <v>0</v>
      </c>
      <c r="FI340">
        <v>1758996878.1</v>
      </c>
      <c r="FJ340">
        <v>0</v>
      </c>
      <c r="FK340">
        <v>876.3866</v>
      </c>
      <c r="FL340">
        <v>3.66438463102164</v>
      </c>
      <c r="FM340">
        <v>81.3846155417671</v>
      </c>
      <c r="FN340">
        <v>17880.82</v>
      </c>
      <c r="FO340">
        <v>15</v>
      </c>
      <c r="FP340">
        <v>0</v>
      </c>
      <c r="FQ340" t="s">
        <v>439</v>
      </c>
      <c r="FR340">
        <v>1747249705.1</v>
      </c>
      <c r="FS340">
        <v>1747249711.1</v>
      </c>
      <c r="FT340">
        <v>0</v>
      </c>
      <c r="FU340">
        <v>0.871</v>
      </c>
      <c r="FV340">
        <v>0.066</v>
      </c>
      <c r="FW340">
        <v>5.486</v>
      </c>
      <c r="FX340">
        <v>0.145</v>
      </c>
      <c r="FY340">
        <v>420</v>
      </c>
      <c r="FZ340">
        <v>16</v>
      </c>
      <c r="GA340">
        <v>0.27</v>
      </c>
      <c r="GB340">
        <v>0.16</v>
      </c>
      <c r="GC340">
        <v>-41.789235</v>
      </c>
      <c r="GD340">
        <v>-13.4996796992481</v>
      </c>
      <c r="GE340">
        <v>1.38654777352784</v>
      </c>
      <c r="GF340">
        <v>0</v>
      </c>
      <c r="GG340">
        <v>876.253588235294</v>
      </c>
      <c r="GH340">
        <v>2.81185638146109</v>
      </c>
      <c r="GI340">
        <v>0.330990502586964</v>
      </c>
      <c r="GJ340">
        <v>-1</v>
      </c>
      <c r="GK340">
        <v>3.0719</v>
      </c>
      <c r="GL340">
        <v>-0.064307368421061</v>
      </c>
      <c r="GM340">
        <v>0.00701577793263157</v>
      </c>
      <c r="GN340">
        <v>1</v>
      </c>
      <c r="GO340">
        <v>1</v>
      </c>
      <c r="GP340">
        <v>2</v>
      </c>
      <c r="GQ340" t="s">
        <v>446</v>
      </c>
      <c r="GR340">
        <v>3.12516</v>
      </c>
      <c r="GS340">
        <v>2.65437</v>
      </c>
      <c r="GT340">
        <v>0.107677</v>
      </c>
      <c r="GU340">
        <v>0.114541</v>
      </c>
      <c r="GV340">
        <v>0.0998183</v>
      </c>
      <c r="GW340">
        <v>0.0908533</v>
      </c>
      <c r="GX340">
        <v>22983.8</v>
      </c>
      <c r="GY340">
        <v>21637.4</v>
      </c>
      <c r="GZ340">
        <v>23031.6</v>
      </c>
      <c r="HA340">
        <v>23790.9</v>
      </c>
      <c r="HB340">
        <v>35327.1</v>
      </c>
      <c r="HC340">
        <v>35801.4</v>
      </c>
      <c r="HD340">
        <v>41513.8</v>
      </c>
      <c r="HE340">
        <v>42421.8</v>
      </c>
      <c r="HF340">
        <v>1.91238</v>
      </c>
      <c r="HG340">
        <v>1.82442</v>
      </c>
      <c r="HH340">
        <v>0.202209</v>
      </c>
      <c r="HI340">
        <v>0</v>
      </c>
      <c r="HJ340">
        <v>26.6321</v>
      </c>
      <c r="HK340">
        <v>999.9</v>
      </c>
      <c r="HL340">
        <v>55.604</v>
      </c>
      <c r="HM340">
        <v>29.275</v>
      </c>
      <c r="HN340">
        <v>25.1464</v>
      </c>
      <c r="HO340">
        <v>54.8502</v>
      </c>
      <c r="HP340">
        <v>42.0954</v>
      </c>
      <c r="HQ340">
        <v>1</v>
      </c>
      <c r="HR340">
        <v>-0.00141006</v>
      </c>
      <c r="HS340">
        <v>0.156059</v>
      </c>
      <c r="HT340">
        <v>20.2181</v>
      </c>
      <c r="HU340">
        <v>5.23197</v>
      </c>
      <c r="HV340">
        <v>11.992</v>
      </c>
      <c r="HW340">
        <v>4.95575</v>
      </c>
      <c r="HX340">
        <v>3.30393</v>
      </c>
      <c r="HY340">
        <v>23.1</v>
      </c>
      <c r="HZ340">
        <v>9999</v>
      </c>
      <c r="IA340">
        <v>9999</v>
      </c>
      <c r="IB340">
        <v>9999</v>
      </c>
      <c r="IC340">
        <v>1.86853</v>
      </c>
      <c r="ID340">
        <v>1.86418</v>
      </c>
      <c r="IE340">
        <v>1.8718</v>
      </c>
      <c r="IF340">
        <v>1.86265</v>
      </c>
      <c r="IG340">
        <v>1.86205</v>
      </c>
      <c r="IH340">
        <v>1.86856</v>
      </c>
      <c r="II340">
        <v>1.85867</v>
      </c>
      <c r="IJ340">
        <v>1.86508</v>
      </c>
      <c r="IK340">
        <v>5</v>
      </c>
      <c r="IL340">
        <v>0</v>
      </c>
      <c r="IM340">
        <v>0</v>
      </c>
      <c r="IN340">
        <v>0</v>
      </c>
      <c r="IO340" t="s">
        <v>441</v>
      </c>
      <c r="IP340" t="s">
        <v>442</v>
      </c>
      <c r="IQ340" t="s">
        <v>443</v>
      </c>
      <c r="IR340" t="s">
        <v>443</v>
      </c>
      <c r="IS340" t="s">
        <v>443</v>
      </c>
      <c r="IT340" t="s">
        <v>443</v>
      </c>
      <c r="IU340">
        <v>0</v>
      </c>
      <c r="IV340">
        <v>100</v>
      </c>
      <c r="IW340">
        <v>100</v>
      </c>
      <c r="IX340">
        <v>6.171</v>
      </c>
      <c r="IY340">
        <v>0.3826</v>
      </c>
      <c r="IZ340">
        <v>4.29428474587108</v>
      </c>
      <c r="JA340">
        <v>0.0044018681294096</v>
      </c>
      <c r="JB340">
        <v>-1.90699597991277e-06</v>
      </c>
      <c r="JC340">
        <v>4.44501569190667e-10</v>
      </c>
      <c r="JD340">
        <v>0.0663976639725661</v>
      </c>
      <c r="JE340">
        <v>0.00774552653971819</v>
      </c>
      <c r="JF340">
        <v>0.000136201457998369</v>
      </c>
      <c r="JG340">
        <v>5.32982615085375e-06</v>
      </c>
      <c r="JH340">
        <v>-0</v>
      </c>
      <c r="JI340">
        <v>1991</v>
      </c>
      <c r="JJ340">
        <v>1</v>
      </c>
      <c r="JK340">
        <v>28</v>
      </c>
      <c r="JL340">
        <v>195786.1</v>
      </c>
      <c r="JM340">
        <v>195786</v>
      </c>
      <c r="JN340">
        <v>1.28418</v>
      </c>
      <c r="JO340">
        <v>2.37793</v>
      </c>
      <c r="JP340">
        <v>1.49902</v>
      </c>
      <c r="JQ340">
        <v>2.33032</v>
      </c>
      <c r="JR340">
        <v>1.54419</v>
      </c>
      <c r="JS340">
        <v>2.35352</v>
      </c>
      <c r="JT340">
        <v>35.3596</v>
      </c>
      <c r="JU340">
        <v>24.105</v>
      </c>
      <c r="JV340">
        <v>18</v>
      </c>
      <c r="JW340">
        <v>546.506</v>
      </c>
      <c r="JX340">
        <v>433.213</v>
      </c>
      <c r="JY340">
        <v>26.3715</v>
      </c>
      <c r="JZ340">
        <v>27.5175</v>
      </c>
      <c r="KA340">
        <v>29.9995</v>
      </c>
      <c r="KB340">
        <v>27.4248</v>
      </c>
      <c r="KC340">
        <v>27.45</v>
      </c>
      <c r="KD340">
        <v>25.8689</v>
      </c>
      <c r="KE340">
        <v>32.6286</v>
      </c>
      <c r="KF340">
        <v>94.4244</v>
      </c>
      <c r="KG340">
        <v>26.4382</v>
      </c>
      <c r="KH340">
        <v>609.329</v>
      </c>
      <c r="KI340">
        <v>20.4611</v>
      </c>
      <c r="KJ340">
        <v>93.05</v>
      </c>
      <c r="KK340">
        <v>98.8703</v>
      </c>
    </row>
    <row r="341" spans="1:297">
      <c r="A341">
        <v>325</v>
      </c>
      <c r="B341">
        <v>1758996878</v>
      </c>
      <c r="C341">
        <v>9531</v>
      </c>
      <c r="D341" t="s">
        <v>1095</v>
      </c>
      <c r="E341" t="s">
        <v>1096</v>
      </c>
      <c r="F341">
        <v>5</v>
      </c>
      <c r="G341" t="s">
        <v>1024</v>
      </c>
      <c r="H341" t="s">
        <v>436</v>
      </c>
      <c r="I341">
        <v>1758996869.84615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(EA341+(U341+2*0.95*5.67E-8*(((EA341+$B$7)+273)^4-(EA341+273)^4)-44100*J341)/(1.84*29.3*R341+8*0.95*5.67E-8*(EA341+273)^3))</f>
        <v>0</v>
      </c>
      <c r="W341">
        <f>($C$7*EB341+$D$7*EC341+$E$7*V341)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2*0.95*5.67E-8*(((EA341+$B$7)+273)^4-(W341+273)^4)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601.828142394048</v>
      </c>
      <c r="AK341">
        <v>567.2506</v>
      </c>
      <c r="AL341">
        <v>3.2420704761904</v>
      </c>
      <c r="AM341">
        <v>63.08</v>
      </c>
      <c r="AN341">
        <f>(AP341 - AO341 + DY341*1E3/(8.314*(EA341+273.15)) * AR341/DX341 * AQ341) * DX341/(100*DL341) * 1000/(1000 - AP341)</f>
        <v>0</v>
      </c>
      <c r="AO341">
        <v>20.3833125565476</v>
      </c>
      <c r="AP341">
        <v>23.4327060606061</v>
      </c>
      <c r="AQ341">
        <v>-1.12487322202418e-05</v>
      </c>
      <c r="AR341">
        <v>99.94</v>
      </c>
      <c r="AS341">
        <v>0</v>
      </c>
      <c r="AT341">
        <v>0</v>
      </c>
      <c r="AU341">
        <f>IF(AS341*$H$13&gt;=AW341,1.0,(AW341/(AW341-AS341*$H$13)))</f>
        <v>0</v>
      </c>
      <c r="AV341">
        <f>(AU341-1)*100</f>
        <v>0</v>
      </c>
      <c r="AW341">
        <f>MAX(0,($B$13+$C$13*EF341)/(1+$D$13*EF341)*DY341/(EA341+273)*$E$13)</f>
        <v>0</v>
      </c>
      <c r="AX341" t="s">
        <v>437</v>
      </c>
      <c r="AY341" t="s">
        <v>437</v>
      </c>
      <c r="AZ341">
        <v>0</v>
      </c>
      <c r="BA341">
        <v>0</v>
      </c>
      <c r="BB341">
        <f>1-AZ341/BA341</f>
        <v>0</v>
      </c>
      <c r="BC341">
        <v>0</v>
      </c>
      <c r="BD341" t="s">
        <v>437</v>
      </c>
      <c r="BE341" t="s">
        <v>437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437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$B$11*EG341+$C$11*EH341+$F$11*ES341*(1-EV341)</f>
        <v>0</v>
      </c>
      <c r="DI341">
        <f>DH341*DJ341</f>
        <v>0</v>
      </c>
      <c r="DJ341">
        <f>($B$11*$D$9+$C$11*$D$9+$F$11*((FF341+EX341)/MAX(FF341+EX341+FG341, 0.1)*$I$9+FG341/MAX(FF341+EX341+FG341, 0.1)*$J$9))/($B$11+$C$11+$F$11)</f>
        <v>0</v>
      </c>
      <c r="DK341">
        <f>($B$11*$K$9+$C$11*$K$9+$F$11*((FF341+EX341)/MAX(FF341+EX341+FG341, 0.1)*$P$9+FG341/MAX(FF341+EX341+FG341, 0.1)*$Q$9))/($B$11+$C$11+$F$11)</f>
        <v>0</v>
      </c>
      <c r="DL341">
        <v>6</v>
      </c>
      <c r="DM341">
        <v>0.5</v>
      </c>
      <c r="DN341" t="s">
        <v>438</v>
      </c>
      <c r="DO341">
        <v>2</v>
      </c>
      <c r="DP341" t="b">
        <v>1</v>
      </c>
      <c r="DQ341">
        <v>1758996869.84615</v>
      </c>
      <c r="DR341">
        <v>530.756153846154</v>
      </c>
      <c r="DS341">
        <v>573.661769230769</v>
      </c>
      <c r="DT341">
        <v>23.4350307692308</v>
      </c>
      <c r="DU341">
        <v>20.3746692307692</v>
      </c>
      <c r="DV341">
        <v>524.613461538462</v>
      </c>
      <c r="DW341">
        <v>23.0524076923077</v>
      </c>
      <c r="DX341">
        <v>499.981923076923</v>
      </c>
      <c r="DY341">
        <v>90.3559538461538</v>
      </c>
      <c r="DZ341">
        <v>0.0288568538461538</v>
      </c>
      <c r="EA341">
        <v>29.9574846153846</v>
      </c>
      <c r="EB341">
        <v>29.9673384615385</v>
      </c>
      <c r="EC341">
        <v>999.9</v>
      </c>
      <c r="ED341">
        <v>0</v>
      </c>
      <c r="EE341">
        <v>0</v>
      </c>
      <c r="EF341">
        <v>9987.21230769231</v>
      </c>
      <c r="EG341">
        <v>0</v>
      </c>
      <c r="EH341">
        <v>9.68168</v>
      </c>
      <c r="EI341">
        <v>-42.9055307692308</v>
      </c>
      <c r="EJ341">
        <v>543.492923076923</v>
      </c>
      <c r="EK341">
        <v>585.593</v>
      </c>
      <c r="EL341">
        <v>3.06036230769231</v>
      </c>
      <c r="EM341">
        <v>573.661769230769</v>
      </c>
      <c r="EN341">
        <v>20.3746692307692</v>
      </c>
      <c r="EO341">
        <v>2.11749461538462</v>
      </c>
      <c r="EP341">
        <v>1.84097230769231</v>
      </c>
      <c r="EQ341">
        <v>18.3513769230769</v>
      </c>
      <c r="ER341">
        <v>16.1390846153846</v>
      </c>
      <c r="ES341">
        <v>2000.02230769231</v>
      </c>
      <c r="ET341">
        <v>0.98000176923077</v>
      </c>
      <c r="EU341">
        <v>0.0199987153846154</v>
      </c>
      <c r="EV341">
        <v>0</v>
      </c>
      <c r="EW341">
        <v>876.681615384615</v>
      </c>
      <c r="EX341">
        <v>5.00016</v>
      </c>
      <c r="EY341">
        <v>17887.6</v>
      </c>
      <c r="EZ341">
        <v>18234.3923076923</v>
      </c>
      <c r="FA341">
        <v>48.5</v>
      </c>
      <c r="FB341">
        <v>48.75</v>
      </c>
      <c r="FC341">
        <v>48.812</v>
      </c>
      <c r="FD341">
        <v>48.4806153846154</v>
      </c>
      <c r="FE341">
        <v>50.312</v>
      </c>
      <c r="FF341">
        <v>1955.12230769231</v>
      </c>
      <c r="FG341">
        <v>39.9</v>
      </c>
      <c r="FH341">
        <v>0</v>
      </c>
      <c r="FI341">
        <v>1758996883.5</v>
      </c>
      <c r="FJ341">
        <v>0</v>
      </c>
      <c r="FK341">
        <v>876.769615384615</v>
      </c>
      <c r="FL341">
        <v>4.37340170256545</v>
      </c>
      <c r="FM341">
        <v>98.0102562619584</v>
      </c>
      <c r="FN341">
        <v>17888.8</v>
      </c>
      <c r="FO341">
        <v>15</v>
      </c>
      <c r="FP341">
        <v>0</v>
      </c>
      <c r="FQ341" t="s">
        <v>439</v>
      </c>
      <c r="FR341">
        <v>1747249705.1</v>
      </c>
      <c r="FS341">
        <v>1747249711.1</v>
      </c>
      <c r="FT341">
        <v>0</v>
      </c>
      <c r="FU341">
        <v>0.871</v>
      </c>
      <c r="FV341">
        <v>0.066</v>
      </c>
      <c r="FW341">
        <v>5.486</v>
      </c>
      <c r="FX341">
        <v>0.145</v>
      </c>
      <c r="FY341">
        <v>420</v>
      </c>
      <c r="FZ341">
        <v>16</v>
      </c>
      <c r="GA341">
        <v>0.27</v>
      </c>
      <c r="GB341">
        <v>0.16</v>
      </c>
      <c r="GC341">
        <v>-42.5482619047619</v>
      </c>
      <c r="GD341">
        <v>-8.02271688311687</v>
      </c>
      <c r="GE341">
        <v>0.958481086320679</v>
      </c>
      <c r="GF341">
        <v>0</v>
      </c>
      <c r="GG341">
        <v>876.508323529412</v>
      </c>
      <c r="GH341">
        <v>3.89966386510757</v>
      </c>
      <c r="GI341">
        <v>0.42394170802046</v>
      </c>
      <c r="GJ341">
        <v>-1</v>
      </c>
      <c r="GK341">
        <v>3.06431904761905</v>
      </c>
      <c r="GL341">
        <v>-0.0840358441558446</v>
      </c>
      <c r="GM341">
        <v>0.0117047291641993</v>
      </c>
      <c r="GN341">
        <v>1</v>
      </c>
      <c r="GO341">
        <v>1</v>
      </c>
      <c r="GP341">
        <v>2</v>
      </c>
      <c r="GQ341" t="s">
        <v>446</v>
      </c>
      <c r="GR341">
        <v>3.12537</v>
      </c>
      <c r="GS341">
        <v>2.65458</v>
      </c>
      <c r="GT341">
        <v>0.10998</v>
      </c>
      <c r="GU341">
        <v>0.116941</v>
      </c>
      <c r="GV341">
        <v>0.0998233</v>
      </c>
      <c r="GW341">
        <v>0.0910409</v>
      </c>
      <c r="GX341">
        <v>22924.3</v>
      </c>
      <c r="GY341">
        <v>21578.7</v>
      </c>
      <c r="GZ341">
        <v>23031.4</v>
      </c>
      <c r="HA341">
        <v>23790.8</v>
      </c>
      <c r="HB341">
        <v>35327.2</v>
      </c>
      <c r="HC341">
        <v>35794.2</v>
      </c>
      <c r="HD341">
        <v>41513.9</v>
      </c>
      <c r="HE341">
        <v>42421.8</v>
      </c>
      <c r="HF341">
        <v>1.91232</v>
      </c>
      <c r="HG341">
        <v>1.8243</v>
      </c>
      <c r="HH341">
        <v>0.204306</v>
      </c>
      <c r="HI341">
        <v>0</v>
      </c>
      <c r="HJ341">
        <v>26.6339</v>
      </c>
      <c r="HK341">
        <v>999.9</v>
      </c>
      <c r="HL341">
        <v>55.604</v>
      </c>
      <c r="HM341">
        <v>29.275</v>
      </c>
      <c r="HN341">
        <v>25.1463</v>
      </c>
      <c r="HO341">
        <v>53.9602</v>
      </c>
      <c r="HP341">
        <v>41.9311</v>
      </c>
      <c r="HQ341">
        <v>1</v>
      </c>
      <c r="HR341">
        <v>-0.00200965</v>
      </c>
      <c r="HS341">
        <v>-0.0130011</v>
      </c>
      <c r="HT341">
        <v>20.2184</v>
      </c>
      <c r="HU341">
        <v>5.23256</v>
      </c>
      <c r="HV341">
        <v>11.992</v>
      </c>
      <c r="HW341">
        <v>4.95585</v>
      </c>
      <c r="HX341">
        <v>3.30393</v>
      </c>
      <c r="HY341">
        <v>23.1</v>
      </c>
      <c r="HZ341">
        <v>9999</v>
      </c>
      <c r="IA341">
        <v>9999</v>
      </c>
      <c r="IB341">
        <v>9999</v>
      </c>
      <c r="IC341">
        <v>1.86857</v>
      </c>
      <c r="ID341">
        <v>1.86419</v>
      </c>
      <c r="IE341">
        <v>1.8718</v>
      </c>
      <c r="IF341">
        <v>1.86267</v>
      </c>
      <c r="IG341">
        <v>1.86205</v>
      </c>
      <c r="IH341">
        <v>1.86858</v>
      </c>
      <c r="II341">
        <v>1.85867</v>
      </c>
      <c r="IJ341">
        <v>1.86508</v>
      </c>
      <c r="IK341">
        <v>5</v>
      </c>
      <c r="IL341">
        <v>0</v>
      </c>
      <c r="IM341">
        <v>0</v>
      </c>
      <c r="IN341">
        <v>0</v>
      </c>
      <c r="IO341" t="s">
        <v>441</v>
      </c>
      <c r="IP341" t="s">
        <v>442</v>
      </c>
      <c r="IQ341" t="s">
        <v>443</v>
      </c>
      <c r="IR341" t="s">
        <v>443</v>
      </c>
      <c r="IS341" t="s">
        <v>443</v>
      </c>
      <c r="IT341" t="s">
        <v>443</v>
      </c>
      <c r="IU341">
        <v>0</v>
      </c>
      <c r="IV341">
        <v>100</v>
      </c>
      <c r="IW341">
        <v>100</v>
      </c>
      <c r="IX341">
        <v>6.216</v>
      </c>
      <c r="IY341">
        <v>0.3826</v>
      </c>
      <c r="IZ341">
        <v>4.29428474587108</v>
      </c>
      <c r="JA341">
        <v>0.0044018681294096</v>
      </c>
      <c r="JB341">
        <v>-1.90699597991277e-06</v>
      </c>
      <c r="JC341">
        <v>4.44501569190667e-10</v>
      </c>
      <c r="JD341">
        <v>0.0663976639725661</v>
      </c>
      <c r="JE341">
        <v>0.00774552653971819</v>
      </c>
      <c r="JF341">
        <v>0.000136201457998369</v>
      </c>
      <c r="JG341">
        <v>5.32982615085375e-06</v>
      </c>
      <c r="JH341">
        <v>-0</v>
      </c>
      <c r="JI341">
        <v>1991</v>
      </c>
      <c r="JJ341">
        <v>1</v>
      </c>
      <c r="JK341">
        <v>28</v>
      </c>
      <c r="JL341">
        <v>195786.2</v>
      </c>
      <c r="JM341">
        <v>195786.1</v>
      </c>
      <c r="JN341">
        <v>1.31958</v>
      </c>
      <c r="JO341">
        <v>2.37793</v>
      </c>
      <c r="JP341">
        <v>1.4978</v>
      </c>
      <c r="JQ341">
        <v>2.33154</v>
      </c>
      <c r="JR341">
        <v>1.54419</v>
      </c>
      <c r="JS341">
        <v>2.40234</v>
      </c>
      <c r="JT341">
        <v>35.3827</v>
      </c>
      <c r="JU341">
        <v>24.105</v>
      </c>
      <c r="JV341">
        <v>18</v>
      </c>
      <c r="JW341">
        <v>546.469</v>
      </c>
      <c r="JX341">
        <v>433.133</v>
      </c>
      <c r="JY341">
        <v>26.4106</v>
      </c>
      <c r="JZ341">
        <v>27.5175</v>
      </c>
      <c r="KA341">
        <v>29.9994</v>
      </c>
      <c r="KB341">
        <v>27.4243</v>
      </c>
      <c r="KC341">
        <v>27.4492</v>
      </c>
      <c r="KD341">
        <v>26.4937</v>
      </c>
      <c r="KE341">
        <v>32.6286</v>
      </c>
      <c r="KF341">
        <v>94.4244</v>
      </c>
      <c r="KG341">
        <v>26.4629</v>
      </c>
      <c r="KH341">
        <v>622.871</v>
      </c>
      <c r="KI341">
        <v>20.4641</v>
      </c>
      <c r="KJ341">
        <v>93.0498</v>
      </c>
      <c r="KK341">
        <v>98.8702</v>
      </c>
    </row>
    <row r="342" spans="1:297">
      <c r="A342">
        <v>326</v>
      </c>
      <c r="B342">
        <v>1758996883</v>
      </c>
      <c r="C342">
        <v>9536</v>
      </c>
      <c r="D342" t="s">
        <v>1097</v>
      </c>
      <c r="E342" t="s">
        <v>1098</v>
      </c>
      <c r="F342">
        <v>5</v>
      </c>
      <c r="G342" t="s">
        <v>1024</v>
      </c>
      <c r="H342" t="s">
        <v>436</v>
      </c>
      <c r="I342">
        <v>1758996874.84615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(EA342+(U342+2*0.95*5.67E-8*(((EA342+$B$7)+273)^4-(EA342+273)^4)-44100*J342)/(1.84*29.3*R342+8*0.95*5.67E-8*(EA342+273)^3))</f>
        <v>0</v>
      </c>
      <c r="W342">
        <f>($C$7*EB342+$D$7*EC342+$E$7*V342)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2*0.95*5.67E-8*(((EA342+$B$7)+273)^4-(W342+273)^4)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619.860576175</v>
      </c>
      <c r="AK342">
        <v>584.598981818182</v>
      </c>
      <c r="AL342">
        <v>3.49974140692638</v>
      </c>
      <c r="AM342">
        <v>63.08</v>
      </c>
      <c r="AN342">
        <f>(AP342 - AO342 + DY342*1E3/(8.314*(EA342+273.15)) * AR342/DX342 * AQ342) * DX342/(100*DL342) * 1000/(1000 - AP342)</f>
        <v>0</v>
      </c>
      <c r="AO342">
        <v>20.440027860119</v>
      </c>
      <c r="AP342">
        <v>23.4614284848485</v>
      </c>
      <c r="AQ342">
        <v>0.00522645021644942</v>
      </c>
      <c r="AR342">
        <v>99.94</v>
      </c>
      <c r="AS342">
        <v>0</v>
      </c>
      <c r="AT342">
        <v>0</v>
      </c>
      <c r="AU342">
        <f>IF(AS342*$H$13&gt;=AW342,1.0,(AW342/(AW342-AS342*$H$13)))</f>
        <v>0</v>
      </c>
      <c r="AV342">
        <f>(AU342-1)*100</f>
        <v>0</v>
      </c>
      <c r="AW342">
        <f>MAX(0,($B$13+$C$13*EF342)/(1+$D$13*EF342)*DY342/(EA342+273)*$E$13)</f>
        <v>0</v>
      </c>
      <c r="AX342" t="s">
        <v>437</v>
      </c>
      <c r="AY342" t="s">
        <v>437</v>
      </c>
      <c r="AZ342">
        <v>0</v>
      </c>
      <c r="BA342">
        <v>0</v>
      </c>
      <c r="BB342">
        <f>1-AZ342/BA342</f>
        <v>0</v>
      </c>
      <c r="BC342">
        <v>0</v>
      </c>
      <c r="BD342" t="s">
        <v>437</v>
      </c>
      <c r="BE342" t="s">
        <v>437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437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$B$11*EG342+$C$11*EH342+$F$11*ES342*(1-EV342)</f>
        <v>0</v>
      </c>
      <c r="DI342">
        <f>DH342*DJ342</f>
        <v>0</v>
      </c>
      <c r="DJ342">
        <f>($B$11*$D$9+$C$11*$D$9+$F$11*((FF342+EX342)/MAX(FF342+EX342+FG342, 0.1)*$I$9+FG342/MAX(FF342+EX342+FG342, 0.1)*$J$9))/($B$11+$C$11+$F$11)</f>
        <v>0</v>
      </c>
      <c r="DK342">
        <f>($B$11*$K$9+$C$11*$K$9+$F$11*((FF342+EX342)/MAX(FF342+EX342+FG342, 0.1)*$P$9+FG342/MAX(FF342+EX342+FG342, 0.1)*$Q$9))/($B$11+$C$11+$F$11)</f>
        <v>0</v>
      </c>
      <c r="DL342">
        <v>6</v>
      </c>
      <c r="DM342">
        <v>0.5</v>
      </c>
      <c r="DN342" t="s">
        <v>438</v>
      </c>
      <c r="DO342">
        <v>2</v>
      </c>
      <c r="DP342" t="b">
        <v>1</v>
      </c>
      <c r="DQ342">
        <v>1758996874.84615</v>
      </c>
      <c r="DR342">
        <v>547.144615384615</v>
      </c>
      <c r="DS342">
        <v>590.935769230769</v>
      </c>
      <c r="DT342">
        <v>23.4398692307692</v>
      </c>
      <c r="DU342">
        <v>20.3967692307692</v>
      </c>
      <c r="DV342">
        <v>540.957076923077</v>
      </c>
      <c r="DW342">
        <v>23.0571461538462</v>
      </c>
      <c r="DX342">
        <v>500.009846153846</v>
      </c>
      <c r="DY342">
        <v>90.3557230769231</v>
      </c>
      <c r="DZ342">
        <v>0.0288419384615385</v>
      </c>
      <c r="EA342">
        <v>29.9562230769231</v>
      </c>
      <c r="EB342">
        <v>29.9573692307692</v>
      </c>
      <c r="EC342">
        <v>999.9</v>
      </c>
      <c r="ED342">
        <v>0</v>
      </c>
      <c r="EE342">
        <v>0</v>
      </c>
      <c r="EF342">
        <v>9985.96615384616</v>
      </c>
      <c r="EG342">
        <v>0</v>
      </c>
      <c r="EH342">
        <v>9.68168</v>
      </c>
      <c r="EI342">
        <v>-43.7909692307692</v>
      </c>
      <c r="EJ342">
        <v>560.277692307692</v>
      </c>
      <c r="EK342">
        <v>603.240153846154</v>
      </c>
      <c r="EL342">
        <v>3.04310692307692</v>
      </c>
      <c r="EM342">
        <v>590.935769230769</v>
      </c>
      <c r="EN342">
        <v>20.3967692307692</v>
      </c>
      <c r="EO342">
        <v>2.11792615384615</v>
      </c>
      <c r="EP342">
        <v>1.84296384615385</v>
      </c>
      <c r="EQ342">
        <v>18.3546230769231</v>
      </c>
      <c r="ER342">
        <v>16.1560230769231</v>
      </c>
      <c r="ES342">
        <v>2000.00461538462</v>
      </c>
      <c r="ET342">
        <v>0.980001538461539</v>
      </c>
      <c r="EU342">
        <v>0.0199989307692308</v>
      </c>
      <c r="EV342">
        <v>0</v>
      </c>
      <c r="EW342">
        <v>877.088538461538</v>
      </c>
      <c r="EX342">
        <v>5.00016</v>
      </c>
      <c r="EY342">
        <v>17895.7692307692</v>
      </c>
      <c r="EZ342">
        <v>18234.2461538462</v>
      </c>
      <c r="FA342">
        <v>48.4951538461538</v>
      </c>
      <c r="FB342">
        <v>48.75</v>
      </c>
      <c r="FC342">
        <v>48.812</v>
      </c>
      <c r="FD342">
        <v>48.4709230769231</v>
      </c>
      <c r="FE342">
        <v>50.312</v>
      </c>
      <c r="FF342">
        <v>1955.10461538462</v>
      </c>
      <c r="FG342">
        <v>39.9</v>
      </c>
      <c r="FH342">
        <v>0</v>
      </c>
      <c r="FI342">
        <v>1758996888.3</v>
      </c>
      <c r="FJ342">
        <v>0</v>
      </c>
      <c r="FK342">
        <v>877.163653846154</v>
      </c>
      <c r="FL342">
        <v>5.48194871942516</v>
      </c>
      <c r="FM342">
        <v>112.427350460811</v>
      </c>
      <c r="FN342">
        <v>17897.0576923077</v>
      </c>
      <c r="FO342">
        <v>15</v>
      </c>
      <c r="FP342">
        <v>0</v>
      </c>
      <c r="FQ342" t="s">
        <v>439</v>
      </c>
      <c r="FR342">
        <v>1747249705.1</v>
      </c>
      <c r="FS342">
        <v>1747249711.1</v>
      </c>
      <c r="FT342">
        <v>0</v>
      </c>
      <c r="FU342">
        <v>0.871</v>
      </c>
      <c r="FV342">
        <v>0.066</v>
      </c>
      <c r="FW342">
        <v>5.486</v>
      </c>
      <c r="FX342">
        <v>0.145</v>
      </c>
      <c r="FY342">
        <v>420</v>
      </c>
      <c r="FZ342">
        <v>16</v>
      </c>
      <c r="GA342">
        <v>0.27</v>
      </c>
      <c r="GB342">
        <v>0.16</v>
      </c>
      <c r="GC342">
        <v>-43.34671</v>
      </c>
      <c r="GD342">
        <v>-9.11873684210527</v>
      </c>
      <c r="GE342">
        <v>1.02627067185027</v>
      </c>
      <c r="GF342">
        <v>0</v>
      </c>
      <c r="GG342">
        <v>876.876911764706</v>
      </c>
      <c r="GH342">
        <v>4.70177234797447</v>
      </c>
      <c r="GI342">
        <v>0.49928079849313</v>
      </c>
      <c r="GJ342">
        <v>-1</v>
      </c>
      <c r="GK342">
        <v>3.0488205</v>
      </c>
      <c r="GL342">
        <v>-0.217143609022556</v>
      </c>
      <c r="GM342">
        <v>0.0240404495538249</v>
      </c>
      <c r="GN342">
        <v>0</v>
      </c>
      <c r="GO342">
        <v>0</v>
      </c>
      <c r="GP342">
        <v>2</v>
      </c>
      <c r="GQ342" t="s">
        <v>457</v>
      </c>
      <c r="GR342">
        <v>3.12508</v>
      </c>
      <c r="GS342">
        <v>2.65404</v>
      </c>
      <c r="GT342">
        <v>0.112391</v>
      </c>
      <c r="GU342">
        <v>0.119195</v>
      </c>
      <c r="GV342">
        <v>0.0998935</v>
      </c>
      <c r="GW342">
        <v>0.0910962</v>
      </c>
      <c r="GX342">
        <v>22862.9</v>
      </c>
      <c r="GY342">
        <v>21523.6</v>
      </c>
      <c r="GZ342">
        <v>23032</v>
      </c>
      <c r="HA342">
        <v>23790.7</v>
      </c>
      <c r="HB342">
        <v>35324.9</v>
      </c>
      <c r="HC342">
        <v>35792</v>
      </c>
      <c r="HD342">
        <v>41514.2</v>
      </c>
      <c r="HE342">
        <v>42421.6</v>
      </c>
      <c r="HF342">
        <v>1.91217</v>
      </c>
      <c r="HG342">
        <v>1.82455</v>
      </c>
      <c r="HH342">
        <v>0.204198</v>
      </c>
      <c r="HI342">
        <v>0</v>
      </c>
      <c r="HJ342">
        <v>26.6339</v>
      </c>
      <c r="HK342">
        <v>999.9</v>
      </c>
      <c r="HL342">
        <v>55.604</v>
      </c>
      <c r="HM342">
        <v>29.275</v>
      </c>
      <c r="HN342">
        <v>25.1455</v>
      </c>
      <c r="HO342">
        <v>54.2702</v>
      </c>
      <c r="HP342">
        <v>42.1034</v>
      </c>
      <c r="HQ342">
        <v>1</v>
      </c>
      <c r="HR342">
        <v>-0.00231961</v>
      </c>
      <c r="HS342">
        <v>-0.0118382</v>
      </c>
      <c r="HT342">
        <v>20.2181</v>
      </c>
      <c r="HU342">
        <v>5.23212</v>
      </c>
      <c r="HV342">
        <v>11.992</v>
      </c>
      <c r="HW342">
        <v>4.95555</v>
      </c>
      <c r="HX342">
        <v>3.30387</v>
      </c>
      <c r="HY342">
        <v>23.1</v>
      </c>
      <c r="HZ342">
        <v>9999</v>
      </c>
      <c r="IA342">
        <v>9999</v>
      </c>
      <c r="IB342">
        <v>9999</v>
      </c>
      <c r="IC342">
        <v>1.86856</v>
      </c>
      <c r="ID342">
        <v>1.86419</v>
      </c>
      <c r="IE342">
        <v>1.8718</v>
      </c>
      <c r="IF342">
        <v>1.86269</v>
      </c>
      <c r="IG342">
        <v>1.86205</v>
      </c>
      <c r="IH342">
        <v>1.86859</v>
      </c>
      <c r="II342">
        <v>1.85867</v>
      </c>
      <c r="IJ342">
        <v>1.86508</v>
      </c>
      <c r="IK342">
        <v>5</v>
      </c>
      <c r="IL342">
        <v>0</v>
      </c>
      <c r="IM342">
        <v>0</v>
      </c>
      <c r="IN342">
        <v>0</v>
      </c>
      <c r="IO342" t="s">
        <v>441</v>
      </c>
      <c r="IP342" t="s">
        <v>442</v>
      </c>
      <c r="IQ342" t="s">
        <v>443</v>
      </c>
      <c r="IR342" t="s">
        <v>443</v>
      </c>
      <c r="IS342" t="s">
        <v>443</v>
      </c>
      <c r="IT342" t="s">
        <v>443</v>
      </c>
      <c r="IU342">
        <v>0</v>
      </c>
      <c r="IV342">
        <v>100</v>
      </c>
      <c r="IW342">
        <v>100</v>
      </c>
      <c r="IX342">
        <v>6.26</v>
      </c>
      <c r="IY342">
        <v>0.3832</v>
      </c>
      <c r="IZ342">
        <v>4.29428474587108</v>
      </c>
      <c r="JA342">
        <v>0.0044018681294096</v>
      </c>
      <c r="JB342">
        <v>-1.90699597991277e-06</v>
      </c>
      <c r="JC342">
        <v>4.44501569190667e-10</v>
      </c>
      <c r="JD342">
        <v>0.0663976639725661</v>
      </c>
      <c r="JE342">
        <v>0.00774552653971819</v>
      </c>
      <c r="JF342">
        <v>0.000136201457998369</v>
      </c>
      <c r="JG342">
        <v>5.32982615085375e-06</v>
      </c>
      <c r="JH342">
        <v>-0</v>
      </c>
      <c r="JI342">
        <v>1991</v>
      </c>
      <c r="JJ342">
        <v>1</v>
      </c>
      <c r="JK342">
        <v>28</v>
      </c>
      <c r="JL342">
        <v>195786.3</v>
      </c>
      <c r="JM342">
        <v>195786.2</v>
      </c>
      <c r="JN342">
        <v>1.34888</v>
      </c>
      <c r="JO342">
        <v>2.38892</v>
      </c>
      <c r="JP342">
        <v>1.49902</v>
      </c>
      <c r="JQ342">
        <v>2.33032</v>
      </c>
      <c r="JR342">
        <v>1.54419</v>
      </c>
      <c r="JS342">
        <v>2.28027</v>
      </c>
      <c r="JT342">
        <v>35.3827</v>
      </c>
      <c r="JU342">
        <v>24.0875</v>
      </c>
      <c r="JV342">
        <v>18</v>
      </c>
      <c r="JW342">
        <v>546.357</v>
      </c>
      <c r="JX342">
        <v>433.27</v>
      </c>
      <c r="JY342">
        <v>26.4547</v>
      </c>
      <c r="JZ342">
        <v>27.5175</v>
      </c>
      <c r="KA342">
        <v>29.9997</v>
      </c>
      <c r="KB342">
        <v>27.4226</v>
      </c>
      <c r="KC342">
        <v>27.4477</v>
      </c>
      <c r="KD342">
        <v>27.1476</v>
      </c>
      <c r="KE342">
        <v>32.6286</v>
      </c>
      <c r="KF342">
        <v>94.4244</v>
      </c>
      <c r="KG342">
        <v>26.4872</v>
      </c>
      <c r="KH342">
        <v>643.199</v>
      </c>
      <c r="KI342">
        <v>20.4579</v>
      </c>
      <c r="KJ342">
        <v>93.0512</v>
      </c>
      <c r="KK342">
        <v>98.8698</v>
      </c>
    </row>
    <row r="343" spans="1:297">
      <c r="A343">
        <v>327</v>
      </c>
      <c r="B343">
        <v>1758996888</v>
      </c>
      <c r="C343">
        <v>9541</v>
      </c>
      <c r="D343" t="s">
        <v>1099</v>
      </c>
      <c r="E343" t="s">
        <v>1100</v>
      </c>
      <c r="F343">
        <v>5</v>
      </c>
      <c r="G343" t="s">
        <v>1024</v>
      </c>
      <c r="H343" t="s">
        <v>436</v>
      </c>
      <c r="I343">
        <v>1758996879.84615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(EA343+(U343+2*0.95*5.67E-8*(((EA343+$B$7)+273)^4-(EA343+273)^4)-44100*J343)/(1.84*29.3*R343+8*0.95*5.67E-8*(EA343+273)^3))</f>
        <v>0</v>
      </c>
      <c r="W343">
        <f>($C$7*EB343+$D$7*EC343+$E$7*V343)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2*0.95*5.67E-8*(((EA343+$B$7)+273)^4-(W343+273)^4)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636.497550041667</v>
      </c>
      <c r="AK343">
        <v>601.052478787878</v>
      </c>
      <c r="AL343">
        <v>3.27010660173149</v>
      </c>
      <c r="AM343">
        <v>63.08</v>
      </c>
      <c r="AN343">
        <f>(AP343 - AO343 + DY343*1E3/(8.314*(EA343+273.15)) * AR343/DX343 * AQ343) * DX343/(100*DL343) * 1000/(1000 - AP343)</f>
        <v>0</v>
      </c>
      <c r="AO343">
        <v>20.4467323958333</v>
      </c>
      <c r="AP343">
        <v>23.4687527272727</v>
      </c>
      <c r="AQ343">
        <v>0.000903665223663626</v>
      </c>
      <c r="AR343">
        <v>99.94</v>
      </c>
      <c r="AS343">
        <v>0</v>
      </c>
      <c r="AT343">
        <v>0</v>
      </c>
      <c r="AU343">
        <f>IF(AS343*$H$13&gt;=AW343,1.0,(AW343/(AW343-AS343*$H$13)))</f>
        <v>0</v>
      </c>
      <c r="AV343">
        <f>(AU343-1)*100</f>
        <v>0</v>
      </c>
      <c r="AW343">
        <f>MAX(0,($B$13+$C$13*EF343)/(1+$D$13*EF343)*DY343/(EA343+273)*$E$13)</f>
        <v>0</v>
      </c>
      <c r="AX343" t="s">
        <v>437</v>
      </c>
      <c r="AY343" t="s">
        <v>437</v>
      </c>
      <c r="AZ343">
        <v>0</v>
      </c>
      <c r="BA343">
        <v>0</v>
      </c>
      <c r="BB343">
        <f>1-AZ343/BA343</f>
        <v>0</v>
      </c>
      <c r="BC343">
        <v>0</v>
      </c>
      <c r="BD343" t="s">
        <v>437</v>
      </c>
      <c r="BE343" t="s">
        <v>437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437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$B$11*EG343+$C$11*EH343+$F$11*ES343*(1-EV343)</f>
        <v>0</v>
      </c>
      <c r="DI343">
        <f>DH343*DJ343</f>
        <v>0</v>
      </c>
      <c r="DJ343">
        <f>($B$11*$D$9+$C$11*$D$9+$F$11*((FF343+EX343)/MAX(FF343+EX343+FG343, 0.1)*$I$9+FG343/MAX(FF343+EX343+FG343, 0.1)*$J$9))/($B$11+$C$11+$F$11)</f>
        <v>0</v>
      </c>
      <c r="DK343">
        <f>($B$11*$K$9+$C$11*$K$9+$F$11*((FF343+EX343)/MAX(FF343+EX343+FG343, 0.1)*$P$9+FG343/MAX(FF343+EX343+FG343, 0.1)*$Q$9))/($B$11+$C$11+$F$11)</f>
        <v>0</v>
      </c>
      <c r="DL343">
        <v>6</v>
      </c>
      <c r="DM343">
        <v>0.5</v>
      </c>
      <c r="DN343" t="s">
        <v>438</v>
      </c>
      <c r="DO343">
        <v>2</v>
      </c>
      <c r="DP343" t="b">
        <v>1</v>
      </c>
      <c r="DQ343">
        <v>1758996879.84615</v>
      </c>
      <c r="DR343">
        <v>563.587769230769</v>
      </c>
      <c r="DS343">
        <v>607.605153846154</v>
      </c>
      <c r="DT343">
        <v>23.4495076923077</v>
      </c>
      <c r="DU343">
        <v>20.4206153846154</v>
      </c>
      <c r="DV343">
        <v>557.355692307692</v>
      </c>
      <c r="DW343">
        <v>23.0665692307692</v>
      </c>
      <c r="DX343">
        <v>500.003461538461</v>
      </c>
      <c r="DY343">
        <v>90.3547615384615</v>
      </c>
      <c r="DZ343">
        <v>0.0287515615384615</v>
      </c>
      <c r="EA343">
        <v>29.9564076923077</v>
      </c>
      <c r="EB343">
        <v>29.9570461538462</v>
      </c>
      <c r="EC343">
        <v>999.9</v>
      </c>
      <c r="ED343">
        <v>0</v>
      </c>
      <c r="EE343">
        <v>0</v>
      </c>
      <c r="EF343">
        <v>9995.38923076923</v>
      </c>
      <c r="EG343">
        <v>0</v>
      </c>
      <c r="EH343">
        <v>9.68168</v>
      </c>
      <c r="EI343">
        <v>-44.0174461538461</v>
      </c>
      <c r="EJ343">
        <v>577.121230769231</v>
      </c>
      <c r="EK343">
        <v>620.271846153846</v>
      </c>
      <c r="EL343">
        <v>3.02890461538461</v>
      </c>
      <c r="EM343">
        <v>607.605153846154</v>
      </c>
      <c r="EN343">
        <v>20.4206153846154</v>
      </c>
      <c r="EO343">
        <v>2.11877384615385</v>
      </c>
      <c r="EP343">
        <v>1.84509846153846</v>
      </c>
      <c r="EQ343">
        <v>18.3610153846154</v>
      </c>
      <c r="ER343">
        <v>16.1741692307692</v>
      </c>
      <c r="ES343">
        <v>2000.00538461538</v>
      </c>
      <c r="ET343">
        <v>0.980001538461539</v>
      </c>
      <c r="EU343">
        <v>0.0199989307692308</v>
      </c>
      <c r="EV343">
        <v>0</v>
      </c>
      <c r="EW343">
        <v>877.558307692308</v>
      </c>
      <c r="EX343">
        <v>5.00016</v>
      </c>
      <c r="EY343">
        <v>17905.6</v>
      </c>
      <c r="EZ343">
        <v>18234.2615384615</v>
      </c>
      <c r="FA343">
        <v>48.4903076923077</v>
      </c>
      <c r="FB343">
        <v>48.75</v>
      </c>
      <c r="FC343">
        <v>48.812</v>
      </c>
      <c r="FD343">
        <v>48.4612307692308</v>
      </c>
      <c r="FE343">
        <v>50.312</v>
      </c>
      <c r="FF343">
        <v>1955.10538461538</v>
      </c>
      <c r="FG343">
        <v>39.9</v>
      </c>
      <c r="FH343">
        <v>0</v>
      </c>
      <c r="FI343">
        <v>1758996893.1</v>
      </c>
      <c r="FJ343">
        <v>0</v>
      </c>
      <c r="FK343">
        <v>877.598461538462</v>
      </c>
      <c r="FL343">
        <v>5.77894016929741</v>
      </c>
      <c r="FM343">
        <v>118.714529883484</v>
      </c>
      <c r="FN343">
        <v>17906.4461538462</v>
      </c>
      <c r="FO343">
        <v>15</v>
      </c>
      <c r="FP343">
        <v>0</v>
      </c>
      <c r="FQ343" t="s">
        <v>439</v>
      </c>
      <c r="FR343">
        <v>1747249705.1</v>
      </c>
      <c r="FS343">
        <v>1747249711.1</v>
      </c>
      <c r="FT343">
        <v>0</v>
      </c>
      <c r="FU343">
        <v>0.871</v>
      </c>
      <c r="FV343">
        <v>0.066</v>
      </c>
      <c r="FW343">
        <v>5.486</v>
      </c>
      <c r="FX343">
        <v>0.145</v>
      </c>
      <c r="FY343">
        <v>420</v>
      </c>
      <c r="FZ343">
        <v>16</v>
      </c>
      <c r="GA343">
        <v>0.27</v>
      </c>
      <c r="GB343">
        <v>0.16</v>
      </c>
      <c r="GC343">
        <v>-43.8775047619048</v>
      </c>
      <c r="GD343">
        <v>-4.19348571428576</v>
      </c>
      <c r="GE343">
        <v>0.622852080181843</v>
      </c>
      <c r="GF343">
        <v>0</v>
      </c>
      <c r="GG343">
        <v>877.339705882353</v>
      </c>
      <c r="GH343">
        <v>5.55743315299726</v>
      </c>
      <c r="GI343">
        <v>0.575816838188911</v>
      </c>
      <c r="GJ343">
        <v>-1</v>
      </c>
      <c r="GK343">
        <v>3.03804285714286</v>
      </c>
      <c r="GL343">
        <v>-0.202623896103898</v>
      </c>
      <c r="GM343">
        <v>0.0239186138200948</v>
      </c>
      <c r="GN343">
        <v>0</v>
      </c>
      <c r="GO343">
        <v>0</v>
      </c>
      <c r="GP343">
        <v>2</v>
      </c>
      <c r="GQ343" t="s">
        <v>457</v>
      </c>
      <c r="GR343">
        <v>3.12534</v>
      </c>
      <c r="GS343">
        <v>2.65417</v>
      </c>
      <c r="GT343">
        <v>0.114651</v>
      </c>
      <c r="GU343">
        <v>0.121517</v>
      </c>
      <c r="GV343">
        <v>0.0999253</v>
      </c>
      <c r="GW343">
        <v>0.0911049</v>
      </c>
      <c r="GX343">
        <v>22804.5</v>
      </c>
      <c r="GY343">
        <v>21467.1</v>
      </c>
      <c r="GZ343">
        <v>23031.9</v>
      </c>
      <c r="HA343">
        <v>23790.9</v>
      </c>
      <c r="HB343">
        <v>35324</v>
      </c>
      <c r="HC343">
        <v>35792.1</v>
      </c>
      <c r="HD343">
        <v>41514.5</v>
      </c>
      <c r="HE343">
        <v>42421.9</v>
      </c>
      <c r="HF343">
        <v>1.9124</v>
      </c>
      <c r="HG343">
        <v>1.82437</v>
      </c>
      <c r="HH343">
        <v>0.203617</v>
      </c>
      <c r="HI343">
        <v>0</v>
      </c>
      <c r="HJ343">
        <v>26.6339</v>
      </c>
      <c r="HK343">
        <v>999.9</v>
      </c>
      <c r="HL343">
        <v>55.604</v>
      </c>
      <c r="HM343">
        <v>29.275</v>
      </c>
      <c r="HN343">
        <v>25.1469</v>
      </c>
      <c r="HO343">
        <v>53.8902</v>
      </c>
      <c r="HP343">
        <v>41.9631</v>
      </c>
      <c r="HQ343">
        <v>1</v>
      </c>
      <c r="HR343">
        <v>-0.00241616</v>
      </c>
      <c r="HS343">
        <v>-0.0142484</v>
      </c>
      <c r="HT343">
        <v>20.2182</v>
      </c>
      <c r="HU343">
        <v>5.22987</v>
      </c>
      <c r="HV343">
        <v>11.992</v>
      </c>
      <c r="HW343">
        <v>4.95575</v>
      </c>
      <c r="HX343">
        <v>3.3039</v>
      </c>
      <c r="HY343">
        <v>23.1</v>
      </c>
      <c r="HZ343">
        <v>9999</v>
      </c>
      <c r="IA343">
        <v>9999</v>
      </c>
      <c r="IB343">
        <v>9999</v>
      </c>
      <c r="IC343">
        <v>1.86858</v>
      </c>
      <c r="ID343">
        <v>1.86421</v>
      </c>
      <c r="IE343">
        <v>1.8718</v>
      </c>
      <c r="IF343">
        <v>1.86267</v>
      </c>
      <c r="IG343">
        <v>1.86206</v>
      </c>
      <c r="IH343">
        <v>1.86858</v>
      </c>
      <c r="II343">
        <v>1.85867</v>
      </c>
      <c r="IJ343">
        <v>1.86508</v>
      </c>
      <c r="IK343">
        <v>5</v>
      </c>
      <c r="IL343">
        <v>0</v>
      </c>
      <c r="IM343">
        <v>0</v>
      </c>
      <c r="IN343">
        <v>0</v>
      </c>
      <c r="IO343" t="s">
        <v>441</v>
      </c>
      <c r="IP343" t="s">
        <v>442</v>
      </c>
      <c r="IQ343" t="s">
        <v>443</v>
      </c>
      <c r="IR343" t="s">
        <v>443</v>
      </c>
      <c r="IS343" t="s">
        <v>443</v>
      </c>
      <c r="IT343" t="s">
        <v>443</v>
      </c>
      <c r="IU343">
        <v>0</v>
      </c>
      <c r="IV343">
        <v>100</v>
      </c>
      <c r="IW343">
        <v>100</v>
      </c>
      <c r="IX343">
        <v>6.303</v>
      </c>
      <c r="IY343">
        <v>0.3834</v>
      </c>
      <c r="IZ343">
        <v>4.29428474587108</v>
      </c>
      <c r="JA343">
        <v>0.0044018681294096</v>
      </c>
      <c r="JB343">
        <v>-1.90699597991277e-06</v>
      </c>
      <c r="JC343">
        <v>4.44501569190667e-10</v>
      </c>
      <c r="JD343">
        <v>0.0663976639725661</v>
      </c>
      <c r="JE343">
        <v>0.00774552653971819</v>
      </c>
      <c r="JF343">
        <v>0.000136201457998369</v>
      </c>
      <c r="JG343">
        <v>5.32982615085375e-06</v>
      </c>
      <c r="JH343">
        <v>-0</v>
      </c>
      <c r="JI343">
        <v>1991</v>
      </c>
      <c r="JJ343">
        <v>1</v>
      </c>
      <c r="JK343">
        <v>28</v>
      </c>
      <c r="JL343">
        <v>195786.4</v>
      </c>
      <c r="JM343">
        <v>195786.3</v>
      </c>
      <c r="JN343">
        <v>1.38184</v>
      </c>
      <c r="JO343">
        <v>2.36816</v>
      </c>
      <c r="JP343">
        <v>1.4978</v>
      </c>
      <c r="JQ343">
        <v>2.33154</v>
      </c>
      <c r="JR343">
        <v>1.54419</v>
      </c>
      <c r="JS343">
        <v>2.33887</v>
      </c>
      <c r="JT343">
        <v>35.3827</v>
      </c>
      <c r="JU343">
        <v>24.1138</v>
      </c>
      <c r="JV343">
        <v>18</v>
      </c>
      <c r="JW343">
        <v>546.503</v>
      </c>
      <c r="JX343">
        <v>433.166</v>
      </c>
      <c r="JY343">
        <v>26.4857</v>
      </c>
      <c r="JZ343">
        <v>27.5175</v>
      </c>
      <c r="KA343">
        <v>29.9999</v>
      </c>
      <c r="KB343">
        <v>27.4226</v>
      </c>
      <c r="KC343">
        <v>27.4477</v>
      </c>
      <c r="KD343">
        <v>27.7549</v>
      </c>
      <c r="KE343">
        <v>32.6286</v>
      </c>
      <c r="KF343">
        <v>94.4244</v>
      </c>
      <c r="KG343">
        <v>26.5221</v>
      </c>
      <c r="KH343">
        <v>656.804</v>
      </c>
      <c r="KI343">
        <v>20.4527</v>
      </c>
      <c r="KJ343">
        <v>93.0513</v>
      </c>
      <c r="KK343">
        <v>98.8706</v>
      </c>
    </row>
    <row r="344" spans="1:297">
      <c r="A344">
        <v>328</v>
      </c>
      <c r="B344">
        <v>1758996893</v>
      </c>
      <c r="C344">
        <v>9546</v>
      </c>
      <c r="D344" t="s">
        <v>1101</v>
      </c>
      <c r="E344" t="s">
        <v>1102</v>
      </c>
      <c r="F344">
        <v>5</v>
      </c>
      <c r="G344" t="s">
        <v>1024</v>
      </c>
      <c r="H344" t="s">
        <v>436</v>
      </c>
      <c r="I344">
        <v>1758996884.84615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(EA344+(U344+2*0.95*5.67E-8*(((EA344+$B$7)+273)^4-(EA344+273)^4)-44100*J344)/(1.84*29.3*R344+8*0.95*5.67E-8*(EA344+273)^3))</f>
        <v>0</v>
      </c>
      <c r="W344">
        <f>($C$7*EB344+$D$7*EC344+$E$7*V344)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2*0.95*5.67E-8*(((EA344+$B$7)+273)^4-(W344+273)^4)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654.192812439285</v>
      </c>
      <c r="AK344">
        <v>618.229175757576</v>
      </c>
      <c r="AL344">
        <v>3.44687108225107</v>
      </c>
      <c r="AM344">
        <v>63.08</v>
      </c>
      <c r="AN344">
        <f>(AP344 - AO344 + DY344*1E3/(8.314*(EA344+273.15)) * AR344/DX344 * AQ344) * DX344/(100*DL344) * 1000/(1000 - AP344)</f>
        <v>0</v>
      </c>
      <c r="AO344">
        <v>20.4479217410714</v>
      </c>
      <c r="AP344">
        <v>23.4650012121212</v>
      </c>
      <c r="AQ344">
        <v>-0.000305583178726656</v>
      </c>
      <c r="AR344">
        <v>99.94</v>
      </c>
      <c r="AS344">
        <v>0</v>
      </c>
      <c r="AT344">
        <v>0</v>
      </c>
      <c r="AU344">
        <f>IF(AS344*$H$13&gt;=AW344,1.0,(AW344/(AW344-AS344*$H$13)))</f>
        <v>0</v>
      </c>
      <c r="AV344">
        <f>(AU344-1)*100</f>
        <v>0</v>
      </c>
      <c r="AW344">
        <f>MAX(0,($B$13+$C$13*EF344)/(1+$D$13*EF344)*DY344/(EA344+273)*$E$13)</f>
        <v>0</v>
      </c>
      <c r="AX344" t="s">
        <v>437</v>
      </c>
      <c r="AY344" t="s">
        <v>437</v>
      </c>
      <c r="AZ344">
        <v>0</v>
      </c>
      <c r="BA344">
        <v>0</v>
      </c>
      <c r="BB344">
        <f>1-AZ344/BA344</f>
        <v>0</v>
      </c>
      <c r="BC344">
        <v>0</v>
      </c>
      <c r="BD344" t="s">
        <v>437</v>
      </c>
      <c r="BE344" t="s">
        <v>437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437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$B$11*EG344+$C$11*EH344+$F$11*ES344*(1-EV344)</f>
        <v>0</v>
      </c>
      <c r="DI344">
        <f>DH344*DJ344</f>
        <v>0</v>
      </c>
      <c r="DJ344">
        <f>($B$11*$D$9+$C$11*$D$9+$F$11*((FF344+EX344)/MAX(FF344+EX344+FG344, 0.1)*$I$9+FG344/MAX(FF344+EX344+FG344, 0.1)*$J$9))/($B$11+$C$11+$F$11)</f>
        <v>0</v>
      </c>
      <c r="DK344">
        <f>($B$11*$K$9+$C$11*$K$9+$F$11*((FF344+EX344)/MAX(FF344+EX344+FG344, 0.1)*$P$9+FG344/MAX(FF344+EX344+FG344, 0.1)*$Q$9))/($B$11+$C$11+$F$11)</f>
        <v>0</v>
      </c>
      <c r="DL344">
        <v>6</v>
      </c>
      <c r="DM344">
        <v>0.5</v>
      </c>
      <c r="DN344" t="s">
        <v>438</v>
      </c>
      <c r="DO344">
        <v>2</v>
      </c>
      <c r="DP344" t="b">
        <v>1</v>
      </c>
      <c r="DQ344">
        <v>1758996884.84615</v>
      </c>
      <c r="DR344">
        <v>580.022461538461</v>
      </c>
      <c r="DS344">
        <v>624.662153846154</v>
      </c>
      <c r="DT344">
        <v>23.4602</v>
      </c>
      <c r="DU344">
        <v>20.4423923076923</v>
      </c>
      <c r="DV344">
        <v>573.746692307692</v>
      </c>
      <c r="DW344">
        <v>23.0770230769231</v>
      </c>
      <c r="DX344">
        <v>500.045615384615</v>
      </c>
      <c r="DY344">
        <v>90.3540307692308</v>
      </c>
      <c r="DZ344">
        <v>0.0285825230769231</v>
      </c>
      <c r="EA344">
        <v>29.9611846153846</v>
      </c>
      <c r="EB344">
        <v>29.9577</v>
      </c>
      <c r="EC344">
        <v>999.9</v>
      </c>
      <c r="ED344">
        <v>0</v>
      </c>
      <c r="EE344">
        <v>0</v>
      </c>
      <c r="EF344">
        <v>9992.02615384615</v>
      </c>
      <c r="EG344">
        <v>0</v>
      </c>
      <c r="EH344">
        <v>9.68168</v>
      </c>
      <c r="EI344">
        <v>-44.6396923076923</v>
      </c>
      <c r="EJ344">
        <v>593.957</v>
      </c>
      <c r="EK344">
        <v>637.698230769231</v>
      </c>
      <c r="EL344">
        <v>3.01782</v>
      </c>
      <c r="EM344">
        <v>624.662153846154</v>
      </c>
      <c r="EN344">
        <v>20.4423923076923</v>
      </c>
      <c r="EO344">
        <v>2.11972307692308</v>
      </c>
      <c r="EP344">
        <v>1.84705</v>
      </c>
      <c r="EQ344">
        <v>18.3681692307692</v>
      </c>
      <c r="ER344">
        <v>16.1907538461538</v>
      </c>
      <c r="ES344">
        <v>1999.98615384615</v>
      </c>
      <c r="ET344">
        <v>0.980001307692308</v>
      </c>
      <c r="EU344">
        <v>0.0199991461538462</v>
      </c>
      <c r="EV344">
        <v>0</v>
      </c>
      <c r="EW344">
        <v>878.008</v>
      </c>
      <c r="EX344">
        <v>5.00016</v>
      </c>
      <c r="EY344">
        <v>17915.5538461538</v>
      </c>
      <c r="EZ344">
        <v>18234.0692307692</v>
      </c>
      <c r="FA344">
        <v>48.4806153846154</v>
      </c>
      <c r="FB344">
        <v>48.75</v>
      </c>
      <c r="FC344">
        <v>48.812</v>
      </c>
      <c r="FD344">
        <v>48.4660769230769</v>
      </c>
      <c r="FE344">
        <v>50.312</v>
      </c>
      <c r="FF344">
        <v>1955.08615384615</v>
      </c>
      <c r="FG344">
        <v>39.9</v>
      </c>
      <c r="FH344">
        <v>0</v>
      </c>
      <c r="FI344">
        <v>1758996898.5</v>
      </c>
      <c r="FJ344">
        <v>0</v>
      </c>
      <c r="FK344">
        <v>878.14892</v>
      </c>
      <c r="FL344">
        <v>5.58253845474619</v>
      </c>
      <c r="FM344">
        <v>130.223076709585</v>
      </c>
      <c r="FN344">
        <v>17918.14</v>
      </c>
      <c r="FO344">
        <v>15</v>
      </c>
      <c r="FP344">
        <v>0</v>
      </c>
      <c r="FQ344" t="s">
        <v>439</v>
      </c>
      <c r="FR344">
        <v>1747249705.1</v>
      </c>
      <c r="FS344">
        <v>1747249711.1</v>
      </c>
      <c r="FT344">
        <v>0</v>
      </c>
      <c r="FU344">
        <v>0.871</v>
      </c>
      <c r="FV344">
        <v>0.066</v>
      </c>
      <c r="FW344">
        <v>5.486</v>
      </c>
      <c r="FX344">
        <v>0.145</v>
      </c>
      <c r="FY344">
        <v>420</v>
      </c>
      <c r="FZ344">
        <v>16</v>
      </c>
      <c r="GA344">
        <v>0.27</v>
      </c>
      <c r="GB344">
        <v>0.16</v>
      </c>
      <c r="GC344">
        <v>-44.314385</v>
      </c>
      <c r="GD344">
        <v>-6.55750827067663</v>
      </c>
      <c r="GE344">
        <v>0.765177590024042</v>
      </c>
      <c r="GF344">
        <v>0</v>
      </c>
      <c r="GG344">
        <v>877.760941176471</v>
      </c>
      <c r="GH344">
        <v>5.9597860941394</v>
      </c>
      <c r="GI344">
        <v>0.625522461212209</v>
      </c>
      <c r="GJ344">
        <v>-1</v>
      </c>
      <c r="GK344">
        <v>3.025441</v>
      </c>
      <c r="GL344">
        <v>-0.0979786466165408</v>
      </c>
      <c r="GM344">
        <v>0.0167816226569423</v>
      </c>
      <c r="GN344">
        <v>1</v>
      </c>
      <c r="GO344">
        <v>1</v>
      </c>
      <c r="GP344">
        <v>2</v>
      </c>
      <c r="GQ344" t="s">
        <v>446</v>
      </c>
      <c r="GR344">
        <v>3.12513</v>
      </c>
      <c r="GS344">
        <v>2.65404</v>
      </c>
      <c r="GT344">
        <v>0.116963</v>
      </c>
      <c r="GU344">
        <v>0.123689</v>
      </c>
      <c r="GV344">
        <v>0.0999023</v>
      </c>
      <c r="GW344">
        <v>0.0911075</v>
      </c>
      <c r="GX344">
        <v>22745.6</v>
      </c>
      <c r="GY344">
        <v>21414.2</v>
      </c>
      <c r="GZ344">
        <v>23032.5</v>
      </c>
      <c r="HA344">
        <v>23791.1</v>
      </c>
      <c r="HB344">
        <v>35325.3</v>
      </c>
      <c r="HC344">
        <v>35792.5</v>
      </c>
      <c r="HD344">
        <v>41514.7</v>
      </c>
      <c r="HE344">
        <v>42422.3</v>
      </c>
      <c r="HF344">
        <v>1.91225</v>
      </c>
      <c r="HG344">
        <v>1.82467</v>
      </c>
      <c r="HH344">
        <v>0.203662</v>
      </c>
      <c r="HI344">
        <v>0</v>
      </c>
      <c r="HJ344">
        <v>26.6339</v>
      </c>
      <c r="HK344">
        <v>999.9</v>
      </c>
      <c r="HL344">
        <v>55.604</v>
      </c>
      <c r="HM344">
        <v>29.275</v>
      </c>
      <c r="HN344">
        <v>25.1475</v>
      </c>
      <c r="HO344">
        <v>54.2902</v>
      </c>
      <c r="HP344">
        <v>41.9431</v>
      </c>
      <c r="HQ344">
        <v>1</v>
      </c>
      <c r="HR344">
        <v>-0.00237805</v>
      </c>
      <c r="HS344">
        <v>-0.057707</v>
      </c>
      <c r="HT344">
        <v>20.2181</v>
      </c>
      <c r="HU344">
        <v>5.23017</v>
      </c>
      <c r="HV344">
        <v>11.992</v>
      </c>
      <c r="HW344">
        <v>4.9556</v>
      </c>
      <c r="HX344">
        <v>3.30395</v>
      </c>
      <c r="HY344">
        <v>23.1</v>
      </c>
      <c r="HZ344">
        <v>9999</v>
      </c>
      <c r="IA344">
        <v>9999</v>
      </c>
      <c r="IB344">
        <v>9999</v>
      </c>
      <c r="IC344">
        <v>1.86857</v>
      </c>
      <c r="ID344">
        <v>1.86421</v>
      </c>
      <c r="IE344">
        <v>1.8718</v>
      </c>
      <c r="IF344">
        <v>1.86268</v>
      </c>
      <c r="IG344">
        <v>1.86208</v>
      </c>
      <c r="IH344">
        <v>1.86858</v>
      </c>
      <c r="II344">
        <v>1.85868</v>
      </c>
      <c r="IJ344">
        <v>1.86508</v>
      </c>
      <c r="IK344">
        <v>5</v>
      </c>
      <c r="IL344">
        <v>0</v>
      </c>
      <c r="IM344">
        <v>0</v>
      </c>
      <c r="IN344">
        <v>0</v>
      </c>
      <c r="IO344" t="s">
        <v>441</v>
      </c>
      <c r="IP344" t="s">
        <v>442</v>
      </c>
      <c r="IQ344" t="s">
        <v>443</v>
      </c>
      <c r="IR344" t="s">
        <v>443</v>
      </c>
      <c r="IS344" t="s">
        <v>443</v>
      </c>
      <c r="IT344" t="s">
        <v>443</v>
      </c>
      <c r="IU344">
        <v>0</v>
      </c>
      <c r="IV344">
        <v>100</v>
      </c>
      <c r="IW344">
        <v>100</v>
      </c>
      <c r="IX344">
        <v>6.347</v>
      </c>
      <c r="IY344">
        <v>0.3833</v>
      </c>
      <c r="IZ344">
        <v>4.29428474587108</v>
      </c>
      <c r="JA344">
        <v>0.0044018681294096</v>
      </c>
      <c r="JB344">
        <v>-1.90699597991277e-06</v>
      </c>
      <c r="JC344">
        <v>4.44501569190667e-10</v>
      </c>
      <c r="JD344">
        <v>0.0663976639725661</v>
      </c>
      <c r="JE344">
        <v>0.00774552653971819</v>
      </c>
      <c r="JF344">
        <v>0.000136201457998369</v>
      </c>
      <c r="JG344">
        <v>5.32982615085375e-06</v>
      </c>
      <c r="JH344">
        <v>-0</v>
      </c>
      <c r="JI344">
        <v>1991</v>
      </c>
      <c r="JJ344">
        <v>1</v>
      </c>
      <c r="JK344">
        <v>28</v>
      </c>
      <c r="JL344">
        <v>195786.5</v>
      </c>
      <c r="JM344">
        <v>195786.4</v>
      </c>
      <c r="JN344">
        <v>1.41235</v>
      </c>
      <c r="JO344">
        <v>2.38892</v>
      </c>
      <c r="JP344">
        <v>1.49902</v>
      </c>
      <c r="JQ344">
        <v>2.33154</v>
      </c>
      <c r="JR344">
        <v>1.54419</v>
      </c>
      <c r="JS344">
        <v>2.25342</v>
      </c>
      <c r="JT344">
        <v>35.3596</v>
      </c>
      <c r="JU344">
        <v>24.0963</v>
      </c>
      <c r="JV344">
        <v>18</v>
      </c>
      <c r="JW344">
        <v>546.398</v>
      </c>
      <c r="JX344">
        <v>433.334</v>
      </c>
      <c r="JY344">
        <v>26.5181</v>
      </c>
      <c r="JZ344">
        <v>27.517</v>
      </c>
      <c r="KA344">
        <v>30</v>
      </c>
      <c r="KB344">
        <v>27.4216</v>
      </c>
      <c r="KC344">
        <v>27.4463</v>
      </c>
      <c r="KD344">
        <v>28.4244</v>
      </c>
      <c r="KE344">
        <v>32.6286</v>
      </c>
      <c r="KF344">
        <v>94.4244</v>
      </c>
      <c r="KG344">
        <v>26.553</v>
      </c>
      <c r="KH344">
        <v>677.144</v>
      </c>
      <c r="KI344">
        <v>20.4595</v>
      </c>
      <c r="KJ344">
        <v>93.0525</v>
      </c>
      <c r="KK344">
        <v>98.8715</v>
      </c>
    </row>
    <row r="345" spans="1:297">
      <c r="A345">
        <v>329</v>
      </c>
      <c r="B345">
        <v>1758996898</v>
      </c>
      <c r="C345">
        <v>9551</v>
      </c>
      <c r="D345" t="s">
        <v>1103</v>
      </c>
      <c r="E345" t="s">
        <v>1104</v>
      </c>
      <c r="F345">
        <v>5</v>
      </c>
      <c r="G345" t="s">
        <v>1024</v>
      </c>
      <c r="H345" t="s">
        <v>436</v>
      </c>
      <c r="I345">
        <v>1758996889.84615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(EA345+(U345+2*0.95*5.67E-8*(((EA345+$B$7)+273)^4-(EA345+273)^4)-44100*J345)/(1.84*29.3*R345+8*0.95*5.67E-8*(EA345+273)^3))</f>
        <v>0</v>
      </c>
      <c r="W345">
        <f>($C$7*EB345+$D$7*EC345+$E$7*V345)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2*0.95*5.67E-8*(((EA345+$B$7)+273)^4-(W345+273)^4)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670.923794251191</v>
      </c>
      <c r="AK345">
        <v>634.500763636364</v>
      </c>
      <c r="AL345">
        <v>3.24406829004327</v>
      </c>
      <c r="AM345">
        <v>63.08</v>
      </c>
      <c r="AN345">
        <f>(AP345 - AO345 + DY345*1E3/(8.314*(EA345+273.15)) * AR345/DX345 * AQ345) * DX345/(100*DL345) * 1000/(1000 - AP345)</f>
        <v>0</v>
      </c>
      <c r="AO345">
        <v>20.4485939315476</v>
      </c>
      <c r="AP345">
        <v>23.4533448484848</v>
      </c>
      <c r="AQ345">
        <v>-0.000527854180907495</v>
      </c>
      <c r="AR345">
        <v>99.94</v>
      </c>
      <c r="AS345">
        <v>0</v>
      </c>
      <c r="AT345">
        <v>0</v>
      </c>
      <c r="AU345">
        <f>IF(AS345*$H$13&gt;=AW345,1.0,(AW345/(AW345-AS345*$H$13)))</f>
        <v>0</v>
      </c>
      <c r="AV345">
        <f>(AU345-1)*100</f>
        <v>0</v>
      </c>
      <c r="AW345">
        <f>MAX(0,($B$13+$C$13*EF345)/(1+$D$13*EF345)*DY345/(EA345+273)*$E$13)</f>
        <v>0</v>
      </c>
      <c r="AX345" t="s">
        <v>437</v>
      </c>
      <c r="AY345" t="s">
        <v>437</v>
      </c>
      <c r="AZ345">
        <v>0</v>
      </c>
      <c r="BA345">
        <v>0</v>
      </c>
      <c r="BB345">
        <f>1-AZ345/BA345</f>
        <v>0</v>
      </c>
      <c r="BC345">
        <v>0</v>
      </c>
      <c r="BD345" t="s">
        <v>437</v>
      </c>
      <c r="BE345" t="s">
        <v>437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437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$B$11*EG345+$C$11*EH345+$F$11*ES345*(1-EV345)</f>
        <v>0</v>
      </c>
      <c r="DI345">
        <f>DH345*DJ345</f>
        <v>0</v>
      </c>
      <c r="DJ345">
        <f>($B$11*$D$9+$C$11*$D$9+$F$11*((FF345+EX345)/MAX(FF345+EX345+FG345, 0.1)*$I$9+FG345/MAX(FF345+EX345+FG345, 0.1)*$J$9))/($B$11+$C$11+$F$11)</f>
        <v>0</v>
      </c>
      <c r="DK345">
        <f>($B$11*$K$9+$C$11*$K$9+$F$11*((FF345+EX345)/MAX(FF345+EX345+FG345, 0.1)*$P$9+FG345/MAX(FF345+EX345+FG345, 0.1)*$Q$9))/($B$11+$C$11+$F$11)</f>
        <v>0</v>
      </c>
      <c r="DL345">
        <v>6</v>
      </c>
      <c r="DM345">
        <v>0.5</v>
      </c>
      <c r="DN345" t="s">
        <v>438</v>
      </c>
      <c r="DO345">
        <v>2</v>
      </c>
      <c r="DP345" t="b">
        <v>1</v>
      </c>
      <c r="DQ345">
        <v>1758996889.84615</v>
      </c>
      <c r="DR345">
        <v>596.447769230769</v>
      </c>
      <c r="DS345">
        <v>641.379384615385</v>
      </c>
      <c r="DT345">
        <v>23.4636230769231</v>
      </c>
      <c r="DU345">
        <v>20.4473692307692</v>
      </c>
      <c r="DV345">
        <v>590.128846153846</v>
      </c>
      <c r="DW345">
        <v>23.0803692307692</v>
      </c>
      <c r="DX345">
        <v>500.017384615385</v>
      </c>
      <c r="DY345">
        <v>90.3538923076923</v>
      </c>
      <c r="DZ345">
        <v>0.0284922769230769</v>
      </c>
      <c r="EA345">
        <v>29.9653692307692</v>
      </c>
      <c r="EB345">
        <v>29.9571230769231</v>
      </c>
      <c r="EC345">
        <v>999.9</v>
      </c>
      <c r="ED345">
        <v>0</v>
      </c>
      <c r="EE345">
        <v>0</v>
      </c>
      <c r="EF345">
        <v>9991.06307692308</v>
      </c>
      <c r="EG345">
        <v>0</v>
      </c>
      <c r="EH345">
        <v>9.68168</v>
      </c>
      <c r="EI345">
        <v>-44.9316230769231</v>
      </c>
      <c r="EJ345">
        <v>610.778846153846</v>
      </c>
      <c r="EK345">
        <v>654.767615384615</v>
      </c>
      <c r="EL345">
        <v>3.01626538461538</v>
      </c>
      <c r="EM345">
        <v>641.379384615385</v>
      </c>
      <c r="EN345">
        <v>20.4473692307692</v>
      </c>
      <c r="EO345">
        <v>2.12003</v>
      </c>
      <c r="EP345">
        <v>1.84749692307692</v>
      </c>
      <c r="EQ345">
        <v>18.3704769230769</v>
      </c>
      <c r="ER345">
        <v>16.1945538461538</v>
      </c>
      <c r="ES345">
        <v>1999.98846153846</v>
      </c>
      <c r="ET345">
        <v>0.980001307692308</v>
      </c>
      <c r="EU345">
        <v>0.0199991384615385</v>
      </c>
      <c r="EV345">
        <v>0</v>
      </c>
      <c r="EW345">
        <v>878.527461538462</v>
      </c>
      <c r="EX345">
        <v>5.00016</v>
      </c>
      <c r="EY345">
        <v>17926.4615384615</v>
      </c>
      <c r="EZ345">
        <v>18234.0923076923</v>
      </c>
      <c r="FA345">
        <v>48.4757692307692</v>
      </c>
      <c r="FB345">
        <v>48.75</v>
      </c>
      <c r="FC345">
        <v>48.812</v>
      </c>
      <c r="FD345">
        <v>48.4806153846154</v>
      </c>
      <c r="FE345">
        <v>50.312</v>
      </c>
      <c r="FF345">
        <v>1955.08846153846</v>
      </c>
      <c r="FG345">
        <v>39.9</v>
      </c>
      <c r="FH345">
        <v>0</v>
      </c>
      <c r="FI345">
        <v>1758996903.3</v>
      </c>
      <c r="FJ345">
        <v>0</v>
      </c>
      <c r="FK345">
        <v>878.62288</v>
      </c>
      <c r="FL345">
        <v>6.08184616145014</v>
      </c>
      <c r="FM345">
        <v>129.015384836111</v>
      </c>
      <c r="FN345">
        <v>17928.36</v>
      </c>
      <c r="FO345">
        <v>15</v>
      </c>
      <c r="FP345">
        <v>0</v>
      </c>
      <c r="FQ345" t="s">
        <v>439</v>
      </c>
      <c r="FR345">
        <v>1747249705.1</v>
      </c>
      <c r="FS345">
        <v>1747249711.1</v>
      </c>
      <c r="FT345">
        <v>0</v>
      </c>
      <c r="FU345">
        <v>0.871</v>
      </c>
      <c r="FV345">
        <v>0.066</v>
      </c>
      <c r="FW345">
        <v>5.486</v>
      </c>
      <c r="FX345">
        <v>0.145</v>
      </c>
      <c r="FY345">
        <v>420</v>
      </c>
      <c r="FZ345">
        <v>16</v>
      </c>
      <c r="GA345">
        <v>0.27</v>
      </c>
      <c r="GB345">
        <v>0.16</v>
      </c>
      <c r="GC345">
        <v>-44.797580952381</v>
      </c>
      <c r="GD345">
        <v>-4.2630389610391</v>
      </c>
      <c r="GE345">
        <v>0.591472683118404</v>
      </c>
      <c r="GF345">
        <v>0</v>
      </c>
      <c r="GG345">
        <v>878.304264705882</v>
      </c>
      <c r="GH345">
        <v>5.61618029421476</v>
      </c>
      <c r="GI345">
        <v>0.585959409797984</v>
      </c>
      <c r="GJ345">
        <v>-1</v>
      </c>
      <c r="GK345">
        <v>3.01593095238095</v>
      </c>
      <c r="GL345">
        <v>-0.00976441558441796</v>
      </c>
      <c r="GM345">
        <v>0.00559189456331712</v>
      </c>
      <c r="GN345">
        <v>1</v>
      </c>
      <c r="GO345">
        <v>1</v>
      </c>
      <c r="GP345">
        <v>2</v>
      </c>
      <c r="GQ345" t="s">
        <v>446</v>
      </c>
      <c r="GR345">
        <v>3.12527</v>
      </c>
      <c r="GS345">
        <v>2.654</v>
      </c>
      <c r="GT345">
        <v>0.119152</v>
      </c>
      <c r="GU345">
        <v>0.12601</v>
      </c>
      <c r="GV345">
        <v>0.0998624</v>
      </c>
      <c r="GW345">
        <v>0.0911049</v>
      </c>
      <c r="GX345">
        <v>22688.6</v>
      </c>
      <c r="GY345">
        <v>21357.4</v>
      </c>
      <c r="GZ345">
        <v>23031.9</v>
      </c>
      <c r="HA345">
        <v>23791</v>
      </c>
      <c r="HB345">
        <v>35326.6</v>
      </c>
      <c r="HC345">
        <v>35792.5</v>
      </c>
      <c r="HD345">
        <v>41514.1</v>
      </c>
      <c r="HE345">
        <v>42421.9</v>
      </c>
      <c r="HF345">
        <v>1.91258</v>
      </c>
      <c r="HG345">
        <v>1.82428</v>
      </c>
      <c r="HH345">
        <v>0.205737</v>
      </c>
      <c r="HI345">
        <v>0</v>
      </c>
      <c r="HJ345">
        <v>26.6334</v>
      </c>
      <c r="HK345">
        <v>999.9</v>
      </c>
      <c r="HL345">
        <v>55.579</v>
      </c>
      <c r="HM345">
        <v>29.275</v>
      </c>
      <c r="HN345">
        <v>25.134</v>
      </c>
      <c r="HO345">
        <v>54.0302</v>
      </c>
      <c r="HP345">
        <v>42.1034</v>
      </c>
      <c r="HQ345">
        <v>1</v>
      </c>
      <c r="HR345">
        <v>-0.0023628</v>
      </c>
      <c r="HS345">
        <v>-0.0634014</v>
      </c>
      <c r="HT345">
        <v>20.2181</v>
      </c>
      <c r="HU345">
        <v>5.22957</v>
      </c>
      <c r="HV345">
        <v>11.992</v>
      </c>
      <c r="HW345">
        <v>4.95585</v>
      </c>
      <c r="HX345">
        <v>3.30393</v>
      </c>
      <c r="HY345">
        <v>23.1</v>
      </c>
      <c r="HZ345">
        <v>9999</v>
      </c>
      <c r="IA345">
        <v>9999</v>
      </c>
      <c r="IB345">
        <v>9999</v>
      </c>
      <c r="IC345">
        <v>1.86854</v>
      </c>
      <c r="ID345">
        <v>1.86419</v>
      </c>
      <c r="IE345">
        <v>1.8718</v>
      </c>
      <c r="IF345">
        <v>1.86269</v>
      </c>
      <c r="IG345">
        <v>1.86204</v>
      </c>
      <c r="IH345">
        <v>1.86858</v>
      </c>
      <c r="II345">
        <v>1.85867</v>
      </c>
      <c r="IJ345">
        <v>1.86508</v>
      </c>
      <c r="IK345">
        <v>5</v>
      </c>
      <c r="IL345">
        <v>0</v>
      </c>
      <c r="IM345">
        <v>0</v>
      </c>
      <c r="IN345">
        <v>0</v>
      </c>
      <c r="IO345" t="s">
        <v>441</v>
      </c>
      <c r="IP345" t="s">
        <v>442</v>
      </c>
      <c r="IQ345" t="s">
        <v>443</v>
      </c>
      <c r="IR345" t="s">
        <v>443</v>
      </c>
      <c r="IS345" t="s">
        <v>443</v>
      </c>
      <c r="IT345" t="s">
        <v>443</v>
      </c>
      <c r="IU345">
        <v>0</v>
      </c>
      <c r="IV345">
        <v>100</v>
      </c>
      <c r="IW345">
        <v>100</v>
      </c>
      <c r="IX345">
        <v>6.387</v>
      </c>
      <c r="IY345">
        <v>0.383</v>
      </c>
      <c r="IZ345">
        <v>4.29428474587108</v>
      </c>
      <c r="JA345">
        <v>0.0044018681294096</v>
      </c>
      <c r="JB345">
        <v>-1.90699597991277e-06</v>
      </c>
      <c r="JC345">
        <v>4.44501569190667e-10</v>
      </c>
      <c r="JD345">
        <v>0.0663976639725661</v>
      </c>
      <c r="JE345">
        <v>0.00774552653971819</v>
      </c>
      <c r="JF345">
        <v>0.000136201457998369</v>
      </c>
      <c r="JG345">
        <v>5.32982615085375e-06</v>
      </c>
      <c r="JH345">
        <v>-0</v>
      </c>
      <c r="JI345">
        <v>1991</v>
      </c>
      <c r="JJ345">
        <v>1</v>
      </c>
      <c r="JK345">
        <v>28</v>
      </c>
      <c r="JL345">
        <v>195786.5</v>
      </c>
      <c r="JM345">
        <v>195786.4</v>
      </c>
      <c r="JN345">
        <v>1.44287</v>
      </c>
      <c r="JO345">
        <v>2.37305</v>
      </c>
      <c r="JP345">
        <v>1.49902</v>
      </c>
      <c r="JQ345">
        <v>2.33154</v>
      </c>
      <c r="JR345">
        <v>1.54419</v>
      </c>
      <c r="JS345">
        <v>2.30347</v>
      </c>
      <c r="JT345">
        <v>35.3596</v>
      </c>
      <c r="JU345">
        <v>24.0963</v>
      </c>
      <c r="JV345">
        <v>18</v>
      </c>
      <c r="JW345">
        <v>546.595</v>
      </c>
      <c r="JX345">
        <v>433.089</v>
      </c>
      <c r="JY345">
        <v>26.5523</v>
      </c>
      <c r="JZ345">
        <v>27.5152</v>
      </c>
      <c r="KA345">
        <v>30</v>
      </c>
      <c r="KB345">
        <v>27.4202</v>
      </c>
      <c r="KC345">
        <v>27.4454</v>
      </c>
      <c r="KD345">
        <v>28.9742</v>
      </c>
      <c r="KE345">
        <v>32.6286</v>
      </c>
      <c r="KF345">
        <v>94.4244</v>
      </c>
      <c r="KG345">
        <v>26.5741</v>
      </c>
      <c r="KH345">
        <v>690.72</v>
      </c>
      <c r="KI345">
        <v>20.4767</v>
      </c>
      <c r="KJ345">
        <v>93.0508</v>
      </c>
      <c r="KK345">
        <v>98.8707</v>
      </c>
    </row>
    <row r="346" spans="1:297">
      <c r="A346">
        <v>330</v>
      </c>
      <c r="B346">
        <v>1758996903</v>
      </c>
      <c r="C346">
        <v>9556</v>
      </c>
      <c r="D346" t="s">
        <v>1105</v>
      </c>
      <c r="E346" t="s">
        <v>1106</v>
      </c>
      <c r="F346">
        <v>5</v>
      </c>
      <c r="G346" t="s">
        <v>1024</v>
      </c>
      <c r="H346" t="s">
        <v>436</v>
      </c>
      <c r="I346">
        <v>1758996894.84615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(EA346+(U346+2*0.95*5.67E-8*(((EA346+$B$7)+273)^4-(EA346+273)^4)-44100*J346)/(1.84*29.3*R346+8*0.95*5.67E-8*(EA346+273)^3))</f>
        <v>0</v>
      </c>
      <c r="W346">
        <f>($C$7*EB346+$D$7*EC346+$E$7*V346)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2*0.95*5.67E-8*(((EA346+$B$7)+273)^4-(W346+273)^4)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688.573418046429</v>
      </c>
      <c r="AK346">
        <v>651.728478787879</v>
      </c>
      <c r="AL346">
        <v>3.4514730303029</v>
      </c>
      <c r="AM346">
        <v>63.08</v>
      </c>
      <c r="AN346">
        <f>(AP346 - AO346 + DY346*1E3/(8.314*(EA346+273.15)) * AR346/DX346 * AQ346) * DX346/(100*DL346) * 1000/(1000 - AP346)</f>
        <v>0</v>
      </c>
      <c r="AO346">
        <v>20.446600952381</v>
      </c>
      <c r="AP346">
        <v>23.4346327272727</v>
      </c>
      <c r="AQ346">
        <v>-0.000636585858586381</v>
      </c>
      <c r="AR346">
        <v>99.94</v>
      </c>
      <c r="AS346">
        <v>0</v>
      </c>
      <c r="AT346">
        <v>0</v>
      </c>
      <c r="AU346">
        <f>IF(AS346*$H$13&gt;=AW346,1.0,(AW346/(AW346-AS346*$H$13)))</f>
        <v>0</v>
      </c>
      <c r="AV346">
        <f>(AU346-1)*100</f>
        <v>0</v>
      </c>
      <c r="AW346">
        <f>MAX(0,($B$13+$C$13*EF346)/(1+$D$13*EF346)*DY346/(EA346+273)*$E$13)</f>
        <v>0</v>
      </c>
      <c r="AX346" t="s">
        <v>437</v>
      </c>
      <c r="AY346" t="s">
        <v>437</v>
      </c>
      <c r="AZ346">
        <v>0</v>
      </c>
      <c r="BA346">
        <v>0</v>
      </c>
      <c r="BB346">
        <f>1-AZ346/BA346</f>
        <v>0</v>
      </c>
      <c r="BC346">
        <v>0</v>
      </c>
      <c r="BD346" t="s">
        <v>437</v>
      </c>
      <c r="BE346" t="s">
        <v>437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437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$B$11*EG346+$C$11*EH346+$F$11*ES346*(1-EV346)</f>
        <v>0</v>
      </c>
      <c r="DI346">
        <f>DH346*DJ346</f>
        <v>0</v>
      </c>
      <c r="DJ346">
        <f>($B$11*$D$9+$C$11*$D$9+$F$11*((FF346+EX346)/MAX(FF346+EX346+FG346, 0.1)*$I$9+FG346/MAX(FF346+EX346+FG346, 0.1)*$J$9))/($B$11+$C$11+$F$11)</f>
        <v>0</v>
      </c>
      <c r="DK346">
        <f>($B$11*$K$9+$C$11*$K$9+$F$11*((FF346+EX346)/MAX(FF346+EX346+FG346, 0.1)*$P$9+FG346/MAX(FF346+EX346+FG346, 0.1)*$Q$9))/($B$11+$C$11+$F$11)</f>
        <v>0</v>
      </c>
      <c r="DL346">
        <v>6</v>
      </c>
      <c r="DM346">
        <v>0.5</v>
      </c>
      <c r="DN346" t="s">
        <v>438</v>
      </c>
      <c r="DO346">
        <v>2</v>
      </c>
      <c r="DP346" t="b">
        <v>1</v>
      </c>
      <c r="DQ346">
        <v>1758996894.84615</v>
      </c>
      <c r="DR346">
        <v>612.827307692308</v>
      </c>
      <c r="DS346">
        <v>658.277846153846</v>
      </c>
      <c r="DT346">
        <v>23.4565846153846</v>
      </c>
      <c r="DU346">
        <v>20.4475846153846</v>
      </c>
      <c r="DV346">
        <v>606.466076923077</v>
      </c>
      <c r="DW346">
        <v>23.0734846153846</v>
      </c>
      <c r="DX346">
        <v>500.023923076923</v>
      </c>
      <c r="DY346">
        <v>90.3544230769231</v>
      </c>
      <c r="DZ346">
        <v>0.0284694153846154</v>
      </c>
      <c r="EA346">
        <v>29.9677230769231</v>
      </c>
      <c r="EB346">
        <v>29.9729692307692</v>
      </c>
      <c r="EC346">
        <v>999.9</v>
      </c>
      <c r="ED346">
        <v>0</v>
      </c>
      <c r="EE346">
        <v>0</v>
      </c>
      <c r="EF346">
        <v>9991.15461538462</v>
      </c>
      <c r="EG346">
        <v>0</v>
      </c>
      <c r="EH346">
        <v>9.68168</v>
      </c>
      <c r="EI346">
        <v>-45.4503307692308</v>
      </c>
      <c r="EJ346">
        <v>627.547461538462</v>
      </c>
      <c r="EK346">
        <v>672.018923076923</v>
      </c>
      <c r="EL346">
        <v>3.00900846153846</v>
      </c>
      <c r="EM346">
        <v>658.277846153846</v>
      </c>
      <c r="EN346">
        <v>20.4475846153846</v>
      </c>
      <c r="EO346">
        <v>2.11940769230769</v>
      </c>
      <c r="EP346">
        <v>1.84752846153846</v>
      </c>
      <c r="EQ346">
        <v>18.3657846153846</v>
      </c>
      <c r="ER346">
        <v>16.1948230769231</v>
      </c>
      <c r="ES346">
        <v>1999.99153846154</v>
      </c>
      <c r="ET346">
        <v>0.980001307692308</v>
      </c>
      <c r="EU346">
        <v>0.0199991307692308</v>
      </c>
      <c r="EV346">
        <v>0</v>
      </c>
      <c r="EW346">
        <v>879.076076923077</v>
      </c>
      <c r="EX346">
        <v>5.00016</v>
      </c>
      <c r="EY346">
        <v>17937.4846153846</v>
      </c>
      <c r="EZ346">
        <v>18234.1230769231</v>
      </c>
      <c r="FA346">
        <v>48.4806153846154</v>
      </c>
      <c r="FB346">
        <v>48.75</v>
      </c>
      <c r="FC346">
        <v>48.812</v>
      </c>
      <c r="FD346">
        <v>48.4854615384615</v>
      </c>
      <c r="FE346">
        <v>50.312</v>
      </c>
      <c r="FF346">
        <v>1955.09153846154</v>
      </c>
      <c r="FG346">
        <v>39.9</v>
      </c>
      <c r="FH346">
        <v>0</v>
      </c>
      <c r="FI346">
        <v>1758996908.1</v>
      </c>
      <c r="FJ346">
        <v>0</v>
      </c>
      <c r="FK346">
        <v>879.14352</v>
      </c>
      <c r="FL346">
        <v>6.95053847738274</v>
      </c>
      <c r="FM346">
        <v>130.05384635639</v>
      </c>
      <c r="FN346">
        <v>17938.8</v>
      </c>
      <c r="FO346">
        <v>15</v>
      </c>
      <c r="FP346">
        <v>0</v>
      </c>
      <c r="FQ346" t="s">
        <v>439</v>
      </c>
      <c r="FR346">
        <v>1747249705.1</v>
      </c>
      <c r="FS346">
        <v>1747249711.1</v>
      </c>
      <c r="FT346">
        <v>0</v>
      </c>
      <c r="FU346">
        <v>0.871</v>
      </c>
      <c r="FV346">
        <v>0.066</v>
      </c>
      <c r="FW346">
        <v>5.486</v>
      </c>
      <c r="FX346">
        <v>0.145</v>
      </c>
      <c r="FY346">
        <v>420</v>
      </c>
      <c r="FZ346">
        <v>16</v>
      </c>
      <c r="GA346">
        <v>0.27</v>
      </c>
      <c r="GB346">
        <v>0.16</v>
      </c>
      <c r="GC346">
        <v>-45.18564</v>
      </c>
      <c r="GD346">
        <v>-6.35038195488721</v>
      </c>
      <c r="GE346">
        <v>0.747949055350697</v>
      </c>
      <c r="GF346">
        <v>0</v>
      </c>
      <c r="GG346">
        <v>878.8105</v>
      </c>
      <c r="GH346">
        <v>6.39760122439153</v>
      </c>
      <c r="GI346">
        <v>0.665648566967498</v>
      </c>
      <c r="GJ346">
        <v>-1</v>
      </c>
      <c r="GK346">
        <v>3.0117295</v>
      </c>
      <c r="GL346">
        <v>-0.0956449624060155</v>
      </c>
      <c r="GM346">
        <v>0.0104544385191171</v>
      </c>
      <c r="GN346">
        <v>1</v>
      </c>
      <c r="GO346">
        <v>1</v>
      </c>
      <c r="GP346">
        <v>2</v>
      </c>
      <c r="GQ346" t="s">
        <v>446</v>
      </c>
      <c r="GR346">
        <v>3.12521</v>
      </c>
      <c r="GS346">
        <v>2.65439</v>
      </c>
      <c r="GT346">
        <v>0.121401</v>
      </c>
      <c r="GU346">
        <v>0.128005</v>
      </c>
      <c r="GV346">
        <v>0.0998023</v>
      </c>
      <c r="GW346">
        <v>0.0910985</v>
      </c>
      <c r="GX346">
        <v>22630.9</v>
      </c>
      <c r="GY346">
        <v>21308.4</v>
      </c>
      <c r="GZ346">
        <v>23032.1</v>
      </c>
      <c r="HA346">
        <v>23790.7</v>
      </c>
      <c r="HB346">
        <v>35329.1</v>
      </c>
      <c r="HC346">
        <v>35792.2</v>
      </c>
      <c r="HD346">
        <v>41514</v>
      </c>
      <c r="HE346">
        <v>42421.1</v>
      </c>
      <c r="HF346">
        <v>1.9123</v>
      </c>
      <c r="HG346">
        <v>1.82472</v>
      </c>
      <c r="HH346">
        <v>0.206742</v>
      </c>
      <c r="HI346">
        <v>0</v>
      </c>
      <c r="HJ346">
        <v>26.63</v>
      </c>
      <c r="HK346">
        <v>999.9</v>
      </c>
      <c r="HL346">
        <v>55.579</v>
      </c>
      <c r="HM346">
        <v>29.275</v>
      </c>
      <c r="HN346">
        <v>25.1331</v>
      </c>
      <c r="HO346">
        <v>53.8002</v>
      </c>
      <c r="HP346">
        <v>41.9471</v>
      </c>
      <c r="HQ346">
        <v>1</v>
      </c>
      <c r="HR346">
        <v>-0.00241108</v>
      </c>
      <c r="HS346">
        <v>-0.0386928</v>
      </c>
      <c r="HT346">
        <v>20.2181</v>
      </c>
      <c r="HU346">
        <v>5.22927</v>
      </c>
      <c r="HV346">
        <v>11.992</v>
      </c>
      <c r="HW346">
        <v>4.95545</v>
      </c>
      <c r="HX346">
        <v>3.30382</v>
      </c>
      <c r="HY346">
        <v>23.1</v>
      </c>
      <c r="HZ346">
        <v>9999</v>
      </c>
      <c r="IA346">
        <v>9999</v>
      </c>
      <c r="IB346">
        <v>9999</v>
      </c>
      <c r="IC346">
        <v>1.86858</v>
      </c>
      <c r="ID346">
        <v>1.86423</v>
      </c>
      <c r="IE346">
        <v>1.8718</v>
      </c>
      <c r="IF346">
        <v>1.86267</v>
      </c>
      <c r="IG346">
        <v>1.86206</v>
      </c>
      <c r="IH346">
        <v>1.86858</v>
      </c>
      <c r="II346">
        <v>1.85868</v>
      </c>
      <c r="IJ346">
        <v>1.86508</v>
      </c>
      <c r="IK346">
        <v>5</v>
      </c>
      <c r="IL346">
        <v>0</v>
      </c>
      <c r="IM346">
        <v>0</v>
      </c>
      <c r="IN346">
        <v>0</v>
      </c>
      <c r="IO346" t="s">
        <v>441</v>
      </c>
      <c r="IP346" t="s">
        <v>442</v>
      </c>
      <c r="IQ346" t="s">
        <v>443</v>
      </c>
      <c r="IR346" t="s">
        <v>443</v>
      </c>
      <c r="IS346" t="s">
        <v>443</v>
      </c>
      <c r="IT346" t="s">
        <v>443</v>
      </c>
      <c r="IU346">
        <v>0</v>
      </c>
      <c r="IV346">
        <v>100</v>
      </c>
      <c r="IW346">
        <v>100</v>
      </c>
      <c r="IX346">
        <v>6.43</v>
      </c>
      <c r="IY346">
        <v>0.3826</v>
      </c>
      <c r="IZ346">
        <v>4.29428474587108</v>
      </c>
      <c r="JA346">
        <v>0.0044018681294096</v>
      </c>
      <c r="JB346">
        <v>-1.90699597991277e-06</v>
      </c>
      <c r="JC346">
        <v>4.44501569190667e-10</v>
      </c>
      <c r="JD346">
        <v>0.0663976639725661</v>
      </c>
      <c r="JE346">
        <v>0.00774552653971819</v>
      </c>
      <c r="JF346">
        <v>0.000136201457998369</v>
      </c>
      <c r="JG346">
        <v>5.32982615085375e-06</v>
      </c>
      <c r="JH346">
        <v>-0</v>
      </c>
      <c r="JI346">
        <v>1991</v>
      </c>
      <c r="JJ346">
        <v>1</v>
      </c>
      <c r="JK346">
        <v>28</v>
      </c>
      <c r="JL346">
        <v>195786.6</v>
      </c>
      <c r="JM346">
        <v>195786.5</v>
      </c>
      <c r="JN346">
        <v>1.47095</v>
      </c>
      <c r="JO346">
        <v>2.36206</v>
      </c>
      <c r="JP346">
        <v>1.4978</v>
      </c>
      <c r="JQ346">
        <v>2.33154</v>
      </c>
      <c r="JR346">
        <v>1.54419</v>
      </c>
      <c r="JS346">
        <v>2.35962</v>
      </c>
      <c r="JT346">
        <v>35.3827</v>
      </c>
      <c r="JU346">
        <v>24.105</v>
      </c>
      <c r="JV346">
        <v>18</v>
      </c>
      <c r="JW346">
        <v>546.417</v>
      </c>
      <c r="JX346">
        <v>433.356</v>
      </c>
      <c r="JY346">
        <v>26.5784</v>
      </c>
      <c r="JZ346">
        <v>27.5152</v>
      </c>
      <c r="KA346">
        <v>30.0002</v>
      </c>
      <c r="KB346">
        <v>27.4202</v>
      </c>
      <c r="KC346">
        <v>27.4454</v>
      </c>
      <c r="KD346">
        <v>29.5435</v>
      </c>
      <c r="KE346">
        <v>32.6286</v>
      </c>
      <c r="KF346">
        <v>94.0506</v>
      </c>
      <c r="KG346">
        <v>26.4883</v>
      </c>
      <c r="KH346">
        <v>704.316</v>
      </c>
      <c r="KI346">
        <v>20.5026</v>
      </c>
      <c r="KJ346">
        <v>93.051</v>
      </c>
      <c r="KK346">
        <v>98.869</v>
      </c>
    </row>
    <row r="347" spans="1:297">
      <c r="A347">
        <v>331</v>
      </c>
      <c r="B347">
        <v>1758996908</v>
      </c>
      <c r="C347">
        <v>9561</v>
      </c>
      <c r="D347" t="s">
        <v>1107</v>
      </c>
      <c r="E347" t="s">
        <v>1108</v>
      </c>
      <c r="F347">
        <v>5</v>
      </c>
      <c r="G347" t="s">
        <v>1024</v>
      </c>
      <c r="H347" t="s">
        <v>436</v>
      </c>
      <c r="I347">
        <v>1758996899.84615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(EA347+(U347+2*0.95*5.67E-8*(((EA347+$B$7)+273)^4-(EA347+273)^4)-44100*J347)/(1.84*29.3*R347+8*0.95*5.67E-8*(EA347+273)^3))</f>
        <v>0</v>
      </c>
      <c r="W347">
        <f>($C$7*EB347+$D$7*EC347+$E$7*V347)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2*0.95*5.67E-8*(((EA347+$B$7)+273)^4-(W347+273)^4)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704.459239408333</v>
      </c>
      <c r="AK347">
        <v>667.622527272727</v>
      </c>
      <c r="AL347">
        <v>3.16614181818169</v>
      </c>
      <c r="AM347">
        <v>63.08</v>
      </c>
      <c r="AN347">
        <f>(AP347 - AO347 + DY347*1E3/(8.314*(EA347+273.15)) * AR347/DX347 * AQ347) * DX347/(100*DL347) * 1000/(1000 - AP347)</f>
        <v>0</v>
      </c>
      <c r="AO347">
        <v>20.4346051369048</v>
      </c>
      <c r="AP347">
        <v>23.411416969697</v>
      </c>
      <c r="AQ347">
        <v>-0.000661406180026931</v>
      </c>
      <c r="AR347">
        <v>99.94</v>
      </c>
      <c r="AS347">
        <v>0</v>
      </c>
      <c r="AT347">
        <v>0</v>
      </c>
      <c r="AU347">
        <f>IF(AS347*$H$13&gt;=AW347,1.0,(AW347/(AW347-AS347*$H$13)))</f>
        <v>0</v>
      </c>
      <c r="AV347">
        <f>(AU347-1)*100</f>
        <v>0</v>
      </c>
      <c r="AW347">
        <f>MAX(0,($B$13+$C$13*EF347)/(1+$D$13*EF347)*DY347/(EA347+273)*$E$13)</f>
        <v>0</v>
      </c>
      <c r="AX347" t="s">
        <v>437</v>
      </c>
      <c r="AY347" t="s">
        <v>437</v>
      </c>
      <c r="AZ347">
        <v>0</v>
      </c>
      <c r="BA347">
        <v>0</v>
      </c>
      <c r="BB347">
        <f>1-AZ347/BA347</f>
        <v>0</v>
      </c>
      <c r="BC347">
        <v>0</v>
      </c>
      <c r="BD347" t="s">
        <v>437</v>
      </c>
      <c r="BE347" t="s">
        <v>437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437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$B$11*EG347+$C$11*EH347+$F$11*ES347*(1-EV347)</f>
        <v>0</v>
      </c>
      <c r="DI347">
        <f>DH347*DJ347</f>
        <v>0</v>
      </c>
      <c r="DJ347">
        <f>($B$11*$D$9+$C$11*$D$9+$F$11*((FF347+EX347)/MAX(FF347+EX347+FG347, 0.1)*$I$9+FG347/MAX(FF347+EX347+FG347, 0.1)*$J$9))/($B$11+$C$11+$F$11)</f>
        <v>0</v>
      </c>
      <c r="DK347">
        <f>($B$11*$K$9+$C$11*$K$9+$F$11*((FF347+EX347)/MAX(FF347+EX347+FG347, 0.1)*$P$9+FG347/MAX(FF347+EX347+FG347, 0.1)*$Q$9))/($B$11+$C$11+$F$11)</f>
        <v>0</v>
      </c>
      <c r="DL347">
        <v>6</v>
      </c>
      <c r="DM347">
        <v>0.5</v>
      </c>
      <c r="DN347" t="s">
        <v>438</v>
      </c>
      <c r="DO347">
        <v>2</v>
      </c>
      <c r="DP347" t="b">
        <v>1</v>
      </c>
      <c r="DQ347">
        <v>1758996899.84615</v>
      </c>
      <c r="DR347">
        <v>629.102384615385</v>
      </c>
      <c r="DS347">
        <v>674.744384615385</v>
      </c>
      <c r="DT347">
        <v>23.4411615384615</v>
      </c>
      <c r="DU347">
        <v>20.4426769230769</v>
      </c>
      <c r="DV347">
        <v>622.699461538461</v>
      </c>
      <c r="DW347">
        <v>23.0584076923077</v>
      </c>
      <c r="DX347">
        <v>499.995307692308</v>
      </c>
      <c r="DY347">
        <v>90.3532923076923</v>
      </c>
      <c r="DZ347">
        <v>0.0285172230769231</v>
      </c>
      <c r="EA347">
        <v>29.9718</v>
      </c>
      <c r="EB347">
        <v>29.9861384615385</v>
      </c>
      <c r="EC347">
        <v>999.9</v>
      </c>
      <c r="ED347">
        <v>0</v>
      </c>
      <c r="EE347">
        <v>0</v>
      </c>
      <c r="EF347">
        <v>10000.3792307692</v>
      </c>
      <c r="EG347">
        <v>0</v>
      </c>
      <c r="EH347">
        <v>9.68168</v>
      </c>
      <c r="EI347">
        <v>-45.6419615384615</v>
      </c>
      <c r="EJ347">
        <v>644.203076923077</v>
      </c>
      <c r="EK347">
        <v>688.825769230769</v>
      </c>
      <c r="EL347">
        <v>2.99848461538462</v>
      </c>
      <c r="EM347">
        <v>674.744384615385</v>
      </c>
      <c r="EN347">
        <v>20.4426769230769</v>
      </c>
      <c r="EO347">
        <v>2.11798769230769</v>
      </c>
      <c r="EP347">
        <v>1.84706384615385</v>
      </c>
      <c r="EQ347">
        <v>18.3551</v>
      </c>
      <c r="ER347">
        <v>16.1908846153846</v>
      </c>
      <c r="ES347">
        <v>1999.99384615385</v>
      </c>
      <c r="ET347">
        <v>0.980001307692308</v>
      </c>
      <c r="EU347">
        <v>0.0199991307692308</v>
      </c>
      <c r="EV347">
        <v>0</v>
      </c>
      <c r="EW347">
        <v>879.586769230769</v>
      </c>
      <c r="EX347">
        <v>5.00016</v>
      </c>
      <c r="EY347">
        <v>17948.5384615385</v>
      </c>
      <c r="EZ347">
        <v>18234.1461538462</v>
      </c>
      <c r="FA347">
        <v>48.4757692307692</v>
      </c>
      <c r="FB347">
        <v>48.75</v>
      </c>
      <c r="FC347">
        <v>48.812</v>
      </c>
      <c r="FD347">
        <v>48.4660769230769</v>
      </c>
      <c r="FE347">
        <v>50.312</v>
      </c>
      <c r="FF347">
        <v>1955.09384615385</v>
      </c>
      <c r="FG347">
        <v>39.9</v>
      </c>
      <c r="FH347">
        <v>0</v>
      </c>
      <c r="FI347">
        <v>1758996913.5</v>
      </c>
      <c r="FJ347">
        <v>0</v>
      </c>
      <c r="FK347">
        <v>879.647961538461</v>
      </c>
      <c r="FL347">
        <v>6.17241025850908</v>
      </c>
      <c r="FM347">
        <v>133.357264778615</v>
      </c>
      <c r="FN347">
        <v>17950.1038461538</v>
      </c>
      <c r="FO347">
        <v>15</v>
      </c>
      <c r="FP347">
        <v>0</v>
      </c>
      <c r="FQ347" t="s">
        <v>439</v>
      </c>
      <c r="FR347">
        <v>1747249705.1</v>
      </c>
      <c r="FS347">
        <v>1747249711.1</v>
      </c>
      <c r="FT347">
        <v>0</v>
      </c>
      <c r="FU347">
        <v>0.871</v>
      </c>
      <c r="FV347">
        <v>0.066</v>
      </c>
      <c r="FW347">
        <v>5.486</v>
      </c>
      <c r="FX347">
        <v>0.145</v>
      </c>
      <c r="FY347">
        <v>420</v>
      </c>
      <c r="FZ347">
        <v>16</v>
      </c>
      <c r="GA347">
        <v>0.27</v>
      </c>
      <c r="GB347">
        <v>0.16</v>
      </c>
      <c r="GC347">
        <v>-45.5187190476191</v>
      </c>
      <c r="GD347">
        <v>-2.80610649350648</v>
      </c>
      <c r="GE347">
        <v>0.529206616971776</v>
      </c>
      <c r="GF347">
        <v>0</v>
      </c>
      <c r="GG347">
        <v>879.269323529412</v>
      </c>
      <c r="GH347">
        <v>6.19439266982131</v>
      </c>
      <c r="GI347">
        <v>0.649989625283193</v>
      </c>
      <c r="GJ347">
        <v>-1</v>
      </c>
      <c r="GK347">
        <v>3.0045980952381</v>
      </c>
      <c r="GL347">
        <v>-0.133016103896104</v>
      </c>
      <c r="GM347">
        <v>0.0137529205968517</v>
      </c>
      <c r="GN347">
        <v>0</v>
      </c>
      <c r="GO347">
        <v>0</v>
      </c>
      <c r="GP347">
        <v>2</v>
      </c>
      <c r="GQ347" t="s">
        <v>457</v>
      </c>
      <c r="GR347">
        <v>3.12516</v>
      </c>
      <c r="GS347">
        <v>2.65445</v>
      </c>
      <c r="GT347">
        <v>0.123492</v>
      </c>
      <c r="GU347">
        <v>0.130203</v>
      </c>
      <c r="GV347">
        <v>0.0997142</v>
      </c>
      <c r="GW347">
        <v>0.091012</v>
      </c>
      <c r="GX347">
        <v>22576.5</v>
      </c>
      <c r="GY347">
        <v>21254.8</v>
      </c>
      <c r="GZ347">
        <v>23031.6</v>
      </c>
      <c r="HA347">
        <v>23790.9</v>
      </c>
      <c r="HB347">
        <v>35332.3</v>
      </c>
      <c r="HC347">
        <v>35795.9</v>
      </c>
      <c r="HD347">
        <v>41513.5</v>
      </c>
      <c r="HE347">
        <v>42421.2</v>
      </c>
      <c r="HF347">
        <v>1.91235</v>
      </c>
      <c r="HG347">
        <v>1.82463</v>
      </c>
      <c r="HH347">
        <v>0.204742</v>
      </c>
      <c r="HI347">
        <v>0</v>
      </c>
      <c r="HJ347">
        <v>26.6278</v>
      </c>
      <c r="HK347">
        <v>999.9</v>
      </c>
      <c r="HL347">
        <v>55.555</v>
      </c>
      <c r="HM347">
        <v>29.275</v>
      </c>
      <c r="HN347">
        <v>25.1248</v>
      </c>
      <c r="HO347">
        <v>52.7902</v>
      </c>
      <c r="HP347">
        <v>42.0032</v>
      </c>
      <c r="HQ347">
        <v>1</v>
      </c>
      <c r="HR347">
        <v>-0.00143293</v>
      </c>
      <c r="HS347">
        <v>0.367541</v>
      </c>
      <c r="HT347">
        <v>20.2176</v>
      </c>
      <c r="HU347">
        <v>5.22972</v>
      </c>
      <c r="HV347">
        <v>11.992</v>
      </c>
      <c r="HW347">
        <v>4.9559</v>
      </c>
      <c r="HX347">
        <v>3.30395</v>
      </c>
      <c r="HY347">
        <v>23.1</v>
      </c>
      <c r="HZ347">
        <v>9999</v>
      </c>
      <c r="IA347">
        <v>9999</v>
      </c>
      <c r="IB347">
        <v>9999</v>
      </c>
      <c r="IC347">
        <v>1.86856</v>
      </c>
      <c r="ID347">
        <v>1.86421</v>
      </c>
      <c r="IE347">
        <v>1.8718</v>
      </c>
      <c r="IF347">
        <v>1.86264</v>
      </c>
      <c r="IG347">
        <v>1.86207</v>
      </c>
      <c r="IH347">
        <v>1.86857</v>
      </c>
      <c r="II347">
        <v>1.85867</v>
      </c>
      <c r="IJ347">
        <v>1.86508</v>
      </c>
      <c r="IK347">
        <v>5</v>
      </c>
      <c r="IL347">
        <v>0</v>
      </c>
      <c r="IM347">
        <v>0</v>
      </c>
      <c r="IN347">
        <v>0</v>
      </c>
      <c r="IO347" t="s">
        <v>441</v>
      </c>
      <c r="IP347" t="s">
        <v>442</v>
      </c>
      <c r="IQ347" t="s">
        <v>443</v>
      </c>
      <c r="IR347" t="s">
        <v>443</v>
      </c>
      <c r="IS347" t="s">
        <v>443</v>
      </c>
      <c r="IT347" t="s">
        <v>443</v>
      </c>
      <c r="IU347">
        <v>0</v>
      </c>
      <c r="IV347">
        <v>100</v>
      </c>
      <c r="IW347">
        <v>100</v>
      </c>
      <c r="IX347">
        <v>6.469</v>
      </c>
      <c r="IY347">
        <v>0.382</v>
      </c>
      <c r="IZ347">
        <v>4.29428474587108</v>
      </c>
      <c r="JA347">
        <v>0.0044018681294096</v>
      </c>
      <c r="JB347">
        <v>-1.90699597991277e-06</v>
      </c>
      <c r="JC347">
        <v>4.44501569190667e-10</v>
      </c>
      <c r="JD347">
        <v>0.0663976639725661</v>
      </c>
      <c r="JE347">
        <v>0.00774552653971819</v>
      </c>
      <c r="JF347">
        <v>0.000136201457998369</v>
      </c>
      <c r="JG347">
        <v>5.32982615085375e-06</v>
      </c>
      <c r="JH347">
        <v>-0</v>
      </c>
      <c r="JI347">
        <v>1991</v>
      </c>
      <c r="JJ347">
        <v>1</v>
      </c>
      <c r="JK347">
        <v>28</v>
      </c>
      <c r="JL347">
        <v>195786.7</v>
      </c>
      <c r="JM347">
        <v>195786.6</v>
      </c>
      <c r="JN347">
        <v>1.50391</v>
      </c>
      <c r="JO347">
        <v>2.38159</v>
      </c>
      <c r="JP347">
        <v>1.4978</v>
      </c>
      <c r="JQ347">
        <v>2.33032</v>
      </c>
      <c r="JR347">
        <v>1.54419</v>
      </c>
      <c r="JS347">
        <v>2.25952</v>
      </c>
      <c r="JT347">
        <v>35.3596</v>
      </c>
      <c r="JU347">
        <v>24.0875</v>
      </c>
      <c r="JV347">
        <v>18</v>
      </c>
      <c r="JW347">
        <v>546.437</v>
      </c>
      <c r="JX347">
        <v>433.279</v>
      </c>
      <c r="JY347">
        <v>26.5341</v>
      </c>
      <c r="JZ347">
        <v>27.5152</v>
      </c>
      <c r="KA347">
        <v>30.0008</v>
      </c>
      <c r="KB347">
        <v>27.4187</v>
      </c>
      <c r="KC347">
        <v>27.4431</v>
      </c>
      <c r="KD347">
        <v>30.2025</v>
      </c>
      <c r="KE347">
        <v>32.3574</v>
      </c>
      <c r="KF347">
        <v>94.0506</v>
      </c>
      <c r="KG347">
        <v>26.5112</v>
      </c>
      <c r="KH347">
        <v>724.72</v>
      </c>
      <c r="KI347">
        <v>20.5525</v>
      </c>
      <c r="KJ347">
        <v>93.0495</v>
      </c>
      <c r="KK347">
        <v>98.8694</v>
      </c>
    </row>
    <row r="348" spans="1:297">
      <c r="A348">
        <v>332</v>
      </c>
      <c r="B348">
        <v>1758996913</v>
      </c>
      <c r="C348">
        <v>9566</v>
      </c>
      <c r="D348" t="s">
        <v>1109</v>
      </c>
      <c r="E348" t="s">
        <v>1110</v>
      </c>
      <c r="F348">
        <v>5</v>
      </c>
      <c r="G348" t="s">
        <v>1024</v>
      </c>
      <c r="H348" t="s">
        <v>436</v>
      </c>
      <c r="I348">
        <v>1758996904.84615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(EA348+(U348+2*0.95*5.67E-8*(((EA348+$B$7)+273)^4-(EA348+273)^4)-44100*J348)/(1.84*29.3*R348+8*0.95*5.67E-8*(EA348+273)^3))</f>
        <v>0</v>
      </c>
      <c r="W348">
        <f>($C$7*EB348+$D$7*EC348+$E$7*V348)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2*0.95*5.67E-8*(((EA348+$B$7)+273)^4-(W348+273)^4)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722.0785807</v>
      </c>
      <c r="AK348">
        <v>684.628472727273</v>
      </c>
      <c r="AL348">
        <v>3.39796389610381</v>
      </c>
      <c r="AM348">
        <v>63.08</v>
      </c>
      <c r="AN348">
        <f>(AP348 - AO348 + DY348*1E3/(8.314*(EA348+273.15)) * AR348/DX348 * AQ348) * DX348/(100*DL348) * 1000/(1000 - AP348)</f>
        <v>0</v>
      </c>
      <c r="AO348">
        <v>20.4255750297619</v>
      </c>
      <c r="AP348">
        <v>23.3678872727273</v>
      </c>
      <c r="AQ348">
        <v>-0.00844705627705871</v>
      </c>
      <c r="AR348">
        <v>99.94</v>
      </c>
      <c r="AS348">
        <v>0</v>
      </c>
      <c r="AT348">
        <v>0</v>
      </c>
      <c r="AU348">
        <f>IF(AS348*$H$13&gt;=AW348,1.0,(AW348/(AW348-AS348*$H$13)))</f>
        <v>0</v>
      </c>
      <c r="AV348">
        <f>(AU348-1)*100</f>
        <v>0</v>
      </c>
      <c r="AW348">
        <f>MAX(0,($B$13+$C$13*EF348)/(1+$D$13*EF348)*DY348/(EA348+273)*$E$13)</f>
        <v>0</v>
      </c>
      <c r="AX348" t="s">
        <v>437</v>
      </c>
      <c r="AY348" t="s">
        <v>437</v>
      </c>
      <c r="AZ348">
        <v>0</v>
      </c>
      <c r="BA348">
        <v>0</v>
      </c>
      <c r="BB348">
        <f>1-AZ348/BA348</f>
        <v>0</v>
      </c>
      <c r="BC348">
        <v>0</v>
      </c>
      <c r="BD348" t="s">
        <v>437</v>
      </c>
      <c r="BE348" t="s">
        <v>437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437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$B$11*EG348+$C$11*EH348+$F$11*ES348*(1-EV348)</f>
        <v>0</v>
      </c>
      <c r="DI348">
        <f>DH348*DJ348</f>
        <v>0</v>
      </c>
      <c r="DJ348">
        <f>($B$11*$D$9+$C$11*$D$9+$F$11*((FF348+EX348)/MAX(FF348+EX348+FG348, 0.1)*$I$9+FG348/MAX(FF348+EX348+FG348, 0.1)*$J$9))/($B$11+$C$11+$F$11)</f>
        <v>0</v>
      </c>
      <c r="DK348">
        <f>($B$11*$K$9+$C$11*$K$9+$F$11*((FF348+EX348)/MAX(FF348+EX348+FG348, 0.1)*$P$9+FG348/MAX(FF348+EX348+FG348, 0.1)*$Q$9))/($B$11+$C$11+$F$11)</f>
        <v>0</v>
      </c>
      <c r="DL348">
        <v>6</v>
      </c>
      <c r="DM348">
        <v>0.5</v>
      </c>
      <c r="DN348" t="s">
        <v>438</v>
      </c>
      <c r="DO348">
        <v>2</v>
      </c>
      <c r="DP348" t="b">
        <v>1</v>
      </c>
      <c r="DQ348">
        <v>1758996904.84615</v>
      </c>
      <c r="DR348">
        <v>645.332230769231</v>
      </c>
      <c r="DS348">
        <v>691.443769230769</v>
      </c>
      <c r="DT348">
        <v>23.4167769230769</v>
      </c>
      <c r="DU348">
        <v>20.4366692307692</v>
      </c>
      <c r="DV348">
        <v>638.888384615385</v>
      </c>
      <c r="DW348">
        <v>23.0345538461538</v>
      </c>
      <c r="DX348">
        <v>500.006615384615</v>
      </c>
      <c r="DY348">
        <v>90.3523769230769</v>
      </c>
      <c r="DZ348">
        <v>0.0285750307692308</v>
      </c>
      <c r="EA348">
        <v>29.9769615384615</v>
      </c>
      <c r="EB348">
        <v>29.9894384615385</v>
      </c>
      <c r="EC348">
        <v>999.9</v>
      </c>
      <c r="ED348">
        <v>0</v>
      </c>
      <c r="EE348">
        <v>0</v>
      </c>
      <c r="EF348">
        <v>10002.6007692308</v>
      </c>
      <c r="EG348">
        <v>0</v>
      </c>
      <c r="EH348">
        <v>9.68168</v>
      </c>
      <c r="EI348">
        <v>-46.1115</v>
      </c>
      <c r="EJ348">
        <v>660.805846153846</v>
      </c>
      <c r="EK348">
        <v>705.869461538461</v>
      </c>
      <c r="EL348">
        <v>2.98011769230769</v>
      </c>
      <c r="EM348">
        <v>691.443769230769</v>
      </c>
      <c r="EN348">
        <v>20.4366692307692</v>
      </c>
      <c r="EO348">
        <v>2.11576153846154</v>
      </c>
      <c r="EP348">
        <v>1.84650076923077</v>
      </c>
      <c r="EQ348">
        <v>18.3383384615385</v>
      </c>
      <c r="ER348">
        <v>16.1861</v>
      </c>
      <c r="ES348">
        <v>2000.01461538462</v>
      </c>
      <c r="ET348">
        <v>0.980001538461539</v>
      </c>
      <c r="EU348">
        <v>0.0199989230769231</v>
      </c>
      <c r="EV348">
        <v>0</v>
      </c>
      <c r="EW348">
        <v>880.062076923077</v>
      </c>
      <c r="EX348">
        <v>5.00016</v>
      </c>
      <c r="EY348">
        <v>17958.9846153846</v>
      </c>
      <c r="EZ348">
        <v>18234.3384615385</v>
      </c>
      <c r="FA348">
        <v>48.4660769230769</v>
      </c>
      <c r="FB348">
        <v>48.75</v>
      </c>
      <c r="FC348">
        <v>48.812</v>
      </c>
      <c r="FD348">
        <v>48.4612307692308</v>
      </c>
      <c r="FE348">
        <v>50.312</v>
      </c>
      <c r="FF348">
        <v>1955.11461538462</v>
      </c>
      <c r="FG348">
        <v>39.9</v>
      </c>
      <c r="FH348">
        <v>0</v>
      </c>
      <c r="FI348">
        <v>1758996918.3</v>
      </c>
      <c r="FJ348">
        <v>0</v>
      </c>
      <c r="FK348">
        <v>880.1515</v>
      </c>
      <c r="FL348">
        <v>5.46519659943492</v>
      </c>
      <c r="FM348">
        <v>124.003418869206</v>
      </c>
      <c r="FN348">
        <v>17960.0115384615</v>
      </c>
      <c r="FO348">
        <v>15</v>
      </c>
      <c r="FP348">
        <v>0</v>
      </c>
      <c r="FQ348" t="s">
        <v>439</v>
      </c>
      <c r="FR348">
        <v>1747249705.1</v>
      </c>
      <c r="FS348">
        <v>1747249711.1</v>
      </c>
      <c r="FT348">
        <v>0</v>
      </c>
      <c r="FU348">
        <v>0.871</v>
      </c>
      <c r="FV348">
        <v>0.066</v>
      </c>
      <c r="FW348">
        <v>5.486</v>
      </c>
      <c r="FX348">
        <v>0.145</v>
      </c>
      <c r="FY348">
        <v>420</v>
      </c>
      <c r="FZ348">
        <v>16</v>
      </c>
      <c r="GA348">
        <v>0.27</v>
      </c>
      <c r="GB348">
        <v>0.16</v>
      </c>
      <c r="GC348">
        <v>-45.923045</v>
      </c>
      <c r="GD348">
        <v>-4.54753533834595</v>
      </c>
      <c r="GE348">
        <v>0.656801898958126</v>
      </c>
      <c r="GF348">
        <v>0</v>
      </c>
      <c r="GG348">
        <v>879.775264705882</v>
      </c>
      <c r="GH348">
        <v>5.84184874918522</v>
      </c>
      <c r="GI348">
        <v>0.610554295356156</v>
      </c>
      <c r="GJ348">
        <v>-1</v>
      </c>
      <c r="GK348">
        <v>2.988082</v>
      </c>
      <c r="GL348">
        <v>-0.203063458646608</v>
      </c>
      <c r="GM348">
        <v>0.0216241664810461</v>
      </c>
      <c r="GN348">
        <v>0</v>
      </c>
      <c r="GO348">
        <v>0</v>
      </c>
      <c r="GP348">
        <v>2</v>
      </c>
      <c r="GQ348" t="s">
        <v>457</v>
      </c>
      <c r="GR348">
        <v>3.12527</v>
      </c>
      <c r="GS348">
        <v>2.654</v>
      </c>
      <c r="GT348">
        <v>0.125659</v>
      </c>
      <c r="GU348">
        <v>0.132272</v>
      </c>
      <c r="GV348">
        <v>0.0996012</v>
      </c>
      <c r="GW348">
        <v>0.0911139</v>
      </c>
      <c r="GX348">
        <v>22520.9</v>
      </c>
      <c r="GY348">
        <v>21204.4</v>
      </c>
      <c r="GZ348">
        <v>23031.7</v>
      </c>
      <c r="HA348">
        <v>23791</v>
      </c>
      <c r="HB348">
        <v>35337.2</v>
      </c>
      <c r="HC348">
        <v>35792.5</v>
      </c>
      <c r="HD348">
        <v>41513.8</v>
      </c>
      <c r="HE348">
        <v>42421.8</v>
      </c>
      <c r="HF348">
        <v>1.91252</v>
      </c>
      <c r="HG348">
        <v>1.82442</v>
      </c>
      <c r="HH348">
        <v>0.206985</v>
      </c>
      <c r="HI348">
        <v>0</v>
      </c>
      <c r="HJ348">
        <v>26.6271</v>
      </c>
      <c r="HK348">
        <v>999.9</v>
      </c>
      <c r="HL348">
        <v>55.555</v>
      </c>
      <c r="HM348">
        <v>29.265</v>
      </c>
      <c r="HN348">
        <v>25.1102</v>
      </c>
      <c r="HO348">
        <v>53.8802</v>
      </c>
      <c r="HP348">
        <v>42.0833</v>
      </c>
      <c r="HQ348">
        <v>1</v>
      </c>
      <c r="HR348">
        <v>-0.00175559</v>
      </c>
      <c r="HS348">
        <v>0.144393</v>
      </c>
      <c r="HT348">
        <v>20.2178</v>
      </c>
      <c r="HU348">
        <v>5.22972</v>
      </c>
      <c r="HV348">
        <v>11.992</v>
      </c>
      <c r="HW348">
        <v>4.95565</v>
      </c>
      <c r="HX348">
        <v>3.30395</v>
      </c>
      <c r="HY348">
        <v>23.1</v>
      </c>
      <c r="HZ348">
        <v>9999</v>
      </c>
      <c r="IA348">
        <v>9999</v>
      </c>
      <c r="IB348">
        <v>9999</v>
      </c>
      <c r="IC348">
        <v>1.86856</v>
      </c>
      <c r="ID348">
        <v>1.86417</v>
      </c>
      <c r="IE348">
        <v>1.8718</v>
      </c>
      <c r="IF348">
        <v>1.86267</v>
      </c>
      <c r="IG348">
        <v>1.86208</v>
      </c>
      <c r="IH348">
        <v>1.86857</v>
      </c>
      <c r="II348">
        <v>1.85867</v>
      </c>
      <c r="IJ348">
        <v>1.86508</v>
      </c>
      <c r="IK348">
        <v>5</v>
      </c>
      <c r="IL348">
        <v>0</v>
      </c>
      <c r="IM348">
        <v>0</v>
      </c>
      <c r="IN348">
        <v>0</v>
      </c>
      <c r="IO348" t="s">
        <v>441</v>
      </c>
      <c r="IP348" t="s">
        <v>442</v>
      </c>
      <c r="IQ348" t="s">
        <v>443</v>
      </c>
      <c r="IR348" t="s">
        <v>443</v>
      </c>
      <c r="IS348" t="s">
        <v>443</v>
      </c>
      <c r="IT348" t="s">
        <v>443</v>
      </c>
      <c r="IU348">
        <v>0</v>
      </c>
      <c r="IV348">
        <v>100</v>
      </c>
      <c r="IW348">
        <v>100</v>
      </c>
      <c r="IX348">
        <v>6.509</v>
      </c>
      <c r="IY348">
        <v>0.3811</v>
      </c>
      <c r="IZ348">
        <v>4.29428474587108</v>
      </c>
      <c r="JA348">
        <v>0.0044018681294096</v>
      </c>
      <c r="JB348">
        <v>-1.90699597991277e-06</v>
      </c>
      <c r="JC348">
        <v>4.44501569190667e-10</v>
      </c>
      <c r="JD348">
        <v>0.0663976639725661</v>
      </c>
      <c r="JE348">
        <v>0.00774552653971819</v>
      </c>
      <c r="JF348">
        <v>0.000136201457998369</v>
      </c>
      <c r="JG348">
        <v>5.32982615085375e-06</v>
      </c>
      <c r="JH348">
        <v>-0</v>
      </c>
      <c r="JI348">
        <v>1991</v>
      </c>
      <c r="JJ348">
        <v>1</v>
      </c>
      <c r="JK348">
        <v>28</v>
      </c>
      <c r="JL348">
        <v>195786.8</v>
      </c>
      <c r="JM348">
        <v>195786.7</v>
      </c>
      <c r="JN348">
        <v>1.53198</v>
      </c>
      <c r="JO348">
        <v>2.36572</v>
      </c>
      <c r="JP348">
        <v>1.4978</v>
      </c>
      <c r="JQ348">
        <v>2.33032</v>
      </c>
      <c r="JR348">
        <v>1.54419</v>
      </c>
      <c r="JS348">
        <v>2.323</v>
      </c>
      <c r="JT348">
        <v>35.3596</v>
      </c>
      <c r="JU348">
        <v>24.105</v>
      </c>
      <c r="JV348">
        <v>18</v>
      </c>
      <c r="JW348">
        <v>546.543</v>
      </c>
      <c r="JX348">
        <v>433.16</v>
      </c>
      <c r="JY348">
        <v>26.5024</v>
      </c>
      <c r="JZ348">
        <v>27.5152</v>
      </c>
      <c r="KA348">
        <v>30</v>
      </c>
      <c r="KB348">
        <v>27.4179</v>
      </c>
      <c r="KC348">
        <v>27.4431</v>
      </c>
      <c r="KD348">
        <v>30.7567</v>
      </c>
      <c r="KE348">
        <v>32.0646</v>
      </c>
      <c r="KF348">
        <v>94.0506</v>
      </c>
      <c r="KG348">
        <v>26.5263</v>
      </c>
      <c r="KH348">
        <v>738.271</v>
      </c>
      <c r="KI348">
        <v>20.6057</v>
      </c>
      <c r="KJ348">
        <v>93.0502</v>
      </c>
      <c r="KK348">
        <v>98.8705</v>
      </c>
    </row>
    <row r="349" spans="1:297">
      <c r="A349">
        <v>333</v>
      </c>
      <c r="B349">
        <v>1758996918</v>
      </c>
      <c r="C349">
        <v>9571</v>
      </c>
      <c r="D349" t="s">
        <v>1111</v>
      </c>
      <c r="E349" t="s">
        <v>1112</v>
      </c>
      <c r="F349">
        <v>5</v>
      </c>
      <c r="G349" t="s">
        <v>1024</v>
      </c>
      <c r="H349" t="s">
        <v>436</v>
      </c>
      <c r="I349">
        <v>1758996909.84615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(EA349+(U349+2*0.95*5.67E-8*(((EA349+$B$7)+273)^4-(EA349+273)^4)-44100*J349)/(1.84*29.3*R349+8*0.95*5.67E-8*(EA349+273)^3))</f>
        <v>0</v>
      </c>
      <c r="W349">
        <f>($C$7*EB349+$D$7*EC349+$E$7*V349)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2*0.95*5.67E-8*(((EA349+$B$7)+273)^4-(W349+273)^4)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738.624495347619</v>
      </c>
      <c r="AK349">
        <v>701.02043030303</v>
      </c>
      <c r="AL349">
        <v>3.29124376623386</v>
      </c>
      <c r="AM349">
        <v>63.08</v>
      </c>
      <c r="AN349">
        <f>(AP349 - AO349 + DY349*1E3/(8.314*(EA349+273.15)) * AR349/DX349 * AQ349) * DX349/(100*DL349) * 1000/(1000 - AP349)</f>
        <v>0</v>
      </c>
      <c r="AO349">
        <v>20.4819552529762</v>
      </c>
      <c r="AP349">
        <v>23.3545157575758</v>
      </c>
      <c r="AQ349">
        <v>-0.00203481673881758</v>
      </c>
      <c r="AR349">
        <v>99.94</v>
      </c>
      <c r="AS349">
        <v>0</v>
      </c>
      <c r="AT349">
        <v>0</v>
      </c>
      <c r="AU349">
        <f>IF(AS349*$H$13&gt;=AW349,1.0,(AW349/(AW349-AS349*$H$13)))</f>
        <v>0</v>
      </c>
      <c r="AV349">
        <f>(AU349-1)*100</f>
        <v>0</v>
      </c>
      <c r="AW349">
        <f>MAX(0,($B$13+$C$13*EF349)/(1+$D$13*EF349)*DY349/(EA349+273)*$E$13)</f>
        <v>0</v>
      </c>
      <c r="AX349" t="s">
        <v>437</v>
      </c>
      <c r="AY349" t="s">
        <v>437</v>
      </c>
      <c r="AZ349">
        <v>0</v>
      </c>
      <c r="BA349">
        <v>0</v>
      </c>
      <c r="BB349">
        <f>1-AZ349/BA349</f>
        <v>0</v>
      </c>
      <c r="BC349">
        <v>0</v>
      </c>
      <c r="BD349" t="s">
        <v>437</v>
      </c>
      <c r="BE349" t="s">
        <v>437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437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$B$11*EG349+$C$11*EH349+$F$11*ES349*(1-EV349)</f>
        <v>0</v>
      </c>
      <c r="DI349">
        <f>DH349*DJ349</f>
        <v>0</v>
      </c>
      <c r="DJ349">
        <f>($B$11*$D$9+$C$11*$D$9+$F$11*((FF349+EX349)/MAX(FF349+EX349+FG349, 0.1)*$I$9+FG349/MAX(FF349+EX349+FG349, 0.1)*$J$9))/($B$11+$C$11+$F$11)</f>
        <v>0</v>
      </c>
      <c r="DK349">
        <f>($B$11*$K$9+$C$11*$K$9+$F$11*((FF349+EX349)/MAX(FF349+EX349+FG349, 0.1)*$P$9+FG349/MAX(FF349+EX349+FG349, 0.1)*$Q$9))/($B$11+$C$11+$F$11)</f>
        <v>0</v>
      </c>
      <c r="DL349">
        <v>6</v>
      </c>
      <c r="DM349">
        <v>0.5</v>
      </c>
      <c r="DN349" t="s">
        <v>438</v>
      </c>
      <c r="DO349">
        <v>2</v>
      </c>
      <c r="DP349" t="b">
        <v>1</v>
      </c>
      <c r="DQ349">
        <v>1758996909.84615</v>
      </c>
      <c r="DR349">
        <v>661.521230769231</v>
      </c>
      <c r="DS349">
        <v>707.786307692308</v>
      </c>
      <c r="DT349">
        <v>23.3896</v>
      </c>
      <c r="DU349">
        <v>20.4497</v>
      </c>
      <c r="DV349">
        <v>655.037076923077</v>
      </c>
      <c r="DW349">
        <v>23.0079769230769</v>
      </c>
      <c r="DX349">
        <v>500.003153846154</v>
      </c>
      <c r="DY349">
        <v>90.3519384615385</v>
      </c>
      <c r="DZ349">
        <v>0.0286562076923077</v>
      </c>
      <c r="EA349">
        <v>29.9808846153846</v>
      </c>
      <c r="EB349">
        <v>29.9883923076923</v>
      </c>
      <c r="EC349">
        <v>999.9</v>
      </c>
      <c r="ED349">
        <v>0</v>
      </c>
      <c r="EE349">
        <v>0</v>
      </c>
      <c r="EF349">
        <v>9998.13153846154</v>
      </c>
      <c r="EG349">
        <v>0</v>
      </c>
      <c r="EH349">
        <v>9.68168</v>
      </c>
      <c r="EI349">
        <v>-46.2650384615385</v>
      </c>
      <c r="EJ349">
        <v>677.364076923077</v>
      </c>
      <c r="EK349">
        <v>722.563</v>
      </c>
      <c r="EL349">
        <v>2.93990461538462</v>
      </c>
      <c r="EM349">
        <v>707.786307692308</v>
      </c>
      <c r="EN349">
        <v>20.4497</v>
      </c>
      <c r="EO349">
        <v>2.11329461538462</v>
      </c>
      <c r="EP349">
        <v>1.84766769230769</v>
      </c>
      <c r="EQ349">
        <v>18.3197384615385</v>
      </c>
      <c r="ER349">
        <v>16.1960076923077</v>
      </c>
      <c r="ES349">
        <v>2000.01307692308</v>
      </c>
      <c r="ET349">
        <v>0.980001538461539</v>
      </c>
      <c r="EU349">
        <v>0.0199989307692308</v>
      </c>
      <c r="EV349">
        <v>0</v>
      </c>
      <c r="EW349">
        <v>880.440153846154</v>
      </c>
      <c r="EX349">
        <v>5.00016</v>
      </c>
      <c r="EY349">
        <v>17968.6384615385</v>
      </c>
      <c r="EZ349">
        <v>18234.3</v>
      </c>
      <c r="FA349">
        <v>48.4563846153846</v>
      </c>
      <c r="FB349">
        <v>48.75</v>
      </c>
      <c r="FC349">
        <v>48.812</v>
      </c>
      <c r="FD349">
        <v>48.4563846153846</v>
      </c>
      <c r="FE349">
        <v>50.312</v>
      </c>
      <c r="FF349">
        <v>1955.11307692308</v>
      </c>
      <c r="FG349">
        <v>39.9</v>
      </c>
      <c r="FH349">
        <v>0</v>
      </c>
      <c r="FI349">
        <v>1758996923.1</v>
      </c>
      <c r="FJ349">
        <v>0</v>
      </c>
      <c r="FK349">
        <v>880.546769230769</v>
      </c>
      <c r="FL349">
        <v>5.64451284175461</v>
      </c>
      <c r="FM349">
        <v>104.741880351812</v>
      </c>
      <c r="FN349">
        <v>17969.4192307692</v>
      </c>
      <c r="FO349">
        <v>15</v>
      </c>
      <c r="FP349">
        <v>0</v>
      </c>
      <c r="FQ349" t="s">
        <v>439</v>
      </c>
      <c r="FR349">
        <v>1747249705.1</v>
      </c>
      <c r="FS349">
        <v>1747249711.1</v>
      </c>
      <c r="FT349">
        <v>0</v>
      </c>
      <c r="FU349">
        <v>0.871</v>
      </c>
      <c r="FV349">
        <v>0.066</v>
      </c>
      <c r="FW349">
        <v>5.486</v>
      </c>
      <c r="FX349">
        <v>0.145</v>
      </c>
      <c r="FY349">
        <v>420</v>
      </c>
      <c r="FZ349">
        <v>16</v>
      </c>
      <c r="GA349">
        <v>0.27</v>
      </c>
      <c r="GB349">
        <v>0.16</v>
      </c>
      <c r="GC349">
        <v>-46.2359380952381</v>
      </c>
      <c r="GD349">
        <v>-2.58587532467534</v>
      </c>
      <c r="GE349">
        <v>0.514405334413012</v>
      </c>
      <c r="GF349">
        <v>0</v>
      </c>
      <c r="GG349">
        <v>880.308235294118</v>
      </c>
      <c r="GH349">
        <v>5.39984722075507</v>
      </c>
      <c r="GI349">
        <v>0.571850456532718</v>
      </c>
      <c r="GJ349">
        <v>-1</v>
      </c>
      <c r="GK349">
        <v>2.95720523809524</v>
      </c>
      <c r="GL349">
        <v>-0.442111948051946</v>
      </c>
      <c r="GM349">
        <v>0.0497614557874483</v>
      </c>
      <c r="GN349">
        <v>0</v>
      </c>
      <c r="GO349">
        <v>0</v>
      </c>
      <c r="GP349">
        <v>2</v>
      </c>
      <c r="GQ349" t="s">
        <v>457</v>
      </c>
      <c r="GR349">
        <v>3.12526</v>
      </c>
      <c r="GS349">
        <v>2.65426</v>
      </c>
      <c r="GT349">
        <v>0.127748</v>
      </c>
      <c r="GU349">
        <v>0.13422</v>
      </c>
      <c r="GV349">
        <v>0.0995626</v>
      </c>
      <c r="GW349">
        <v>0.0913518</v>
      </c>
      <c r="GX349">
        <v>22467.2</v>
      </c>
      <c r="GY349">
        <v>21157</v>
      </c>
      <c r="GZ349">
        <v>23031.8</v>
      </c>
      <c r="HA349">
        <v>23791.2</v>
      </c>
      <c r="HB349">
        <v>35338.9</v>
      </c>
      <c r="HC349">
        <v>35783.3</v>
      </c>
      <c r="HD349">
        <v>41513.8</v>
      </c>
      <c r="HE349">
        <v>42421.8</v>
      </c>
      <c r="HF349">
        <v>1.91255</v>
      </c>
      <c r="HG349">
        <v>1.82453</v>
      </c>
      <c r="HH349">
        <v>0.206221</v>
      </c>
      <c r="HI349">
        <v>0</v>
      </c>
      <c r="HJ349">
        <v>26.6271</v>
      </c>
      <c r="HK349">
        <v>999.9</v>
      </c>
      <c r="HL349">
        <v>55.555</v>
      </c>
      <c r="HM349">
        <v>29.275</v>
      </c>
      <c r="HN349">
        <v>25.1226</v>
      </c>
      <c r="HO349">
        <v>54.2802</v>
      </c>
      <c r="HP349">
        <v>41.9111</v>
      </c>
      <c r="HQ349">
        <v>1</v>
      </c>
      <c r="HR349">
        <v>-0.00212398</v>
      </c>
      <c r="HS349">
        <v>0.0666422</v>
      </c>
      <c r="HT349">
        <v>20.2181</v>
      </c>
      <c r="HU349">
        <v>5.23002</v>
      </c>
      <c r="HV349">
        <v>11.992</v>
      </c>
      <c r="HW349">
        <v>4.9557</v>
      </c>
      <c r="HX349">
        <v>3.30395</v>
      </c>
      <c r="HY349">
        <v>23.1</v>
      </c>
      <c r="HZ349">
        <v>9999</v>
      </c>
      <c r="IA349">
        <v>9999</v>
      </c>
      <c r="IB349">
        <v>9999</v>
      </c>
      <c r="IC349">
        <v>1.86856</v>
      </c>
      <c r="ID349">
        <v>1.86418</v>
      </c>
      <c r="IE349">
        <v>1.8718</v>
      </c>
      <c r="IF349">
        <v>1.86265</v>
      </c>
      <c r="IG349">
        <v>1.86207</v>
      </c>
      <c r="IH349">
        <v>1.86858</v>
      </c>
      <c r="II349">
        <v>1.85867</v>
      </c>
      <c r="IJ349">
        <v>1.86508</v>
      </c>
      <c r="IK349">
        <v>5</v>
      </c>
      <c r="IL349">
        <v>0</v>
      </c>
      <c r="IM349">
        <v>0</v>
      </c>
      <c r="IN349">
        <v>0</v>
      </c>
      <c r="IO349" t="s">
        <v>441</v>
      </c>
      <c r="IP349" t="s">
        <v>442</v>
      </c>
      <c r="IQ349" t="s">
        <v>443</v>
      </c>
      <c r="IR349" t="s">
        <v>443</v>
      </c>
      <c r="IS349" t="s">
        <v>443</v>
      </c>
      <c r="IT349" t="s">
        <v>443</v>
      </c>
      <c r="IU349">
        <v>0</v>
      </c>
      <c r="IV349">
        <v>100</v>
      </c>
      <c r="IW349">
        <v>100</v>
      </c>
      <c r="IX349">
        <v>6.549</v>
      </c>
      <c r="IY349">
        <v>0.3808</v>
      </c>
      <c r="IZ349">
        <v>4.29428474587108</v>
      </c>
      <c r="JA349">
        <v>0.0044018681294096</v>
      </c>
      <c r="JB349">
        <v>-1.90699597991277e-06</v>
      </c>
      <c r="JC349">
        <v>4.44501569190667e-10</v>
      </c>
      <c r="JD349">
        <v>0.0663976639725661</v>
      </c>
      <c r="JE349">
        <v>0.00774552653971819</v>
      </c>
      <c r="JF349">
        <v>0.000136201457998369</v>
      </c>
      <c r="JG349">
        <v>5.32982615085375e-06</v>
      </c>
      <c r="JH349">
        <v>-0</v>
      </c>
      <c r="JI349">
        <v>1991</v>
      </c>
      <c r="JJ349">
        <v>1</v>
      </c>
      <c r="JK349">
        <v>28</v>
      </c>
      <c r="JL349">
        <v>195786.9</v>
      </c>
      <c r="JM349">
        <v>195786.8</v>
      </c>
      <c r="JN349">
        <v>1.56006</v>
      </c>
      <c r="JO349">
        <v>2.38037</v>
      </c>
      <c r="JP349">
        <v>1.4978</v>
      </c>
      <c r="JQ349">
        <v>2.33154</v>
      </c>
      <c r="JR349">
        <v>1.54419</v>
      </c>
      <c r="JS349">
        <v>2.33154</v>
      </c>
      <c r="JT349">
        <v>35.3596</v>
      </c>
      <c r="JU349">
        <v>24.0963</v>
      </c>
      <c r="JV349">
        <v>18</v>
      </c>
      <c r="JW349">
        <v>546.559</v>
      </c>
      <c r="JX349">
        <v>433.22</v>
      </c>
      <c r="JY349">
        <v>26.5137</v>
      </c>
      <c r="JZ349">
        <v>27.5152</v>
      </c>
      <c r="KA349">
        <v>29.9999</v>
      </c>
      <c r="KB349">
        <v>27.4179</v>
      </c>
      <c r="KC349">
        <v>27.4431</v>
      </c>
      <c r="KD349">
        <v>31.3968</v>
      </c>
      <c r="KE349">
        <v>31.7659</v>
      </c>
      <c r="KF349">
        <v>94.0506</v>
      </c>
      <c r="KG349">
        <v>26.531</v>
      </c>
      <c r="KH349">
        <v>758.51</v>
      </c>
      <c r="KI349">
        <v>20.6465</v>
      </c>
      <c r="KJ349">
        <v>93.0503</v>
      </c>
      <c r="KK349">
        <v>98.8708</v>
      </c>
    </row>
    <row r="350" spans="1:297">
      <c r="A350">
        <v>334</v>
      </c>
      <c r="B350">
        <v>1758996923</v>
      </c>
      <c r="C350">
        <v>9576</v>
      </c>
      <c r="D350" t="s">
        <v>1113</v>
      </c>
      <c r="E350" t="s">
        <v>1114</v>
      </c>
      <c r="F350">
        <v>5</v>
      </c>
      <c r="G350" t="s">
        <v>1024</v>
      </c>
      <c r="H350" t="s">
        <v>436</v>
      </c>
      <c r="I350">
        <v>1758996914.84615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(EA350+(U350+2*0.95*5.67E-8*(((EA350+$B$7)+273)^4-(EA350+273)^4)-44100*J350)/(1.84*29.3*R350+8*0.95*5.67E-8*(EA350+273)^3))</f>
        <v>0</v>
      </c>
      <c r="W350">
        <f>($C$7*EB350+$D$7*EC350+$E$7*V350)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2*0.95*5.67E-8*(((EA350+$B$7)+273)^4-(W350+273)^4)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754.665047403571</v>
      </c>
      <c r="AK350">
        <v>717.033375757575</v>
      </c>
      <c r="AL350">
        <v>3.19273274891766</v>
      </c>
      <c r="AM350">
        <v>63.08</v>
      </c>
      <c r="AN350">
        <f>(AP350 - AO350 + DY350*1E3/(8.314*(EA350+273.15)) * AR350/DX350 * AQ350) * DX350/(100*DL350) * 1000/(1000 - AP350)</f>
        <v>0</v>
      </c>
      <c r="AO350">
        <v>20.5413244732143</v>
      </c>
      <c r="AP350">
        <v>23.3551212121212</v>
      </c>
      <c r="AQ350">
        <v>0.000118019677291897</v>
      </c>
      <c r="AR350">
        <v>99.94</v>
      </c>
      <c r="AS350">
        <v>0</v>
      </c>
      <c r="AT350">
        <v>0</v>
      </c>
      <c r="AU350">
        <f>IF(AS350*$H$13&gt;=AW350,1.0,(AW350/(AW350-AS350*$H$13)))</f>
        <v>0</v>
      </c>
      <c r="AV350">
        <f>(AU350-1)*100</f>
        <v>0</v>
      </c>
      <c r="AW350">
        <f>MAX(0,($B$13+$C$13*EF350)/(1+$D$13*EF350)*DY350/(EA350+273)*$E$13)</f>
        <v>0</v>
      </c>
      <c r="AX350" t="s">
        <v>437</v>
      </c>
      <c r="AY350" t="s">
        <v>437</v>
      </c>
      <c r="AZ350">
        <v>0</v>
      </c>
      <c r="BA350">
        <v>0</v>
      </c>
      <c r="BB350">
        <f>1-AZ350/BA350</f>
        <v>0</v>
      </c>
      <c r="BC350">
        <v>0</v>
      </c>
      <c r="BD350" t="s">
        <v>437</v>
      </c>
      <c r="BE350" t="s">
        <v>437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437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$B$11*EG350+$C$11*EH350+$F$11*ES350*(1-EV350)</f>
        <v>0</v>
      </c>
      <c r="DI350">
        <f>DH350*DJ350</f>
        <v>0</v>
      </c>
      <c r="DJ350">
        <f>($B$11*$D$9+$C$11*$D$9+$F$11*((FF350+EX350)/MAX(FF350+EX350+FG350, 0.1)*$I$9+FG350/MAX(FF350+EX350+FG350, 0.1)*$J$9))/($B$11+$C$11+$F$11)</f>
        <v>0</v>
      </c>
      <c r="DK350">
        <f>($B$11*$K$9+$C$11*$K$9+$F$11*((FF350+EX350)/MAX(FF350+EX350+FG350, 0.1)*$P$9+FG350/MAX(FF350+EX350+FG350, 0.1)*$Q$9))/($B$11+$C$11+$F$11)</f>
        <v>0</v>
      </c>
      <c r="DL350">
        <v>6</v>
      </c>
      <c r="DM350">
        <v>0.5</v>
      </c>
      <c r="DN350" t="s">
        <v>438</v>
      </c>
      <c r="DO350">
        <v>2</v>
      </c>
      <c r="DP350" t="b">
        <v>1</v>
      </c>
      <c r="DQ350">
        <v>1758996914.84615</v>
      </c>
      <c r="DR350">
        <v>677.568615384615</v>
      </c>
      <c r="DS350">
        <v>724.176153846154</v>
      </c>
      <c r="DT350">
        <v>23.3675692307692</v>
      </c>
      <c r="DU350">
        <v>20.4815461538461</v>
      </c>
      <c r="DV350">
        <v>671.045153846154</v>
      </c>
      <c r="DW350">
        <v>22.9864230769231</v>
      </c>
      <c r="DX350">
        <v>500.006692307692</v>
      </c>
      <c r="DY350">
        <v>90.3523384615385</v>
      </c>
      <c r="DZ350">
        <v>0.0286972230769231</v>
      </c>
      <c r="EA350">
        <v>29.9832769230769</v>
      </c>
      <c r="EB350">
        <v>29.9841153846154</v>
      </c>
      <c r="EC350">
        <v>999.9</v>
      </c>
      <c r="ED350">
        <v>0</v>
      </c>
      <c r="EE350">
        <v>0</v>
      </c>
      <c r="EF350">
        <v>9987.46615384615</v>
      </c>
      <c r="EG350">
        <v>0</v>
      </c>
      <c r="EH350">
        <v>9.68168</v>
      </c>
      <c r="EI350">
        <v>-46.6074538461539</v>
      </c>
      <c r="EJ350">
        <v>693.780384615384</v>
      </c>
      <c r="EK350">
        <v>739.319384615385</v>
      </c>
      <c r="EL350">
        <v>2.88603153846154</v>
      </c>
      <c r="EM350">
        <v>724.176153846154</v>
      </c>
      <c r="EN350">
        <v>20.4815461538461</v>
      </c>
      <c r="EO350">
        <v>2.11131461538462</v>
      </c>
      <c r="EP350">
        <v>1.85055307692308</v>
      </c>
      <c r="EQ350">
        <v>18.3047846153846</v>
      </c>
      <c r="ER350">
        <v>16.2204461538462</v>
      </c>
      <c r="ES350">
        <v>2000.03076923077</v>
      </c>
      <c r="ET350">
        <v>0.98000176923077</v>
      </c>
      <c r="EU350">
        <v>0.0199987153846154</v>
      </c>
      <c r="EV350">
        <v>0</v>
      </c>
      <c r="EW350">
        <v>880.891307692308</v>
      </c>
      <c r="EX350">
        <v>5.00016</v>
      </c>
      <c r="EY350">
        <v>17977.3461538462</v>
      </c>
      <c r="EZ350">
        <v>18234.4692307692</v>
      </c>
      <c r="FA350">
        <v>48.4466923076923</v>
      </c>
      <c r="FB350">
        <v>48.75</v>
      </c>
      <c r="FC350">
        <v>48.812</v>
      </c>
      <c r="FD350">
        <v>48.4709230769231</v>
      </c>
      <c r="FE350">
        <v>50.312</v>
      </c>
      <c r="FF350">
        <v>1955.13076923077</v>
      </c>
      <c r="FG350">
        <v>39.9</v>
      </c>
      <c r="FH350">
        <v>0</v>
      </c>
      <c r="FI350">
        <v>1758996928.5</v>
      </c>
      <c r="FJ350">
        <v>0</v>
      </c>
      <c r="FK350">
        <v>881.05208</v>
      </c>
      <c r="FL350">
        <v>4.56800001121844</v>
      </c>
      <c r="FM350">
        <v>92.2999998235851</v>
      </c>
      <c r="FN350">
        <v>17978.716</v>
      </c>
      <c r="FO350">
        <v>15</v>
      </c>
      <c r="FP350">
        <v>0</v>
      </c>
      <c r="FQ350" t="s">
        <v>439</v>
      </c>
      <c r="FR350">
        <v>1747249705.1</v>
      </c>
      <c r="FS350">
        <v>1747249711.1</v>
      </c>
      <c r="FT350">
        <v>0</v>
      </c>
      <c r="FU350">
        <v>0.871</v>
      </c>
      <c r="FV350">
        <v>0.066</v>
      </c>
      <c r="FW350">
        <v>5.486</v>
      </c>
      <c r="FX350">
        <v>0.145</v>
      </c>
      <c r="FY350">
        <v>420</v>
      </c>
      <c r="FZ350">
        <v>16</v>
      </c>
      <c r="GA350">
        <v>0.27</v>
      </c>
      <c r="GB350">
        <v>0.16</v>
      </c>
      <c r="GC350">
        <v>-46.368135</v>
      </c>
      <c r="GD350">
        <v>-3.23736992481207</v>
      </c>
      <c r="GE350">
        <v>0.552733948003015</v>
      </c>
      <c r="GF350">
        <v>0</v>
      </c>
      <c r="GG350">
        <v>880.703323529412</v>
      </c>
      <c r="GH350">
        <v>5.52233767234344</v>
      </c>
      <c r="GI350">
        <v>0.581227085346584</v>
      </c>
      <c r="GJ350">
        <v>-1</v>
      </c>
      <c r="GK350">
        <v>2.909583</v>
      </c>
      <c r="GL350">
        <v>-0.707472180451136</v>
      </c>
      <c r="GM350">
        <v>0.069880622213887</v>
      </c>
      <c r="GN350">
        <v>0</v>
      </c>
      <c r="GO350">
        <v>0</v>
      </c>
      <c r="GP350">
        <v>2</v>
      </c>
      <c r="GQ350" t="s">
        <v>457</v>
      </c>
      <c r="GR350">
        <v>3.12523</v>
      </c>
      <c r="GS350">
        <v>2.65412</v>
      </c>
      <c r="GT350">
        <v>0.129776</v>
      </c>
      <c r="GU350">
        <v>0.136406</v>
      </c>
      <c r="GV350">
        <v>0.0995709</v>
      </c>
      <c r="GW350">
        <v>0.091466</v>
      </c>
      <c r="GX350">
        <v>22415.3</v>
      </c>
      <c r="GY350">
        <v>21103.2</v>
      </c>
      <c r="GZ350">
        <v>23032.1</v>
      </c>
      <c r="HA350">
        <v>23790.7</v>
      </c>
      <c r="HB350">
        <v>35339.2</v>
      </c>
      <c r="HC350">
        <v>35778.7</v>
      </c>
      <c r="HD350">
        <v>41514.3</v>
      </c>
      <c r="HE350">
        <v>42421.5</v>
      </c>
      <c r="HF350">
        <v>1.91243</v>
      </c>
      <c r="HG350">
        <v>1.82495</v>
      </c>
      <c r="HH350">
        <v>0.208639</v>
      </c>
      <c r="HI350">
        <v>0</v>
      </c>
      <c r="HJ350">
        <v>26.6271</v>
      </c>
      <c r="HK350">
        <v>999.9</v>
      </c>
      <c r="HL350">
        <v>55.555</v>
      </c>
      <c r="HM350">
        <v>29.265</v>
      </c>
      <c r="HN350">
        <v>25.1117</v>
      </c>
      <c r="HO350">
        <v>53.8402</v>
      </c>
      <c r="HP350">
        <v>42.0793</v>
      </c>
      <c r="HQ350">
        <v>1</v>
      </c>
      <c r="HR350">
        <v>-0.00236535</v>
      </c>
      <c r="HS350">
        <v>0.0648638</v>
      </c>
      <c r="HT350">
        <v>20.2181</v>
      </c>
      <c r="HU350">
        <v>5.23137</v>
      </c>
      <c r="HV350">
        <v>11.992</v>
      </c>
      <c r="HW350">
        <v>4.9556</v>
      </c>
      <c r="HX350">
        <v>3.30398</v>
      </c>
      <c r="HY350">
        <v>23.1</v>
      </c>
      <c r="HZ350">
        <v>9999</v>
      </c>
      <c r="IA350">
        <v>9999</v>
      </c>
      <c r="IB350">
        <v>9999</v>
      </c>
      <c r="IC350">
        <v>1.86858</v>
      </c>
      <c r="ID350">
        <v>1.86419</v>
      </c>
      <c r="IE350">
        <v>1.8718</v>
      </c>
      <c r="IF350">
        <v>1.86264</v>
      </c>
      <c r="IG350">
        <v>1.86209</v>
      </c>
      <c r="IH350">
        <v>1.86856</v>
      </c>
      <c r="II350">
        <v>1.85868</v>
      </c>
      <c r="IJ350">
        <v>1.86508</v>
      </c>
      <c r="IK350">
        <v>5</v>
      </c>
      <c r="IL350">
        <v>0</v>
      </c>
      <c r="IM350">
        <v>0</v>
      </c>
      <c r="IN350">
        <v>0</v>
      </c>
      <c r="IO350" t="s">
        <v>441</v>
      </c>
      <c r="IP350" t="s">
        <v>442</v>
      </c>
      <c r="IQ350" t="s">
        <v>443</v>
      </c>
      <c r="IR350" t="s">
        <v>443</v>
      </c>
      <c r="IS350" t="s">
        <v>443</v>
      </c>
      <c r="IT350" t="s">
        <v>443</v>
      </c>
      <c r="IU350">
        <v>0</v>
      </c>
      <c r="IV350">
        <v>100</v>
      </c>
      <c r="IW350">
        <v>100</v>
      </c>
      <c r="IX350">
        <v>6.587</v>
      </c>
      <c r="IY350">
        <v>0.3809</v>
      </c>
      <c r="IZ350">
        <v>4.29428474587108</v>
      </c>
      <c r="JA350">
        <v>0.0044018681294096</v>
      </c>
      <c r="JB350">
        <v>-1.90699597991277e-06</v>
      </c>
      <c r="JC350">
        <v>4.44501569190667e-10</v>
      </c>
      <c r="JD350">
        <v>0.0663976639725661</v>
      </c>
      <c r="JE350">
        <v>0.00774552653971819</v>
      </c>
      <c r="JF350">
        <v>0.000136201457998369</v>
      </c>
      <c r="JG350">
        <v>5.32982615085375e-06</v>
      </c>
      <c r="JH350">
        <v>-0</v>
      </c>
      <c r="JI350">
        <v>1991</v>
      </c>
      <c r="JJ350">
        <v>1</v>
      </c>
      <c r="JK350">
        <v>28</v>
      </c>
      <c r="JL350">
        <v>195787</v>
      </c>
      <c r="JM350">
        <v>195786.9</v>
      </c>
      <c r="JN350">
        <v>1.59424</v>
      </c>
      <c r="JO350">
        <v>2.37061</v>
      </c>
      <c r="JP350">
        <v>1.4978</v>
      </c>
      <c r="JQ350">
        <v>2.33032</v>
      </c>
      <c r="JR350">
        <v>1.54419</v>
      </c>
      <c r="JS350">
        <v>2.2998</v>
      </c>
      <c r="JT350">
        <v>35.3596</v>
      </c>
      <c r="JU350">
        <v>24.0963</v>
      </c>
      <c r="JV350">
        <v>18</v>
      </c>
      <c r="JW350">
        <v>546.479</v>
      </c>
      <c r="JX350">
        <v>433.454</v>
      </c>
      <c r="JY350">
        <v>26.5266</v>
      </c>
      <c r="JZ350">
        <v>27.5152</v>
      </c>
      <c r="KA350">
        <v>30</v>
      </c>
      <c r="KB350">
        <v>27.4179</v>
      </c>
      <c r="KC350">
        <v>27.4408</v>
      </c>
      <c r="KD350">
        <v>31.9908</v>
      </c>
      <c r="KE350">
        <v>31.4852</v>
      </c>
      <c r="KF350">
        <v>94.0506</v>
      </c>
      <c r="KG350">
        <v>26.5329</v>
      </c>
      <c r="KH350">
        <v>772.051</v>
      </c>
      <c r="KI350">
        <v>20.6876</v>
      </c>
      <c r="KJ350">
        <v>93.0515</v>
      </c>
      <c r="KK350">
        <v>98.8696</v>
      </c>
    </row>
    <row r="351" spans="1:297">
      <c r="A351">
        <v>335</v>
      </c>
      <c r="B351">
        <v>1758996928</v>
      </c>
      <c r="C351">
        <v>9581</v>
      </c>
      <c r="D351" t="s">
        <v>1115</v>
      </c>
      <c r="E351" t="s">
        <v>1116</v>
      </c>
      <c r="F351">
        <v>5</v>
      </c>
      <c r="G351" t="s">
        <v>1024</v>
      </c>
      <c r="H351" t="s">
        <v>436</v>
      </c>
      <c r="I351">
        <v>1758996919.84615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(EA351+(U351+2*0.95*5.67E-8*(((EA351+$B$7)+273)^4-(EA351+273)^4)-44100*J351)/(1.84*29.3*R351+8*0.95*5.67E-8*(EA351+273)^3))</f>
        <v>0</v>
      </c>
      <c r="W351">
        <f>($C$7*EB351+$D$7*EC351+$E$7*V351)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2*0.95*5.67E-8*(((EA351+$B$7)+273)^4-(W351+273)^4)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773.029182064286</v>
      </c>
      <c r="AK351">
        <v>734.138551515151</v>
      </c>
      <c r="AL351">
        <v>3.44354049783538</v>
      </c>
      <c r="AM351">
        <v>63.08</v>
      </c>
      <c r="AN351">
        <f>(AP351 - AO351 + DY351*1E3/(8.314*(EA351+273.15)) * AR351/DX351 * AQ351) * DX351/(100*DL351) * 1000/(1000 - AP351)</f>
        <v>0</v>
      </c>
      <c r="AO351">
        <v>20.5796909047619</v>
      </c>
      <c r="AP351">
        <v>23.3483509090909</v>
      </c>
      <c r="AQ351">
        <v>-0.000325348484849356</v>
      </c>
      <c r="AR351">
        <v>99.94</v>
      </c>
      <c r="AS351">
        <v>0</v>
      </c>
      <c r="AT351">
        <v>0</v>
      </c>
      <c r="AU351">
        <f>IF(AS351*$H$13&gt;=AW351,1.0,(AW351/(AW351-AS351*$H$13)))</f>
        <v>0</v>
      </c>
      <c r="AV351">
        <f>(AU351-1)*100</f>
        <v>0</v>
      </c>
      <c r="AW351">
        <f>MAX(0,($B$13+$C$13*EF351)/(1+$D$13*EF351)*DY351/(EA351+273)*$E$13)</f>
        <v>0</v>
      </c>
      <c r="AX351" t="s">
        <v>437</v>
      </c>
      <c r="AY351" t="s">
        <v>437</v>
      </c>
      <c r="AZ351">
        <v>0</v>
      </c>
      <c r="BA351">
        <v>0</v>
      </c>
      <c r="BB351">
        <f>1-AZ351/BA351</f>
        <v>0</v>
      </c>
      <c r="BC351">
        <v>0</v>
      </c>
      <c r="BD351" t="s">
        <v>437</v>
      </c>
      <c r="BE351" t="s">
        <v>437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437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$B$11*EG351+$C$11*EH351+$F$11*ES351*(1-EV351)</f>
        <v>0</v>
      </c>
      <c r="DI351">
        <f>DH351*DJ351</f>
        <v>0</v>
      </c>
      <c r="DJ351">
        <f>($B$11*$D$9+$C$11*$D$9+$F$11*((FF351+EX351)/MAX(FF351+EX351+FG351, 0.1)*$I$9+FG351/MAX(FF351+EX351+FG351, 0.1)*$J$9))/($B$11+$C$11+$F$11)</f>
        <v>0</v>
      </c>
      <c r="DK351">
        <f>($B$11*$K$9+$C$11*$K$9+$F$11*((FF351+EX351)/MAX(FF351+EX351+FG351, 0.1)*$P$9+FG351/MAX(FF351+EX351+FG351, 0.1)*$Q$9))/($B$11+$C$11+$F$11)</f>
        <v>0</v>
      </c>
      <c r="DL351">
        <v>6</v>
      </c>
      <c r="DM351">
        <v>0.5</v>
      </c>
      <c r="DN351" t="s">
        <v>438</v>
      </c>
      <c r="DO351">
        <v>2</v>
      </c>
      <c r="DP351" t="b">
        <v>1</v>
      </c>
      <c r="DQ351">
        <v>1758996919.84615</v>
      </c>
      <c r="DR351">
        <v>693.691769230769</v>
      </c>
      <c r="DS351">
        <v>740.819230769231</v>
      </c>
      <c r="DT351">
        <v>23.3551769230769</v>
      </c>
      <c r="DU351">
        <v>20.5303923076923</v>
      </c>
      <c r="DV351">
        <v>687.129307692308</v>
      </c>
      <c r="DW351">
        <v>22.9743076923077</v>
      </c>
      <c r="DX351">
        <v>500.009153846154</v>
      </c>
      <c r="DY351">
        <v>90.3531461538462</v>
      </c>
      <c r="DZ351">
        <v>0.0286386307692308</v>
      </c>
      <c r="EA351">
        <v>29.9811384615385</v>
      </c>
      <c r="EB351">
        <v>30.0070692307692</v>
      </c>
      <c r="EC351">
        <v>999.9</v>
      </c>
      <c r="ED351">
        <v>0</v>
      </c>
      <c r="EE351">
        <v>0</v>
      </c>
      <c r="EF351">
        <v>9981.55076923077</v>
      </c>
      <c r="EG351">
        <v>0</v>
      </c>
      <c r="EH351">
        <v>9.68168</v>
      </c>
      <c r="EI351">
        <v>-47.1272692307692</v>
      </c>
      <c r="EJ351">
        <v>710.280538461539</v>
      </c>
      <c r="EK351">
        <v>756.348153846154</v>
      </c>
      <c r="EL351">
        <v>2.82479</v>
      </c>
      <c r="EM351">
        <v>740.819230769231</v>
      </c>
      <c r="EN351">
        <v>20.5303923076923</v>
      </c>
      <c r="EO351">
        <v>2.11021384615385</v>
      </c>
      <c r="EP351">
        <v>1.85498307692308</v>
      </c>
      <c r="EQ351">
        <v>18.2964769230769</v>
      </c>
      <c r="ER351">
        <v>16.2579615384615</v>
      </c>
      <c r="ES351">
        <v>2000.01</v>
      </c>
      <c r="ET351">
        <v>0.980001538461539</v>
      </c>
      <c r="EU351">
        <v>0.0199989307692308</v>
      </c>
      <c r="EV351">
        <v>0</v>
      </c>
      <c r="EW351">
        <v>881.202846153846</v>
      </c>
      <c r="EX351">
        <v>5.00016</v>
      </c>
      <c r="EY351">
        <v>17984.6692307692</v>
      </c>
      <c r="EZ351">
        <v>18234.2769230769</v>
      </c>
      <c r="FA351">
        <v>48.4466923076923</v>
      </c>
      <c r="FB351">
        <v>48.75</v>
      </c>
      <c r="FC351">
        <v>48.812</v>
      </c>
      <c r="FD351">
        <v>48.4806153846154</v>
      </c>
      <c r="FE351">
        <v>50.312</v>
      </c>
      <c r="FF351">
        <v>1955.11</v>
      </c>
      <c r="FG351">
        <v>39.9</v>
      </c>
      <c r="FH351">
        <v>0</v>
      </c>
      <c r="FI351">
        <v>1758996933.3</v>
      </c>
      <c r="FJ351">
        <v>0</v>
      </c>
      <c r="FK351">
        <v>881.3394</v>
      </c>
      <c r="FL351">
        <v>3.28700002143557</v>
      </c>
      <c r="FM351">
        <v>80.5615385849075</v>
      </c>
      <c r="FN351">
        <v>17985.82</v>
      </c>
      <c r="FO351">
        <v>15</v>
      </c>
      <c r="FP351">
        <v>0</v>
      </c>
      <c r="FQ351" t="s">
        <v>439</v>
      </c>
      <c r="FR351">
        <v>1747249705.1</v>
      </c>
      <c r="FS351">
        <v>1747249711.1</v>
      </c>
      <c r="FT351">
        <v>0</v>
      </c>
      <c r="FU351">
        <v>0.871</v>
      </c>
      <c r="FV351">
        <v>0.066</v>
      </c>
      <c r="FW351">
        <v>5.486</v>
      </c>
      <c r="FX351">
        <v>0.145</v>
      </c>
      <c r="FY351">
        <v>420</v>
      </c>
      <c r="FZ351">
        <v>16</v>
      </c>
      <c r="GA351">
        <v>0.27</v>
      </c>
      <c r="GB351">
        <v>0.16</v>
      </c>
      <c r="GC351">
        <v>-46.9939333333333</v>
      </c>
      <c r="GD351">
        <v>-5.15322857142864</v>
      </c>
      <c r="GE351">
        <v>0.777344865756159</v>
      </c>
      <c r="GF351">
        <v>0</v>
      </c>
      <c r="GG351">
        <v>881.067235294118</v>
      </c>
      <c r="GH351">
        <v>3.9220779359578</v>
      </c>
      <c r="GI351">
        <v>0.446155212956703</v>
      </c>
      <c r="GJ351">
        <v>-1</v>
      </c>
      <c r="GK351">
        <v>2.86240952380952</v>
      </c>
      <c r="GL351">
        <v>-0.745057402597396</v>
      </c>
      <c r="GM351">
        <v>0.076074833988908</v>
      </c>
      <c r="GN351">
        <v>0</v>
      </c>
      <c r="GO351">
        <v>0</v>
      </c>
      <c r="GP351">
        <v>2</v>
      </c>
      <c r="GQ351" t="s">
        <v>457</v>
      </c>
      <c r="GR351">
        <v>3.12533</v>
      </c>
      <c r="GS351">
        <v>2.65373</v>
      </c>
      <c r="GT351">
        <v>0.131904</v>
      </c>
      <c r="GU351">
        <v>0.138417</v>
      </c>
      <c r="GV351">
        <v>0.0995554</v>
      </c>
      <c r="GW351">
        <v>0.0916513</v>
      </c>
      <c r="GX351">
        <v>22360.1</v>
      </c>
      <c r="GY351">
        <v>21054</v>
      </c>
      <c r="GZ351">
        <v>23031.8</v>
      </c>
      <c r="HA351">
        <v>23790.7</v>
      </c>
      <c r="HB351">
        <v>35339.6</v>
      </c>
      <c r="HC351">
        <v>35771.6</v>
      </c>
      <c r="HD351">
        <v>41513.9</v>
      </c>
      <c r="HE351">
        <v>42421.5</v>
      </c>
      <c r="HF351">
        <v>1.91217</v>
      </c>
      <c r="HG351">
        <v>1.82518</v>
      </c>
      <c r="HH351">
        <v>0.207912</v>
      </c>
      <c r="HI351">
        <v>0</v>
      </c>
      <c r="HJ351">
        <v>26.6244</v>
      </c>
      <c r="HK351">
        <v>999.9</v>
      </c>
      <c r="HL351">
        <v>55.53</v>
      </c>
      <c r="HM351">
        <v>29.265</v>
      </c>
      <c r="HN351">
        <v>25.0987</v>
      </c>
      <c r="HO351">
        <v>54.0602</v>
      </c>
      <c r="HP351">
        <v>41.9832</v>
      </c>
      <c r="HQ351">
        <v>1</v>
      </c>
      <c r="HR351">
        <v>-0.0023628</v>
      </c>
      <c r="HS351">
        <v>0.080433</v>
      </c>
      <c r="HT351">
        <v>20.2179</v>
      </c>
      <c r="HU351">
        <v>5.23256</v>
      </c>
      <c r="HV351">
        <v>11.992</v>
      </c>
      <c r="HW351">
        <v>4.9556</v>
      </c>
      <c r="HX351">
        <v>3.30398</v>
      </c>
      <c r="HY351">
        <v>23.2</v>
      </c>
      <c r="HZ351">
        <v>9999</v>
      </c>
      <c r="IA351">
        <v>9999</v>
      </c>
      <c r="IB351">
        <v>9999</v>
      </c>
      <c r="IC351">
        <v>1.86855</v>
      </c>
      <c r="ID351">
        <v>1.86418</v>
      </c>
      <c r="IE351">
        <v>1.8718</v>
      </c>
      <c r="IF351">
        <v>1.86267</v>
      </c>
      <c r="IG351">
        <v>1.86207</v>
      </c>
      <c r="IH351">
        <v>1.86855</v>
      </c>
      <c r="II351">
        <v>1.85868</v>
      </c>
      <c r="IJ351">
        <v>1.86509</v>
      </c>
      <c r="IK351">
        <v>5</v>
      </c>
      <c r="IL351">
        <v>0</v>
      </c>
      <c r="IM351">
        <v>0</v>
      </c>
      <c r="IN351">
        <v>0</v>
      </c>
      <c r="IO351" t="s">
        <v>441</v>
      </c>
      <c r="IP351" t="s">
        <v>442</v>
      </c>
      <c r="IQ351" t="s">
        <v>443</v>
      </c>
      <c r="IR351" t="s">
        <v>443</v>
      </c>
      <c r="IS351" t="s">
        <v>443</v>
      </c>
      <c r="IT351" t="s">
        <v>443</v>
      </c>
      <c r="IU351">
        <v>0</v>
      </c>
      <c r="IV351">
        <v>100</v>
      </c>
      <c r="IW351">
        <v>100</v>
      </c>
      <c r="IX351">
        <v>6.626</v>
      </c>
      <c r="IY351">
        <v>0.3807</v>
      </c>
      <c r="IZ351">
        <v>4.29428474587108</v>
      </c>
      <c r="JA351">
        <v>0.0044018681294096</v>
      </c>
      <c r="JB351">
        <v>-1.90699597991277e-06</v>
      </c>
      <c r="JC351">
        <v>4.44501569190667e-10</v>
      </c>
      <c r="JD351">
        <v>0.0663976639725661</v>
      </c>
      <c r="JE351">
        <v>0.00774552653971819</v>
      </c>
      <c r="JF351">
        <v>0.000136201457998369</v>
      </c>
      <c r="JG351">
        <v>5.32982615085375e-06</v>
      </c>
      <c r="JH351">
        <v>-0</v>
      </c>
      <c r="JI351">
        <v>1991</v>
      </c>
      <c r="JJ351">
        <v>1</v>
      </c>
      <c r="JK351">
        <v>28</v>
      </c>
      <c r="JL351">
        <v>195787</v>
      </c>
      <c r="JM351">
        <v>195786.9</v>
      </c>
      <c r="JN351">
        <v>1.62109</v>
      </c>
      <c r="JO351">
        <v>2.35962</v>
      </c>
      <c r="JP351">
        <v>1.4978</v>
      </c>
      <c r="JQ351">
        <v>2.33032</v>
      </c>
      <c r="JR351">
        <v>1.54419</v>
      </c>
      <c r="JS351">
        <v>2.36938</v>
      </c>
      <c r="JT351">
        <v>35.3596</v>
      </c>
      <c r="JU351">
        <v>24.105</v>
      </c>
      <c r="JV351">
        <v>18</v>
      </c>
      <c r="JW351">
        <v>546.314</v>
      </c>
      <c r="JX351">
        <v>433.587</v>
      </c>
      <c r="JY351">
        <v>26.5334</v>
      </c>
      <c r="JZ351">
        <v>27.5152</v>
      </c>
      <c r="KA351">
        <v>30</v>
      </c>
      <c r="KB351">
        <v>27.4175</v>
      </c>
      <c r="KC351">
        <v>27.4408</v>
      </c>
      <c r="KD351">
        <v>32.6209</v>
      </c>
      <c r="KE351">
        <v>31.2104</v>
      </c>
      <c r="KF351">
        <v>94.0506</v>
      </c>
      <c r="KG351">
        <v>26.5223</v>
      </c>
      <c r="KH351">
        <v>792.392</v>
      </c>
      <c r="KI351">
        <v>20.7297</v>
      </c>
      <c r="KJ351">
        <v>93.0504</v>
      </c>
      <c r="KK351">
        <v>98.8696</v>
      </c>
    </row>
    <row r="352" spans="1:297">
      <c r="A352">
        <v>336</v>
      </c>
      <c r="B352">
        <v>1758996933</v>
      </c>
      <c r="C352">
        <v>9586</v>
      </c>
      <c r="D352" t="s">
        <v>1117</v>
      </c>
      <c r="E352" t="s">
        <v>1118</v>
      </c>
      <c r="F352">
        <v>5</v>
      </c>
      <c r="G352" t="s">
        <v>1024</v>
      </c>
      <c r="H352" t="s">
        <v>436</v>
      </c>
      <c r="I352">
        <v>1758996924.84615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(EA352+(U352+2*0.95*5.67E-8*(((EA352+$B$7)+273)^4-(EA352+273)^4)-44100*J352)/(1.84*29.3*R352+8*0.95*5.67E-8*(EA352+273)^3))</f>
        <v>0</v>
      </c>
      <c r="W352">
        <f>($C$7*EB352+$D$7*EC352+$E$7*V352)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2*0.95*5.67E-8*(((EA352+$B$7)+273)^4-(W352+273)^4)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789.631290447619</v>
      </c>
      <c r="AK352">
        <v>750.819557575758</v>
      </c>
      <c r="AL352">
        <v>3.32549796536792</v>
      </c>
      <c r="AM352">
        <v>63.08</v>
      </c>
      <c r="AN352">
        <f>(AP352 - AO352 + DY352*1E3/(8.314*(EA352+273.15)) * AR352/DX352 * AQ352) * DX352/(100*DL352) * 1000/(1000 - AP352)</f>
        <v>0</v>
      </c>
      <c r="AO352">
        <v>20.6324515476191</v>
      </c>
      <c r="AP352">
        <v>23.3511593939394</v>
      </c>
      <c r="AQ352">
        <v>3.76070913211991e-05</v>
      </c>
      <c r="AR352">
        <v>99.94</v>
      </c>
      <c r="AS352">
        <v>0</v>
      </c>
      <c r="AT352">
        <v>0</v>
      </c>
      <c r="AU352">
        <f>IF(AS352*$H$13&gt;=AW352,1.0,(AW352/(AW352-AS352*$H$13)))</f>
        <v>0</v>
      </c>
      <c r="AV352">
        <f>(AU352-1)*100</f>
        <v>0</v>
      </c>
      <c r="AW352">
        <f>MAX(0,($B$13+$C$13*EF352)/(1+$D$13*EF352)*DY352/(EA352+273)*$E$13)</f>
        <v>0</v>
      </c>
      <c r="AX352" t="s">
        <v>437</v>
      </c>
      <c r="AY352" t="s">
        <v>437</v>
      </c>
      <c r="AZ352">
        <v>0</v>
      </c>
      <c r="BA352">
        <v>0</v>
      </c>
      <c r="BB352">
        <f>1-AZ352/BA352</f>
        <v>0</v>
      </c>
      <c r="BC352">
        <v>0</v>
      </c>
      <c r="BD352" t="s">
        <v>437</v>
      </c>
      <c r="BE352" t="s">
        <v>437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437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$B$11*EG352+$C$11*EH352+$F$11*ES352*(1-EV352)</f>
        <v>0</v>
      </c>
      <c r="DI352">
        <f>DH352*DJ352</f>
        <v>0</v>
      </c>
      <c r="DJ352">
        <f>($B$11*$D$9+$C$11*$D$9+$F$11*((FF352+EX352)/MAX(FF352+EX352+FG352, 0.1)*$I$9+FG352/MAX(FF352+EX352+FG352, 0.1)*$J$9))/($B$11+$C$11+$F$11)</f>
        <v>0</v>
      </c>
      <c r="DK352">
        <f>($B$11*$K$9+$C$11*$K$9+$F$11*((FF352+EX352)/MAX(FF352+EX352+FG352, 0.1)*$P$9+FG352/MAX(FF352+EX352+FG352, 0.1)*$Q$9))/($B$11+$C$11+$F$11)</f>
        <v>0</v>
      </c>
      <c r="DL352">
        <v>6</v>
      </c>
      <c r="DM352">
        <v>0.5</v>
      </c>
      <c r="DN352" t="s">
        <v>438</v>
      </c>
      <c r="DO352">
        <v>2</v>
      </c>
      <c r="DP352" t="b">
        <v>1</v>
      </c>
      <c r="DQ352">
        <v>1758996924.84615</v>
      </c>
      <c r="DR352">
        <v>709.887538461538</v>
      </c>
      <c r="DS352">
        <v>757.423692307692</v>
      </c>
      <c r="DT352">
        <v>23.3520153846154</v>
      </c>
      <c r="DU352">
        <v>20.5806076923077</v>
      </c>
      <c r="DV352">
        <v>703.286461538462</v>
      </c>
      <c r="DW352">
        <v>22.9712153846154</v>
      </c>
      <c r="DX352">
        <v>500.009307692308</v>
      </c>
      <c r="DY352">
        <v>90.3534307692308</v>
      </c>
      <c r="DZ352">
        <v>0.0284447230769231</v>
      </c>
      <c r="EA352">
        <v>29.9855461538462</v>
      </c>
      <c r="EB352">
        <v>30.0085307692308</v>
      </c>
      <c r="EC352">
        <v>999.9</v>
      </c>
      <c r="ED352">
        <v>0</v>
      </c>
      <c r="EE352">
        <v>0</v>
      </c>
      <c r="EF352">
        <v>9984.81923076923</v>
      </c>
      <c r="EG352">
        <v>0</v>
      </c>
      <c r="EH352">
        <v>9.68168</v>
      </c>
      <c r="EI352">
        <v>-47.5358384615385</v>
      </c>
      <c r="EJ352">
        <v>726.861384615385</v>
      </c>
      <c r="EK352">
        <v>773.340076923077</v>
      </c>
      <c r="EL352">
        <v>2.77142615384615</v>
      </c>
      <c r="EM352">
        <v>757.423692307692</v>
      </c>
      <c r="EN352">
        <v>20.5806076923077</v>
      </c>
      <c r="EO352">
        <v>2.10993615384615</v>
      </c>
      <c r="EP352">
        <v>1.85952615384615</v>
      </c>
      <c r="EQ352">
        <v>18.2943769230769</v>
      </c>
      <c r="ER352">
        <v>16.2963307692308</v>
      </c>
      <c r="ES352">
        <v>2000.01230769231</v>
      </c>
      <c r="ET352">
        <v>0.980001538461539</v>
      </c>
      <c r="EU352">
        <v>0.0199989307692308</v>
      </c>
      <c r="EV352">
        <v>0</v>
      </c>
      <c r="EW352">
        <v>881.622230769231</v>
      </c>
      <c r="EX352">
        <v>5.00016</v>
      </c>
      <c r="EY352">
        <v>17991.4076923077</v>
      </c>
      <c r="EZ352">
        <v>18234.2923076923</v>
      </c>
      <c r="FA352">
        <v>48.4515384615385</v>
      </c>
      <c r="FB352">
        <v>48.75</v>
      </c>
      <c r="FC352">
        <v>48.812</v>
      </c>
      <c r="FD352">
        <v>48.4806153846154</v>
      </c>
      <c r="FE352">
        <v>50.312</v>
      </c>
      <c r="FF352">
        <v>1955.11230769231</v>
      </c>
      <c r="FG352">
        <v>39.9</v>
      </c>
      <c r="FH352">
        <v>0</v>
      </c>
      <c r="FI352">
        <v>1758996938.1</v>
      </c>
      <c r="FJ352">
        <v>0</v>
      </c>
      <c r="FK352">
        <v>881.68812</v>
      </c>
      <c r="FL352">
        <v>3.88030770959809</v>
      </c>
      <c r="FM352">
        <v>73.0307693408981</v>
      </c>
      <c r="FN352">
        <v>17992.116</v>
      </c>
      <c r="FO352">
        <v>15</v>
      </c>
      <c r="FP352">
        <v>0</v>
      </c>
      <c r="FQ352" t="s">
        <v>439</v>
      </c>
      <c r="FR352">
        <v>1747249705.1</v>
      </c>
      <c r="FS352">
        <v>1747249711.1</v>
      </c>
      <c r="FT352">
        <v>0</v>
      </c>
      <c r="FU352">
        <v>0.871</v>
      </c>
      <c r="FV352">
        <v>0.066</v>
      </c>
      <c r="FW352">
        <v>5.486</v>
      </c>
      <c r="FX352">
        <v>0.145</v>
      </c>
      <c r="FY352">
        <v>420</v>
      </c>
      <c r="FZ352">
        <v>16</v>
      </c>
      <c r="GA352">
        <v>0.27</v>
      </c>
      <c r="GB352">
        <v>0.16</v>
      </c>
      <c r="GC352">
        <v>-47.320635</v>
      </c>
      <c r="GD352">
        <v>-6.97520751879696</v>
      </c>
      <c r="GE352">
        <v>0.86454342359132</v>
      </c>
      <c r="GF352">
        <v>0</v>
      </c>
      <c r="GG352">
        <v>881.463176470588</v>
      </c>
      <c r="GH352">
        <v>3.87003820632463</v>
      </c>
      <c r="GI352">
        <v>0.435504269621018</v>
      </c>
      <c r="GJ352">
        <v>-1</v>
      </c>
      <c r="GK352">
        <v>2.7964835</v>
      </c>
      <c r="GL352">
        <v>-0.619198646616542</v>
      </c>
      <c r="GM352">
        <v>0.0601558561800096</v>
      </c>
      <c r="GN352">
        <v>0</v>
      </c>
      <c r="GO352">
        <v>0</v>
      </c>
      <c r="GP352">
        <v>2</v>
      </c>
      <c r="GQ352" t="s">
        <v>457</v>
      </c>
      <c r="GR352">
        <v>3.12526</v>
      </c>
      <c r="GS352">
        <v>2.65373</v>
      </c>
      <c r="GT352">
        <v>0.13396</v>
      </c>
      <c r="GU352">
        <v>0.140537</v>
      </c>
      <c r="GV352">
        <v>0.0995532</v>
      </c>
      <c r="GW352">
        <v>0.0917546</v>
      </c>
      <c r="GX352">
        <v>22307.6</v>
      </c>
      <c r="GY352">
        <v>21002.7</v>
      </c>
      <c r="GZ352">
        <v>23032.2</v>
      </c>
      <c r="HA352">
        <v>23791.2</v>
      </c>
      <c r="HB352">
        <v>35340.1</v>
      </c>
      <c r="HC352">
        <v>35768.3</v>
      </c>
      <c r="HD352">
        <v>41514.1</v>
      </c>
      <c r="HE352">
        <v>42422.2</v>
      </c>
      <c r="HF352">
        <v>1.91225</v>
      </c>
      <c r="HG352">
        <v>1.825</v>
      </c>
      <c r="HH352">
        <v>0.20618</v>
      </c>
      <c r="HI352">
        <v>0</v>
      </c>
      <c r="HJ352">
        <v>26.6216</v>
      </c>
      <c r="HK352">
        <v>999.9</v>
      </c>
      <c r="HL352">
        <v>55.53</v>
      </c>
      <c r="HM352">
        <v>29.265</v>
      </c>
      <c r="HN352">
        <v>25.0978</v>
      </c>
      <c r="HO352">
        <v>53.8002</v>
      </c>
      <c r="HP352">
        <v>41.9191</v>
      </c>
      <c r="HQ352">
        <v>1</v>
      </c>
      <c r="HR352">
        <v>-0.00225356</v>
      </c>
      <c r="HS352">
        <v>0.135809</v>
      </c>
      <c r="HT352">
        <v>20.2179</v>
      </c>
      <c r="HU352">
        <v>5.23301</v>
      </c>
      <c r="HV352">
        <v>11.992</v>
      </c>
      <c r="HW352">
        <v>4.9553</v>
      </c>
      <c r="HX352">
        <v>3.30393</v>
      </c>
      <c r="HY352">
        <v>23.2</v>
      </c>
      <c r="HZ352">
        <v>9999</v>
      </c>
      <c r="IA352">
        <v>9999</v>
      </c>
      <c r="IB352">
        <v>9999</v>
      </c>
      <c r="IC352">
        <v>1.86859</v>
      </c>
      <c r="ID352">
        <v>1.8642</v>
      </c>
      <c r="IE352">
        <v>1.8718</v>
      </c>
      <c r="IF352">
        <v>1.86265</v>
      </c>
      <c r="IG352">
        <v>1.86207</v>
      </c>
      <c r="IH352">
        <v>1.86859</v>
      </c>
      <c r="II352">
        <v>1.85867</v>
      </c>
      <c r="IJ352">
        <v>1.86508</v>
      </c>
      <c r="IK352">
        <v>5</v>
      </c>
      <c r="IL352">
        <v>0</v>
      </c>
      <c r="IM352">
        <v>0</v>
      </c>
      <c r="IN352">
        <v>0</v>
      </c>
      <c r="IO352" t="s">
        <v>441</v>
      </c>
      <c r="IP352" t="s">
        <v>442</v>
      </c>
      <c r="IQ352" t="s">
        <v>443</v>
      </c>
      <c r="IR352" t="s">
        <v>443</v>
      </c>
      <c r="IS352" t="s">
        <v>443</v>
      </c>
      <c r="IT352" t="s">
        <v>443</v>
      </c>
      <c r="IU352">
        <v>0</v>
      </c>
      <c r="IV352">
        <v>100</v>
      </c>
      <c r="IW352">
        <v>100</v>
      </c>
      <c r="IX352">
        <v>6.665</v>
      </c>
      <c r="IY352">
        <v>0.3807</v>
      </c>
      <c r="IZ352">
        <v>4.29428474587108</v>
      </c>
      <c r="JA352">
        <v>0.0044018681294096</v>
      </c>
      <c r="JB352">
        <v>-1.90699597991277e-06</v>
      </c>
      <c r="JC352">
        <v>4.44501569190667e-10</v>
      </c>
      <c r="JD352">
        <v>0.0663976639725661</v>
      </c>
      <c r="JE352">
        <v>0.00774552653971819</v>
      </c>
      <c r="JF352">
        <v>0.000136201457998369</v>
      </c>
      <c r="JG352">
        <v>5.32982615085375e-06</v>
      </c>
      <c r="JH352">
        <v>-0</v>
      </c>
      <c r="JI352">
        <v>1991</v>
      </c>
      <c r="JJ352">
        <v>1</v>
      </c>
      <c r="JK352">
        <v>28</v>
      </c>
      <c r="JL352">
        <v>195787.1</v>
      </c>
      <c r="JM352">
        <v>195787</v>
      </c>
      <c r="JN352">
        <v>1.65527</v>
      </c>
      <c r="JO352">
        <v>2.37915</v>
      </c>
      <c r="JP352">
        <v>1.49902</v>
      </c>
      <c r="JQ352">
        <v>2.33032</v>
      </c>
      <c r="JR352">
        <v>1.54419</v>
      </c>
      <c r="JS352">
        <v>2.24854</v>
      </c>
      <c r="JT352">
        <v>35.3596</v>
      </c>
      <c r="JU352">
        <v>24.0787</v>
      </c>
      <c r="JV352">
        <v>18</v>
      </c>
      <c r="JW352">
        <v>546.346</v>
      </c>
      <c r="JX352">
        <v>433.484</v>
      </c>
      <c r="JY352">
        <v>26.5286</v>
      </c>
      <c r="JZ352">
        <v>27.5152</v>
      </c>
      <c r="KA352">
        <v>30.0001</v>
      </c>
      <c r="KB352">
        <v>27.4156</v>
      </c>
      <c r="KC352">
        <v>27.4408</v>
      </c>
      <c r="KD352">
        <v>33.2096</v>
      </c>
      <c r="KE352">
        <v>31.2104</v>
      </c>
      <c r="KF352">
        <v>94.0506</v>
      </c>
      <c r="KG352">
        <v>26.5255</v>
      </c>
      <c r="KH352">
        <v>805.868</v>
      </c>
      <c r="KI352">
        <v>20.7694</v>
      </c>
      <c r="KJ352">
        <v>93.0513</v>
      </c>
      <c r="KK352">
        <v>98.8715</v>
      </c>
    </row>
    <row r="353" spans="1:297">
      <c r="A353">
        <v>337</v>
      </c>
      <c r="B353">
        <v>1758996938</v>
      </c>
      <c r="C353">
        <v>9591</v>
      </c>
      <c r="D353" t="s">
        <v>1119</v>
      </c>
      <c r="E353" t="s">
        <v>1120</v>
      </c>
      <c r="F353">
        <v>5</v>
      </c>
      <c r="G353" t="s">
        <v>1024</v>
      </c>
      <c r="H353" t="s">
        <v>436</v>
      </c>
      <c r="I353">
        <v>1758996929.84615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(EA353+(U353+2*0.95*5.67E-8*(((EA353+$B$7)+273)^4-(EA353+273)^4)-44100*J353)/(1.84*29.3*R353+8*0.95*5.67E-8*(EA353+273)^3))</f>
        <v>0</v>
      </c>
      <c r="W353">
        <f>($C$7*EB353+$D$7*EC353+$E$7*V353)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2*0.95*5.67E-8*(((EA353+$B$7)+273)^4-(W353+273)^4)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807.7779183</v>
      </c>
      <c r="AK353">
        <v>768.145351515152</v>
      </c>
      <c r="AL353">
        <v>3.47928549783548</v>
      </c>
      <c r="AM353">
        <v>63.08</v>
      </c>
      <c r="AN353">
        <f>(AP353 - AO353 + DY353*1E3/(8.314*(EA353+273.15)) * AR353/DX353 * AQ353) * DX353/(100*DL353) * 1000/(1000 - AP353)</f>
        <v>0</v>
      </c>
      <c r="AO353">
        <v>20.6640286636905</v>
      </c>
      <c r="AP353">
        <v>23.3409636363636</v>
      </c>
      <c r="AQ353">
        <v>-0.000273224109224306</v>
      </c>
      <c r="AR353">
        <v>99.94</v>
      </c>
      <c r="AS353">
        <v>0</v>
      </c>
      <c r="AT353">
        <v>0</v>
      </c>
      <c r="AU353">
        <f>IF(AS353*$H$13&gt;=AW353,1.0,(AW353/(AW353-AS353*$H$13)))</f>
        <v>0</v>
      </c>
      <c r="AV353">
        <f>(AU353-1)*100</f>
        <v>0</v>
      </c>
      <c r="AW353">
        <f>MAX(0,($B$13+$C$13*EF353)/(1+$D$13*EF353)*DY353/(EA353+273)*$E$13)</f>
        <v>0</v>
      </c>
      <c r="AX353" t="s">
        <v>437</v>
      </c>
      <c r="AY353" t="s">
        <v>437</v>
      </c>
      <c r="AZ353">
        <v>0</v>
      </c>
      <c r="BA353">
        <v>0</v>
      </c>
      <c r="BB353">
        <f>1-AZ353/BA353</f>
        <v>0</v>
      </c>
      <c r="BC353">
        <v>0</v>
      </c>
      <c r="BD353" t="s">
        <v>437</v>
      </c>
      <c r="BE353" t="s">
        <v>437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437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$B$11*EG353+$C$11*EH353+$F$11*ES353*(1-EV353)</f>
        <v>0</v>
      </c>
      <c r="DI353">
        <f>DH353*DJ353</f>
        <v>0</v>
      </c>
      <c r="DJ353">
        <f>($B$11*$D$9+$C$11*$D$9+$F$11*((FF353+EX353)/MAX(FF353+EX353+FG353, 0.1)*$I$9+FG353/MAX(FF353+EX353+FG353, 0.1)*$J$9))/($B$11+$C$11+$F$11)</f>
        <v>0</v>
      </c>
      <c r="DK353">
        <f>($B$11*$K$9+$C$11*$K$9+$F$11*((FF353+EX353)/MAX(FF353+EX353+FG353, 0.1)*$P$9+FG353/MAX(FF353+EX353+FG353, 0.1)*$Q$9))/($B$11+$C$11+$F$11)</f>
        <v>0</v>
      </c>
      <c r="DL353">
        <v>6</v>
      </c>
      <c r="DM353">
        <v>0.5</v>
      </c>
      <c r="DN353" t="s">
        <v>438</v>
      </c>
      <c r="DO353">
        <v>2</v>
      </c>
      <c r="DP353" t="b">
        <v>1</v>
      </c>
      <c r="DQ353">
        <v>1758996929.84615</v>
      </c>
      <c r="DR353">
        <v>726.314846153846</v>
      </c>
      <c r="DS353">
        <v>774.699846153846</v>
      </c>
      <c r="DT353">
        <v>23.3492076923077</v>
      </c>
      <c r="DU353">
        <v>20.6221769230769</v>
      </c>
      <c r="DV353">
        <v>719.675</v>
      </c>
      <c r="DW353">
        <v>22.9684692307692</v>
      </c>
      <c r="DX353">
        <v>500.006076923077</v>
      </c>
      <c r="DY353">
        <v>90.3535153846154</v>
      </c>
      <c r="DZ353">
        <v>0.0283964461538462</v>
      </c>
      <c r="EA353">
        <v>29.9897846153846</v>
      </c>
      <c r="EB353">
        <v>30.0130846153846</v>
      </c>
      <c r="EC353">
        <v>999.9</v>
      </c>
      <c r="ED353">
        <v>0</v>
      </c>
      <c r="EE353">
        <v>0</v>
      </c>
      <c r="EF353">
        <v>9986.78384615385</v>
      </c>
      <c r="EG353">
        <v>0</v>
      </c>
      <c r="EH353">
        <v>9.68168</v>
      </c>
      <c r="EI353">
        <v>-48.3847230769231</v>
      </c>
      <c r="EJ353">
        <v>743.679307692308</v>
      </c>
      <c r="EK353">
        <v>791.012692307692</v>
      </c>
      <c r="EL353">
        <v>2.72704</v>
      </c>
      <c r="EM353">
        <v>774.699846153846</v>
      </c>
      <c r="EN353">
        <v>20.6221769230769</v>
      </c>
      <c r="EO353">
        <v>2.10968461538462</v>
      </c>
      <c r="EP353">
        <v>1.86328461538462</v>
      </c>
      <c r="EQ353">
        <v>18.2924846153846</v>
      </c>
      <c r="ER353">
        <v>16.3280153846154</v>
      </c>
      <c r="ES353">
        <v>1999.99076923077</v>
      </c>
      <c r="ET353">
        <v>0.980001307692308</v>
      </c>
      <c r="EU353">
        <v>0.0199991461538462</v>
      </c>
      <c r="EV353">
        <v>0</v>
      </c>
      <c r="EW353">
        <v>881.832538461538</v>
      </c>
      <c r="EX353">
        <v>5.00016</v>
      </c>
      <c r="EY353">
        <v>17996.6923076923</v>
      </c>
      <c r="EZ353">
        <v>18234.0923076923</v>
      </c>
      <c r="FA353">
        <v>48.4563846153846</v>
      </c>
      <c r="FB353">
        <v>48.75</v>
      </c>
      <c r="FC353">
        <v>48.812</v>
      </c>
      <c r="FD353">
        <v>48.4854615384615</v>
      </c>
      <c r="FE353">
        <v>50.312</v>
      </c>
      <c r="FF353">
        <v>1955.09076923077</v>
      </c>
      <c r="FG353">
        <v>39.9</v>
      </c>
      <c r="FH353">
        <v>0</v>
      </c>
      <c r="FI353">
        <v>1758996943.5</v>
      </c>
      <c r="FJ353">
        <v>0</v>
      </c>
      <c r="FK353">
        <v>881.901076923077</v>
      </c>
      <c r="FL353">
        <v>3.6038974398084</v>
      </c>
      <c r="FM353">
        <v>63.3401708593615</v>
      </c>
      <c r="FN353">
        <v>17997.6961538462</v>
      </c>
      <c r="FO353">
        <v>15</v>
      </c>
      <c r="FP353">
        <v>0</v>
      </c>
      <c r="FQ353" t="s">
        <v>439</v>
      </c>
      <c r="FR353">
        <v>1747249705.1</v>
      </c>
      <c r="FS353">
        <v>1747249711.1</v>
      </c>
      <c r="FT353">
        <v>0</v>
      </c>
      <c r="FU353">
        <v>0.871</v>
      </c>
      <c r="FV353">
        <v>0.066</v>
      </c>
      <c r="FW353">
        <v>5.486</v>
      </c>
      <c r="FX353">
        <v>0.145</v>
      </c>
      <c r="FY353">
        <v>420</v>
      </c>
      <c r="FZ353">
        <v>16</v>
      </c>
      <c r="GA353">
        <v>0.27</v>
      </c>
      <c r="GB353">
        <v>0.16</v>
      </c>
      <c r="GC353">
        <v>-47.8680047619048</v>
      </c>
      <c r="GD353">
        <v>-8.71221818181815</v>
      </c>
      <c r="GE353">
        <v>1.02119289324565</v>
      </c>
      <c r="GF353">
        <v>0</v>
      </c>
      <c r="GG353">
        <v>881.714323529412</v>
      </c>
      <c r="GH353">
        <v>3.15533996014958</v>
      </c>
      <c r="GI353">
        <v>0.384321305572511</v>
      </c>
      <c r="GJ353">
        <v>-1</v>
      </c>
      <c r="GK353">
        <v>2.75184190476191</v>
      </c>
      <c r="GL353">
        <v>-0.540031948051947</v>
      </c>
      <c r="GM353">
        <v>0.0547403675039465</v>
      </c>
      <c r="GN353">
        <v>0</v>
      </c>
      <c r="GO353">
        <v>0</v>
      </c>
      <c r="GP353">
        <v>2</v>
      </c>
      <c r="GQ353" t="s">
        <v>457</v>
      </c>
      <c r="GR353">
        <v>3.12524</v>
      </c>
      <c r="GS353">
        <v>2.65429</v>
      </c>
      <c r="GT353">
        <v>0.136069</v>
      </c>
      <c r="GU353">
        <v>0.142496</v>
      </c>
      <c r="GV353">
        <v>0.0995243</v>
      </c>
      <c r="GW353">
        <v>0.0918858</v>
      </c>
      <c r="GX353">
        <v>22253.1</v>
      </c>
      <c r="GY353">
        <v>20954.7</v>
      </c>
      <c r="GZ353">
        <v>23032.1</v>
      </c>
      <c r="HA353">
        <v>23791.1</v>
      </c>
      <c r="HB353">
        <v>35341.2</v>
      </c>
      <c r="HC353">
        <v>35763</v>
      </c>
      <c r="HD353">
        <v>41513.9</v>
      </c>
      <c r="HE353">
        <v>42422</v>
      </c>
      <c r="HF353">
        <v>1.91215</v>
      </c>
      <c r="HG353">
        <v>1.82525</v>
      </c>
      <c r="HH353">
        <v>0.208125</v>
      </c>
      <c r="HI353">
        <v>0</v>
      </c>
      <c r="HJ353">
        <v>26.6187</v>
      </c>
      <c r="HK353">
        <v>999.9</v>
      </c>
      <c r="HL353">
        <v>55.53</v>
      </c>
      <c r="HM353">
        <v>29.245</v>
      </c>
      <c r="HN353">
        <v>25.0717</v>
      </c>
      <c r="HO353">
        <v>54.2602</v>
      </c>
      <c r="HP353">
        <v>42.1234</v>
      </c>
      <c r="HQ353">
        <v>1</v>
      </c>
      <c r="HR353">
        <v>-0.00223831</v>
      </c>
      <c r="HS353">
        <v>0.111836</v>
      </c>
      <c r="HT353">
        <v>20.2179</v>
      </c>
      <c r="HU353">
        <v>5.23212</v>
      </c>
      <c r="HV353">
        <v>11.992</v>
      </c>
      <c r="HW353">
        <v>4.9556</v>
      </c>
      <c r="HX353">
        <v>3.3039</v>
      </c>
      <c r="HY353">
        <v>23.2</v>
      </c>
      <c r="HZ353">
        <v>9999</v>
      </c>
      <c r="IA353">
        <v>9999</v>
      </c>
      <c r="IB353">
        <v>9999</v>
      </c>
      <c r="IC353">
        <v>1.86855</v>
      </c>
      <c r="ID353">
        <v>1.86417</v>
      </c>
      <c r="IE353">
        <v>1.8718</v>
      </c>
      <c r="IF353">
        <v>1.86265</v>
      </c>
      <c r="IG353">
        <v>1.86205</v>
      </c>
      <c r="IH353">
        <v>1.86856</v>
      </c>
      <c r="II353">
        <v>1.85867</v>
      </c>
      <c r="IJ353">
        <v>1.86508</v>
      </c>
      <c r="IK353">
        <v>5</v>
      </c>
      <c r="IL353">
        <v>0</v>
      </c>
      <c r="IM353">
        <v>0</v>
      </c>
      <c r="IN353">
        <v>0</v>
      </c>
      <c r="IO353" t="s">
        <v>441</v>
      </c>
      <c r="IP353" t="s">
        <v>442</v>
      </c>
      <c r="IQ353" t="s">
        <v>443</v>
      </c>
      <c r="IR353" t="s">
        <v>443</v>
      </c>
      <c r="IS353" t="s">
        <v>443</v>
      </c>
      <c r="IT353" t="s">
        <v>443</v>
      </c>
      <c r="IU353">
        <v>0</v>
      </c>
      <c r="IV353">
        <v>100</v>
      </c>
      <c r="IW353">
        <v>100</v>
      </c>
      <c r="IX353">
        <v>6.703</v>
      </c>
      <c r="IY353">
        <v>0.3805</v>
      </c>
      <c r="IZ353">
        <v>4.29428474587108</v>
      </c>
      <c r="JA353">
        <v>0.0044018681294096</v>
      </c>
      <c r="JB353">
        <v>-1.90699597991277e-06</v>
      </c>
      <c r="JC353">
        <v>4.44501569190667e-10</v>
      </c>
      <c r="JD353">
        <v>0.0663976639725661</v>
      </c>
      <c r="JE353">
        <v>0.00774552653971819</v>
      </c>
      <c r="JF353">
        <v>0.000136201457998369</v>
      </c>
      <c r="JG353">
        <v>5.32982615085375e-06</v>
      </c>
      <c r="JH353">
        <v>-0</v>
      </c>
      <c r="JI353">
        <v>1991</v>
      </c>
      <c r="JJ353">
        <v>1</v>
      </c>
      <c r="JK353">
        <v>28</v>
      </c>
      <c r="JL353">
        <v>195787.2</v>
      </c>
      <c r="JM353">
        <v>195787.1</v>
      </c>
      <c r="JN353">
        <v>1.68213</v>
      </c>
      <c r="JO353">
        <v>2.36084</v>
      </c>
      <c r="JP353">
        <v>1.4978</v>
      </c>
      <c r="JQ353">
        <v>2.33032</v>
      </c>
      <c r="JR353">
        <v>1.54419</v>
      </c>
      <c r="JS353">
        <v>2.35352</v>
      </c>
      <c r="JT353">
        <v>35.3596</v>
      </c>
      <c r="JU353">
        <v>24.0963</v>
      </c>
      <c r="JV353">
        <v>18</v>
      </c>
      <c r="JW353">
        <v>546.281</v>
      </c>
      <c r="JX353">
        <v>433.621</v>
      </c>
      <c r="JY353">
        <v>26.5251</v>
      </c>
      <c r="JZ353">
        <v>27.5152</v>
      </c>
      <c r="KA353">
        <v>30.0001</v>
      </c>
      <c r="KB353">
        <v>27.4156</v>
      </c>
      <c r="KC353">
        <v>27.4393</v>
      </c>
      <c r="KD353">
        <v>33.8381</v>
      </c>
      <c r="KE353">
        <v>30.9316</v>
      </c>
      <c r="KF353">
        <v>94.0506</v>
      </c>
      <c r="KG353">
        <v>26.5253</v>
      </c>
      <c r="KH353">
        <v>826.205</v>
      </c>
      <c r="KI353">
        <v>20.8266</v>
      </c>
      <c r="KJ353">
        <v>93.0508</v>
      </c>
      <c r="KK353">
        <v>98.8709</v>
      </c>
    </row>
    <row r="354" spans="1:297">
      <c r="A354">
        <v>338</v>
      </c>
      <c r="B354">
        <v>1758996943</v>
      </c>
      <c r="C354">
        <v>9596</v>
      </c>
      <c r="D354" t="s">
        <v>1121</v>
      </c>
      <c r="E354" t="s">
        <v>1122</v>
      </c>
      <c r="F354">
        <v>5</v>
      </c>
      <c r="G354" t="s">
        <v>1024</v>
      </c>
      <c r="H354" t="s">
        <v>436</v>
      </c>
      <c r="I354">
        <v>1758996934.84615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(EA354+(U354+2*0.95*5.67E-8*(((EA354+$B$7)+273)^4-(EA354+273)^4)-44100*J354)/(1.84*29.3*R354+8*0.95*5.67E-8*(EA354+273)^3))</f>
        <v>0</v>
      </c>
      <c r="W354">
        <f>($C$7*EB354+$D$7*EC354+$E$7*V354)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2*0.95*5.67E-8*(((EA354+$B$7)+273)^4-(W354+273)^4)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824.255347085714</v>
      </c>
      <c r="AK354">
        <v>784.987103030303</v>
      </c>
      <c r="AL354">
        <v>3.3414945670995</v>
      </c>
      <c r="AM354">
        <v>63.08</v>
      </c>
      <c r="AN354">
        <f>(AP354 - AO354 + DY354*1E3/(8.314*(EA354+273.15)) * AR354/DX354 * AQ354) * DX354/(100*DL354) * 1000/(1000 - AP354)</f>
        <v>0</v>
      </c>
      <c r="AO354">
        <v>20.7170070357143</v>
      </c>
      <c r="AP354">
        <v>23.3371296969697</v>
      </c>
      <c r="AQ354">
        <v>-7.48320067031324e-05</v>
      </c>
      <c r="AR354">
        <v>99.94</v>
      </c>
      <c r="AS354">
        <v>0</v>
      </c>
      <c r="AT354">
        <v>0</v>
      </c>
      <c r="AU354">
        <f>IF(AS354*$H$13&gt;=AW354,1.0,(AW354/(AW354-AS354*$H$13)))</f>
        <v>0</v>
      </c>
      <c r="AV354">
        <f>(AU354-1)*100</f>
        <v>0</v>
      </c>
      <c r="AW354">
        <f>MAX(0,($B$13+$C$13*EF354)/(1+$D$13*EF354)*DY354/(EA354+273)*$E$13)</f>
        <v>0</v>
      </c>
      <c r="AX354" t="s">
        <v>437</v>
      </c>
      <c r="AY354" t="s">
        <v>437</v>
      </c>
      <c r="AZ354">
        <v>0</v>
      </c>
      <c r="BA354">
        <v>0</v>
      </c>
      <c r="BB354">
        <f>1-AZ354/BA354</f>
        <v>0</v>
      </c>
      <c r="BC354">
        <v>0</v>
      </c>
      <c r="BD354" t="s">
        <v>437</v>
      </c>
      <c r="BE354" t="s">
        <v>437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437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$B$11*EG354+$C$11*EH354+$F$11*ES354*(1-EV354)</f>
        <v>0</v>
      </c>
      <c r="DI354">
        <f>DH354*DJ354</f>
        <v>0</v>
      </c>
      <c r="DJ354">
        <f>($B$11*$D$9+$C$11*$D$9+$F$11*((FF354+EX354)/MAX(FF354+EX354+FG354, 0.1)*$I$9+FG354/MAX(FF354+EX354+FG354, 0.1)*$J$9))/($B$11+$C$11+$F$11)</f>
        <v>0</v>
      </c>
      <c r="DK354">
        <f>($B$11*$K$9+$C$11*$K$9+$F$11*((FF354+EX354)/MAX(FF354+EX354+FG354, 0.1)*$P$9+FG354/MAX(FF354+EX354+FG354, 0.1)*$Q$9))/($B$11+$C$11+$F$11)</f>
        <v>0</v>
      </c>
      <c r="DL354">
        <v>6</v>
      </c>
      <c r="DM354">
        <v>0.5</v>
      </c>
      <c r="DN354" t="s">
        <v>438</v>
      </c>
      <c r="DO354">
        <v>2</v>
      </c>
      <c r="DP354" t="b">
        <v>1</v>
      </c>
      <c r="DQ354">
        <v>1758996934.84615</v>
      </c>
      <c r="DR354">
        <v>742.949461538462</v>
      </c>
      <c r="DS354">
        <v>791.394076923077</v>
      </c>
      <c r="DT354">
        <v>23.3443615384615</v>
      </c>
      <c r="DU354">
        <v>20.6691538461538</v>
      </c>
      <c r="DV354">
        <v>736.270846153846</v>
      </c>
      <c r="DW354">
        <v>22.9637384615385</v>
      </c>
      <c r="DX354">
        <v>500</v>
      </c>
      <c r="DY354">
        <v>90.3537769230769</v>
      </c>
      <c r="DZ354">
        <v>0.0284262846153846</v>
      </c>
      <c r="EA354">
        <v>29.9951923076923</v>
      </c>
      <c r="EB354">
        <v>30.0121</v>
      </c>
      <c r="EC354">
        <v>999.9</v>
      </c>
      <c r="ED354">
        <v>0</v>
      </c>
      <c r="EE354">
        <v>0</v>
      </c>
      <c r="EF354">
        <v>9999.23</v>
      </c>
      <c r="EG354">
        <v>0</v>
      </c>
      <c r="EH354">
        <v>9.68168</v>
      </c>
      <c r="EI354">
        <v>-48.4444384615385</v>
      </c>
      <c r="EJ354">
        <v>760.707692307692</v>
      </c>
      <c r="EK354">
        <v>808.097307692308</v>
      </c>
      <c r="EL354">
        <v>2.67521615384615</v>
      </c>
      <c r="EM354">
        <v>791.394076923077</v>
      </c>
      <c r="EN354">
        <v>20.6691538461538</v>
      </c>
      <c r="EO354">
        <v>2.10925307692308</v>
      </c>
      <c r="EP354">
        <v>1.86753461538462</v>
      </c>
      <c r="EQ354">
        <v>18.2892230769231</v>
      </c>
      <c r="ER354">
        <v>16.3637846153846</v>
      </c>
      <c r="ES354">
        <v>1999.96692307692</v>
      </c>
      <c r="ET354">
        <v>0.980001076923077</v>
      </c>
      <c r="EU354">
        <v>0.0199993615384615</v>
      </c>
      <c r="EV354">
        <v>0</v>
      </c>
      <c r="EW354">
        <v>882.047</v>
      </c>
      <c r="EX354">
        <v>5.00016</v>
      </c>
      <c r="EY354">
        <v>18001.4076923077</v>
      </c>
      <c r="EZ354">
        <v>18233.8846153846</v>
      </c>
      <c r="FA354">
        <v>48.4612307692308</v>
      </c>
      <c r="FB354">
        <v>48.75</v>
      </c>
      <c r="FC354">
        <v>48.812</v>
      </c>
      <c r="FD354">
        <v>48.4903076923077</v>
      </c>
      <c r="FE354">
        <v>50.312</v>
      </c>
      <c r="FF354">
        <v>1955.06692307692</v>
      </c>
      <c r="FG354">
        <v>39.9</v>
      </c>
      <c r="FH354">
        <v>0</v>
      </c>
      <c r="FI354">
        <v>1758996948.3</v>
      </c>
      <c r="FJ354">
        <v>0</v>
      </c>
      <c r="FK354">
        <v>882.149884615385</v>
      </c>
      <c r="FL354">
        <v>1.47661539459162</v>
      </c>
      <c r="FM354">
        <v>50.2324786836797</v>
      </c>
      <c r="FN354">
        <v>18002.3730769231</v>
      </c>
      <c r="FO354">
        <v>15</v>
      </c>
      <c r="FP354">
        <v>0</v>
      </c>
      <c r="FQ354" t="s">
        <v>439</v>
      </c>
      <c r="FR354">
        <v>1747249705.1</v>
      </c>
      <c r="FS354">
        <v>1747249711.1</v>
      </c>
      <c r="FT354">
        <v>0</v>
      </c>
      <c r="FU354">
        <v>0.871</v>
      </c>
      <c r="FV354">
        <v>0.066</v>
      </c>
      <c r="FW354">
        <v>5.486</v>
      </c>
      <c r="FX354">
        <v>0.145</v>
      </c>
      <c r="FY354">
        <v>420</v>
      </c>
      <c r="FZ354">
        <v>16</v>
      </c>
      <c r="GA354">
        <v>0.27</v>
      </c>
      <c r="GB354">
        <v>0.16</v>
      </c>
      <c r="GC354">
        <v>-48.40189</v>
      </c>
      <c r="GD354">
        <v>-2.06866466165417</v>
      </c>
      <c r="GE354">
        <v>0.536951331965943</v>
      </c>
      <c r="GF354">
        <v>0</v>
      </c>
      <c r="GG354">
        <v>881.92905882353</v>
      </c>
      <c r="GH354">
        <v>2.75938885468158</v>
      </c>
      <c r="GI354">
        <v>0.359552167627566</v>
      </c>
      <c r="GJ354">
        <v>-1</v>
      </c>
      <c r="GK354">
        <v>2.6987575</v>
      </c>
      <c r="GL354">
        <v>-0.59474481203007</v>
      </c>
      <c r="GM354">
        <v>0.0575278800995656</v>
      </c>
      <c r="GN354">
        <v>0</v>
      </c>
      <c r="GO354">
        <v>0</v>
      </c>
      <c r="GP354">
        <v>2</v>
      </c>
      <c r="GQ354" t="s">
        <v>457</v>
      </c>
      <c r="GR354">
        <v>3.12539</v>
      </c>
      <c r="GS354">
        <v>2.65437</v>
      </c>
      <c r="GT354">
        <v>0.138088</v>
      </c>
      <c r="GU354">
        <v>0.144579</v>
      </c>
      <c r="GV354">
        <v>0.099521</v>
      </c>
      <c r="GW354">
        <v>0.0920309</v>
      </c>
      <c r="GX354">
        <v>22201.1</v>
      </c>
      <c r="GY354">
        <v>20903.6</v>
      </c>
      <c r="GZ354">
        <v>23032.1</v>
      </c>
      <c r="HA354">
        <v>23790.8</v>
      </c>
      <c r="HB354">
        <v>35341.4</v>
      </c>
      <c r="HC354">
        <v>35757.3</v>
      </c>
      <c r="HD354">
        <v>41513.8</v>
      </c>
      <c r="HE354">
        <v>42421.7</v>
      </c>
      <c r="HF354">
        <v>1.91212</v>
      </c>
      <c r="HG354">
        <v>1.82523</v>
      </c>
      <c r="HH354">
        <v>0.209183</v>
      </c>
      <c r="HI354">
        <v>0</v>
      </c>
      <c r="HJ354">
        <v>26.617</v>
      </c>
      <c r="HK354">
        <v>999.9</v>
      </c>
      <c r="HL354">
        <v>55.53</v>
      </c>
      <c r="HM354">
        <v>29.265</v>
      </c>
      <c r="HN354">
        <v>25.0977</v>
      </c>
      <c r="HO354">
        <v>53.9702</v>
      </c>
      <c r="HP354">
        <v>41.9191</v>
      </c>
      <c r="HQ354">
        <v>1</v>
      </c>
      <c r="HR354">
        <v>-0.00218242</v>
      </c>
      <c r="HS354">
        <v>0.114071</v>
      </c>
      <c r="HT354">
        <v>20.218</v>
      </c>
      <c r="HU354">
        <v>5.23361</v>
      </c>
      <c r="HV354">
        <v>11.992</v>
      </c>
      <c r="HW354">
        <v>4.9555</v>
      </c>
      <c r="HX354">
        <v>3.30395</v>
      </c>
      <c r="HY354">
        <v>23.2</v>
      </c>
      <c r="HZ354">
        <v>9999</v>
      </c>
      <c r="IA354">
        <v>9999</v>
      </c>
      <c r="IB354">
        <v>9999</v>
      </c>
      <c r="IC354">
        <v>1.86857</v>
      </c>
      <c r="ID354">
        <v>1.86419</v>
      </c>
      <c r="IE354">
        <v>1.8718</v>
      </c>
      <c r="IF354">
        <v>1.86266</v>
      </c>
      <c r="IG354">
        <v>1.86205</v>
      </c>
      <c r="IH354">
        <v>1.86857</v>
      </c>
      <c r="II354">
        <v>1.85868</v>
      </c>
      <c r="IJ354">
        <v>1.86508</v>
      </c>
      <c r="IK354">
        <v>5</v>
      </c>
      <c r="IL354">
        <v>0</v>
      </c>
      <c r="IM354">
        <v>0</v>
      </c>
      <c r="IN354">
        <v>0</v>
      </c>
      <c r="IO354" t="s">
        <v>441</v>
      </c>
      <c r="IP354" t="s">
        <v>442</v>
      </c>
      <c r="IQ354" t="s">
        <v>443</v>
      </c>
      <c r="IR354" t="s">
        <v>443</v>
      </c>
      <c r="IS354" t="s">
        <v>443</v>
      </c>
      <c r="IT354" t="s">
        <v>443</v>
      </c>
      <c r="IU354">
        <v>0</v>
      </c>
      <c r="IV354">
        <v>100</v>
      </c>
      <c r="IW354">
        <v>100</v>
      </c>
      <c r="IX354">
        <v>6.741</v>
      </c>
      <c r="IY354">
        <v>0.3805</v>
      </c>
      <c r="IZ354">
        <v>4.29428474587108</v>
      </c>
      <c r="JA354">
        <v>0.0044018681294096</v>
      </c>
      <c r="JB354">
        <v>-1.90699597991277e-06</v>
      </c>
      <c r="JC354">
        <v>4.44501569190667e-10</v>
      </c>
      <c r="JD354">
        <v>0.0663976639725661</v>
      </c>
      <c r="JE354">
        <v>0.00774552653971819</v>
      </c>
      <c r="JF354">
        <v>0.000136201457998369</v>
      </c>
      <c r="JG354">
        <v>5.32982615085375e-06</v>
      </c>
      <c r="JH354">
        <v>-0</v>
      </c>
      <c r="JI354">
        <v>1991</v>
      </c>
      <c r="JJ354">
        <v>1</v>
      </c>
      <c r="JK354">
        <v>28</v>
      </c>
      <c r="JL354">
        <v>195787.3</v>
      </c>
      <c r="JM354">
        <v>195787.2</v>
      </c>
      <c r="JN354">
        <v>1.71631</v>
      </c>
      <c r="JO354">
        <v>2.36816</v>
      </c>
      <c r="JP354">
        <v>1.4978</v>
      </c>
      <c r="JQ354">
        <v>2.33032</v>
      </c>
      <c r="JR354">
        <v>1.54419</v>
      </c>
      <c r="JS354">
        <v>2.3645</v>
      </c>
      <c r="JT354">
        <v>35.3596</v>
      </c>
      <c r="JU354">
        <v>24.0875</v>
      </c>
      <c r="JV354">
        <v>18</v>
      </c>
      <c r="JW354">
        <v>546.265</v>
      </c>
      <c r="JX354">
        <v>433.6</v>
      </c>
      <c r="JY354">
        <v>26.5253</v>
      </c>
      <c r="JZ354">
        <v>27.5152</v>
      </c>
      <c r="KA354">
        <v>30.0001</v>
      </c>
      <c r="KB354">
        <v>27.4156</v>
      </c>
      <c r="KC354">
        <v>27.4385</v>
      </c>
      <c r="KD354">
        <v>34.4236</v>
      </c>
      <c r="KE354">
        <v>30.629</v>
      </c>
      <c r="KF354">
        <v>94.0506</v>
      </c>
      <c r="KG354">
        <v>26.4919</v>
      </c>
      <c r="KH354">
        <v>839.804</v>
      </c>
      <c r="KI354">
        <v>20.8675</v>
      </c>
      <c r="KJ354">
        <v>93.0506</v>
      </c>
      <c r="KK354">
        <v>98.8701</v>
      </c>
    </row>
    <row r="355" spans="1:297">
      <c r="A355">
        <v>339</v>
      </c>
      <c r="B355">
        <v>1758996948</v>
      </c>
      <c r="C355">
        <v>9601</v>
      </c>
      <c r="D355" t="s">
        <v>1123</v>
      </c>
      <c r="E355" t="s">
        <v>1124</v>
      </c>
      <c r="F355">
        <v>5</v>
      </c>
      <c r="G355" t="s">
        <v>1024</v>
      </c>
      <c r="H355" t="s">
        <v>436</v>
      </c>
      <c r="I355">
        <v>1758996939.84615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(EA355+(U355+2*0.95*5.67E-8*(((EA355+$B$7)+273)^4-(EA355+273)^4)-44100*J355)/(1.84*29.3*R355+8*0.95*5.67E-8*(EA355+273)^3))</f>
        <v>0</v>
      </c>
      <c r="W355">
        <f>($C$7*EB355+$D$7*EC355+$E$7*V355)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2*0.95*5.67E-8*(((EA355+$B$7)+273)^4-(W355+273)^4)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842.489236116667</v>
      </c>
      <c r="AK355">
        <v>802.394</v>
      </c>
      <c r="AL355">
        <v>3.48418261904759</v>
      </c>
      <c r="AM355">
        <v>63.08</v>
      </c>
      <c r="AN355">
        <f>(AP355 - AO355 + DY355*1E3/(8.314*(EA355+273.15)) * AR355/DX355 * AQ355) * DX355/(100*DL355) * 1000/(1000 - AP355)</f>
        <v>0</v>
      </c>
      <c r="AO355">
        <v>20.752616077381</v>
      </c>
      <c r="AP355">
        <v>23.3292836363636</v>
      </c>
      <c r="AQ355">
        <v>-0.000206598364598701</v>
      </c>
      <c r="AR355">
        <v>99.94</v>
      </c>
      <c r="AS355">
        <v>0</v>
      </c>
      <c r="AT355">
        <v>0</v>
      </c>
      <c r="AU355">
        <f>IF(AS355*$H$13&gt;=AW355,1.0,(AW355/(AW355-AS355*$H$13)))</f>
        <v>0</v>
      </c>
      <c r="AV355">
        <f>(AU355-1)*100</f>
        <v>0</v>
      </c>
      <c r="AW355">
        <f>MAX(0,($B$13+$C$13*EF355)/(1+$D$13*EF355)*DY355/(EA355+273)*$E$13)</f>
        <v>0</v>
      </c>
      <c r="AX355" t="s">
        <v>437</v>
      </c>
      <c r="AY355" t="s">
        <v>437</v>
      </c>
      <c r="AZ355">
        <v>0</v>
      </c>
      <c r="BA355">
        <v>0</v>
      </c>
      <c r="BB355">
        <f>1-AZ355/BA355</f>
        <v>0</v>
      </c>
      <c r="BC355">
        <v>0</v>
      </c>
      <c r="BD355" t="s">
        <v>437</v>
      </c>
      <c r="BE355" t="s">
        <v>437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437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$B$11*EG355+$C$11*EH355+$F$11*ES355*(1-EV355)</f>
        <v>0</v>
      </c>
      <c r="DI355">
        <f>DH355*DJ355</f>
        <v>0</v>
      </c>
      <c r="DJ355">
        <f>($B$11*$D$9+$C$11*$D$9+$F$11*((FF355+EX355)/MAX(FF355+EX355+FG355, 0.1)*$I$9+FG355/MAX(FF355+EX355+FG355, 0.1)*$J$9))/($B$11+$C$11+$F$11)</f>
        <v>0</v>
      </c>
      <c r="DK355">
        <f>($B$11*$K$9+$C$11*$K$9+$F$11*((FF355+EX355)/MAX(FF355+EX355+FG355, 0.1)*$P$9+FG355/MAX(FF355+EX355+FG355, 0.1)*$Q$9))/($B$11+$C$11+$F$11)</f>
        <v>0</v>
      </c>
      <c r="DL355">
        <v>6</v>
      </c>
      <c r="DM355">
        <v>0.5</v>
      </c>
      <c r="DN355" t="s">
        <v>438</v>
      </c>
      <c r="DO355">
        <v>2</v>
      </c>
      <c r="DP355" t="b">
        <v>1</v>
      </c>
      <c r="DQ355">
        <v>1758996939.84615</v>
      </c>
      <c r="DR355">
        <v>759.630307692308</v>
      </c>
      <c r="DS355">
        <v>808.600384615385</v>
      </c>
      <c r="DT355">
        <v>23.3389923076923</v>
      </c>
      <c r="DU355">
        <v>20.7090615384615</v>
      </c>
      <c r="DV355">
        <v>752.913230769231</v>
      </c>
      <c r="DW355">
        <v>22.9584923076923</v>
      </c>
      <c r="DX355">
        <v>500.009384615385</v>
      </c>
      <c r="DY355">
        <v>90.3530692307692</v>
      </c>
      <c r="DZ355">
        <v>0.0284779692307692</v>
      </c>
      <c r="EA355">
        <v>29.998</v>
      </c>
      <c r="EB355">
        <v>30.0193076923077</v>
      </c>
      <c r="EC355">
        <v>999.9</v>
      </c>
      <c r="ED355">
        <v>0</v>
      </c>
      <c r="EE355">
        <v>0</v>
      </c>
      <c r="EF355">
        <v>10012.3553846154</v>
      </c>
      <c r="EG355">
        <v>0</v>
      </c>
      <c r="EH355">
        <v>9.68168</v>
      </c>
      <c r="EI355">
        <v>-48.9702076923077</v>
      </c>
      <c r="EJ355">
        <v>777.782846153846</v>
      </c>
      <c r="EK355">
        <v>825.700615384615</v>
      </c>
      <c r="EL355">
        <v>2.62993846153846</v>
      </c>
      <c r="EM355">
        <v>808.600384615385</v>
      </c>
      <c r="EN355">
        <v>20.7090615384615</v>
      </c>
      <c r="EO355">
        <v>2.10875076923077</v>
      </c>
      <c r="EP355">
        <v>1.87112692307692</v>
      </c>
      <c r="EQ355">
        <v>18.2854307692308</v>
      </c>
      <c r="ER355">
        <v>16.3939692307692</v>
      </c>
      <c r="ES355">
        <v>2000.00538461538</v>
      </c>
      <c r="ET355">
        <v>0.980001538461539</v>
      </c>
      <c r="EU355">
        <v>0.0199989307692308</v>
      </c>
      <c r="EV355">
        <v>0</v>
      </c>
      <c r="EW355">
        <v>882.204153846154</v>
      </c>
      <c r="EX355">
        <v>5.00016</v>
      </c>
      <c r="EY355">
        <v>18005.6692307692</v>
      </c>
      <c r="EZ355">
        <v>18234.2538461538</v>
      </c>
      <c r="FA355">
        <v>48.4515384615385</v>
      </c>
      <c r="FB355">
        <v>48.75</v>
      </c>
      <c r="FC355">
        <v>48.812</v>
      </c>
      <c r="FD355">
        <v>48.4951538461538</v>
      </c>
      <c r="FE355">
        <v>50.312</v>
      </c>
      <c r="FF355">
        <v>1955.10538461538</v>
      </c>
      <c r="FG355">
        <v>39.9</v>
      </c>
      <c r="FH355">
        <v>0</v>
      </c>
      <c r="FI355">
        <v>1758996953.1</v>
      </c>
      <c r="FJ355">
        <v>0</v>
      </c>
      <c r="FK355">
        <v>882.279115384615</v>
      </c>
      <c r="FL355">
        <v>2.08201710336343</v>
      </c>
      <c r="FM355">
        <v>43.8495726262704</v>
      </c>
      <c r="FN355">
        <v>18005.9538461538</v>
      </c>
      <c r="FO355">
        <v>15</v>
      </c>
      <c r="FP355">
        <v>0</v>
      </c>
      <c r="FQ355" t="s">
        <v>439</v>
      </c>
      <c r="FR355">
        <v>1747249705.1</v>
      </c>
      <c r="FS355">
        <v>1747249711.1</v>
      </c>
      <c r="FT355">
        <v>0</v>
      </c>
      <c r="FU355">
        <v>0.871</v>
      </c>
      <c r="FV355">
        <v>0.066</v>
      </c>
      <c r="FW355">
        <v>5.486</v>
      </c>
      <c r="FX355">
        <v>0.145</v>
      </c>
      <c r="FY355">
        <v>420</v>
      </c>
      <c r="FZ355">
        <v>16</v>
      </c>
      <c r="GA355">
        <v>0.27</v>
      </c>
      <c r="GB355">
        <v>0.16</v>
      </c>
      <c r="GC355">
        <v>-48.6792857142857</v>
      </c>
      <c r="GD355">
        <v>-4.83204155844161</v>
      </c>
      <c r="GE355">
        <v>0.695873548505908</v>
      </c>
      <c r="GF355">
        <v>0</v>
      </c>
      <c r="GG355">
        <v>882.198470588235</v>
      </c>
      <c r="GH355">
        <v>1.86627960849148</v>
      </c>
      <c r="GI355">
        <v>0.268514457414918</v>
      </c>
      <c r="GJ355">
        <v>-1</v>
      </c>
      <c r="GK355">
        <v>2.65590714285714</v>
      </c>
      <c r="GL355">
        <v>-0.557432727272718</v>
      </c>
      <c r="GM355">
        <v>0.0566207839294822</v>
      </c>
      <c r="GN355">
        <v>0</v>
      </c>
      <c r="GO355">
        <v>0</v>
      </c>
      <c r="GP355">
        <v>2</v>
      </c>
      <c r="GQ355" t="s">
        <v>457</v>
      </c>
      <c r="GR355">
        <v>3.12546</v>
      </c>
      <c r="GS355">
        <v>2.65402</v>
      </c>
      <c r="GT355">
        <v>0.140142</v>
      </c>
      <c r="GU355">
        <v>0.146482</v>
      </c>
      <c r="GV355">
        <v>0.0994873</v>
      </c>
      <c r="GW355">
        <v>0.0921541</v>
      </c>
      <c r="GX355">
        <v>22148.2</v>
      </c>
      <c r="GY355">
        <v>20857.4</v>
      </c>
      <c r="GZ355">
        <v>23032</v>
      </c>
      <c r="HA355">
        <v>23791.1</v>
      </c>
      <c r="HB355">
        <v>35343.2</v>
      </c>
      <c r="HC355">
        <v>35752.6</v>
      </c>
      <c r="HD355">
        <v>41514.1</v>
      </c>
      <c r="HE355">
        <v>42421.8</v>
      </c>
      <c r="HF355">
        <v>1.91227</v>
      </c>
      <c r="HG355">
        <v>1.82542</v>
      </c>
      <c r="HH355">
        <v>0.208743</v>
      </c>
      <c r="HI355">
        <v>0</v>
      </c>
      <c r="HJ355">
        <v>26.6159</v>
      </c>
      <c r="HK355">
        <v>999.9</v>
      </c>
      <c r="HL355">
        <v>55.53</v>
      </c>
      <c r="HM355">
        <v>29.275</v>
      </c>
      <c r="HN355">
        <v>25.1135</v>
      </c>
      <c r="HO355">
        <v>53.3502</v>
      </c>
      <c r="HP355">
        <v>41.9391</v>
      </c>
      <c r="HQ355">
        <v>1</v>
      </c>
      <c r="HR355">
        <v>-0.00170478</v>
      </c>
      <c r="HS355">
        <v>0.249937</v>
      </c>
      <c r="HT355">
        <v>20.2179</v>
      </c>
      <c r="HU355">
        <v>5.23331</v>
      </c>
      <c r="HV355">
        <v>11.992</v>
      </c>
      <c r="HW355">
        <v>4.9555</v>
      </c>
      <c r="HX355">
        <v>3.30395</v>
      </c>
      <c r="HY355">
        <v>23.2</v>
      </c>
      <c r="HZ355">
        <v>9999</v>
      </c>
      <c r="IA355">
        <v>9999</v>
      </c>
      <c r="IB355">
        <v>9999</v>
      </c>
      <c r="IC355">
        <v>1.86855</v>
      </c>
      <c r="ID355">
        <v>1.86417</v>
      </c>
      <c r="IE355">
        <v>1.8718</v>
      </c>
      <c r="IF355">
        <v>1.86264</v>
      </c>
      <c r="IG355">
        <v>1.86204</v>
      </c>
      <c r="IH355">
        <v>1.86855</v>
      </c>
      <c r="II355">
        <v>1.85868</v>
      </c>
      <c r="IJ355">
        <v>1.86508</v>
      </c>
      <c r="IK355">
        <v>5</v>
      </c>
      <c r="IL355">
        <v>0</v>
      </c>
      <c r="IM355">
        <v>0</v>
      </c>
      <c r="IN355">
        <v>0</v>
      </c>
      <c r="IO355" t="s">
        <v>441</v>
      </c>
      <c r="IP355" t="s">
        <v>442</v>
      </c>
      <c r="IQ355" t="s">
        <v>443</v>
      </c>
      <c r="IR355" t="s">
        <v>443</v>
      </c>
      <c r="IS355" t="s">
        <v>443</v>
      </c>
      <c r="IT355" t="s">
        <v>443</v>
      </c>
      <c r="IU355">
        <v>0</v>
      </c>
      <c r="IV355">
        <v>100</v>
      </c>
      <c r="IW355">
        <v>100</v>
      </c>
      <c r="IX355">
        <v>6.779</v>
      </c>
      <c r="IY355">
        <v>0.3803</v>
      </c>
      <c r="IZ355">
        <v>4.29428474587108</v>
      </c>
      <c r="JA355">
        <v>0.0044018681294096</v>
      </c>
      <c r="JB355">
        <v>-1.90699597991277e-06</v>
      </c>
      <c r="JC355">
        <v>4.44501569190667e-10</v>
      </c>
      <c r="JD355">
        <v>0.0663976639725661</v>
      </c>
      <c r="JE355">
        <v>0.00774552653971819</v>
      </c>
      <c r="JF355">
        <v>0.000136201457998369</v>
      </c>
      <c r="JG355">
        <v>5.32982615085375e-06</v>
      </c>
      <c r="JH355">
        <v>-0</v>
      </c>
      <c r="JI355">
        <v>1991</v>
      </c>
      <c r="JJ355">
        <v>1</v>
      </c>
      <c r="JK355">
        <v>28</v>
      </c>
      <c r="JL355">
        <v>195787.4</v>
      </c>
      <c r="JM355">
        <v>195787.3</v>
      </c>
      <c r="JN355">
        <v>1.74438</v>
      </c>
      <c r="JO355">
        <v>2.37427</v>
      </c>
      <c r="JP355">
        <v>1.49902</v>
      </c>
      <c r="JQ355">
        <v>2.33032</v>
      </c>
      <c r="JR355">
        <v>1.54419</v>
      </c>
      <c r="JS355">
        <v>2.28394</v>
      </c>
      <c r="JT355">
        <v>35.3596</v>
      </c>
      <c r="JU355">
        <v>24.0875</v>
      </c>
      <c r="JV355">
        <v>18</v>
      </c>
      <c r="JW355">
        <v>546.359</v>
      </c>
      <c r="JX355">
        <v>433.718</v>
      </c>
      <c r="JY355">
        <v>26.5076</v>
      </c>
      <c r="JZ355">
        <v>27.5152</v>
      </c>
      <c r="KA355">
        <v>30.0004</v>
      </c>
      <c r="KB355">
        <v>27.4152</v>
      </c>
      <c r="KC355">
        <v>27.4385</v>
      </c>
      <c r="KD355">
        <v>35.0535</v>
      </c>
      <c r="KE355">
        <v>30.3589</v>
      </c>
      <c r="KF355">
        <v>94.0506</v>
      </c>
      <c r="KG355">
        <v>26.4621</v>
      </c>
      <c r="KH355">
        <v>860.12</v>
      </c>
      <c r="KI355">
        <v>20.9235</v>
      </c>
      <c r="KJ355">
        <v>93.0509</v>
      </c>
      <c r="KK355">
        <v>98.8707</v>
      </c>
    </row>
    <row r="356" spans="1:297">
      <c r="A356">
        <v>340</v>
      </c>
      <c r="B356">
        <v>1758996953</v>
      </c>
      <c r="C356">
        <v>9606</v>
      </c>
      <c r="D356" t="s">
        <v>1125</v>
      </c>
      <c r="E356" t="s">
        <v>1126</v>
      </c>
      <c r="F356">
        <v>5</v>
      </c>
      <c r="G356" t="s">
        <v>1024</v>
      </c>
      <c r="H356" t="s">
        <v>436</v>
      </c>
      <c r="I356">
        <v>1758996944.84615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(EA356+(U356+2*0.95*5.67E-8*(((EA356+$B$7)+273)^4-(EA356+273)^4)-44100*J356)/(1.84*29.3*R356+8*0.95*5.67E-8*(EA356+273)^3))</f>
        <v>0</v>
      </c>
      <c r="W356">
        <f>($C$7*EB356+$D$7*EC356+$E$7*V356)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2*0.95*5.67E-8*(((EA356+$B$7)+273)^4-(W356+273)^4)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858.94313905</v>
      </c>
      <c r="AK356">
        <v>819.192642424243</v>
      </c>
      <c r="AL356">
        <v>3.35037798701293</v>
      </c>
      <c r="AM356">
        <v>63.08</v>
      </c>
      <c r="AN356">
        <f>(AP356 - AO356 + DY356*1E3/(8.314*(EA356+273.15)) * AR356/DX356 * AQ356) * DX356/(100*DL356) * 1000/(1000 - AP356)</f>
        <v>0</v>
      </c>
      <c r="AO356">
        <v>20.803024702381</v>
      </c>
      <c r="AP356">
        <v>23.324703030303</v>
      </c>
      <c r="AQ356">
        <v>-8.29775102950029e-05</v>
      </c>
      <c r="AR356">
        <v>99.94</v>
      </c>
      <c r="AS356">
        <v>0</v>
      </c>
      <c r="AT356">
        <v>0</v>
      </c>
      <c r="AU356">
        <f>IF(AS356*$H$13&gt;=AW356,1.0,(AW356/(AW356-AS356*$H$13)))</f>
        <v>0</v>
      </c>
      <c r="AV356">
        <f>(AU356-1)*100</f>
        <v>0</v>
      </c>
      <c r="AW356">
        <f>MAX(0,($B$13+$C$13*EF356)/(1+$D$13*EF356)*DY356/(EA356+273)*$E$13)</f>
        <v>0</v>
      </c>
      <c r="AX356" t="s">
        <v>437</v>
      </c>
      <c r="AY356" t="s">
        <v>437</v>
      </c>
      <c r="AZ356">
        <v>0</v>
      </c>
      <c r="BA356">
        <v>0</v>
      </c>
      <c r="BB356">
        <f>1-AZ356/BA356</f>
        <v>0</v>
      </c>
      <c r="BC356">
        <v>0</v>
      </c>
      <c r="BD356" t="s">
        <v>437</v>
      </c>
      <c r="BE356" t="s">
        <v>437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437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$B$11*EG356+$C$11*EH356+$F$11*ES356*(1-EV356)</f>
        <v>0</v>
      </c>
      <c r="DI356">
        <f>DH356*DJ356</f>
        <v>0</v>
      </c>
      <c r="DJ356">
        <f>($B$11*$D$9+$C$11*$D$9+$F$11*((FF356+EX356)/MAX(FF356+EX356+FG356, 0.1)*$I$9+FG356/MAX(FF356+EX356+FG356, 0.1)*$J$9))/($B$11+$C$11+$F$11)</f>
        <v>0</v>
      </c>
      <c r="DK356">
        <f>($B$11*$K$9+$C$11*$K$9+$F$11*((FF356+EX356)/MAX(FF356+EX356+FG356, 0.1)*$P$9+FG356/MAX(FF356+EX356+FG356, 0.1)*$Q$9))/($B$11+$C$11+$F$11)</f>
        <v>0</v>
      </c>
      <c r="DL356">
        <v>6</v>
      </c>
      <c r="DM356">
        <v>0.5</v>
      </c>
      <c r="DN356" t="s">
        <v>438</v>
      </c>
      <c r="DO356">
        <v>2</v>
      </c>
      <c r="DP356" t="b">
        <v>1</v>
      </c>
      <c r="DQ356">
        <v>1758996944.84615</v>
      </c>
      <c r="DR356">
        <v>776.348538461538</v>
      </c>
      <c r="DS356">
        <v>825.283153846154</v>
      </c>
      <c r="DT356">
        <v>23.3324769230769</v>
      </c>
      <c r="DU356">
        <v>20.7554461538462</v>
      </c>
      <c r="DV356">
        <v>769.593538461539</v>
      </c>
      <c r="DW356">
        <v>22.9521230769231</v>
      </c>
      <c r="DX356">
        <v>500.028615384615</v>
      </c>
      <c r="DY356">
        <v>90.3526307692308</v>
      </c>
      <c r="DZ356">
        <v>0.0284348153846154</v>
      </c>
      <c r="EA356">
        <v>30.0011153846154</v>
      </c>
      <c r="EB356">
        <v>30.0256769230769</v>
      </c>
      <c r="EC356">
        <v>999.9</v>
      </c>
      <c r="ED356">
        <v>0</v>
      </c>
      <c r="EE356">
        <v>0</v>
      </c>
      <c r="EF356">
        <v>10006.8246153846</v>
      </c>
      <c r="EG356">
        <v>0</v>
      </c>
      <c r="EH356">
        <v>9.68371307692308</v>
      </c>
      <c r="EI356">
        <v>-48.9347615384615</v>
      </c>
      <c r="EJ356">
        <v>794.895153846154</v>
      </c>
      <c r="EK356">
        <v>842.776230769231</v>
      </c>
      <c r="EL356">
        <v>2.57704692307692</v>
      </c>
      <c r="EM356">
        <v>825.283153846154</v>
      </c>
      <c r="EN356">
        <v>20.7554461538462</v>
      </c>
      <c r="EO356">
        <v>2.10815153846154</v>
      </c>
      <c r="EP356">
        <v>1.87530923076923</v>
      </c>
      <c r="EQ356">
        <v>18.2809076923077</v>
      </c>
      <c r="ER356">
        <v>16.4290384615385</v>
      </c>
      <c r="ES356">
        <v>2000.02384615385</v>
      </c>
      <c r="ET356">
        <v>0.98000176923077</v>
      </c>
      <c r="EU356">
        <v>0.0199987153846154</v>
      </c>
      <c r="EV356">
        <v>0</v>
      </c>
      <c r="EW356">
        <v>882.335692307692</v>
      </c>
      <c r="EX356">
        <v>5.00016</v>
      </c>
      <c r="EY356">
        <v>18009.1153846154</v>
      </c>
      <c r="EZ356">
        <v>18234.4230769231</v>
      </c>
      <c r="FA356">
        <v>48.4515384615385</v>
      </c>
      <c r="FB356">
        <v>48.75</v>
      </c>
      <c r="FC356">
        <v>48.812</v>
      </c>
      <c r="FD356">
        <v>48.4951538461538</v>
      </c>
      <c r="FE356">
        <v>50.312</v>
      </c>
      <c r="FF356">
        <v>1955.12384615385</v>
      </c>
      <c r="FG356">
        <v>39.9</v>
      </c>
      <c r="FH356">
        <v>0</v>
      </c>
      <c r="FI356">
        <v>1758996958.5</v>
      </c>
      <c r="FJ356">
        <v>0</v>
      </c>
      <c r="FK356">
        <v>882.42776</v>
      </c>
      <c r="FL356">
        <v>1.55046154052791</v>
      </c>
      <c r="FM356">
        <v>30.5307691697633</v>
      </c>
      <c r="FN356">
        <v>18009.436</v>
      </c>
      <c r="FO356">
        <v>15</v>
      </c>
      <c r="FP356">
        <v>0</v>
      </c>
      <c r="FQ356" t="s">
        <v>439</v>
      </c>
      <c r="FR356">
        <v>1747249705.1</v>
      </c>
      <c r="FS356">
        <v>1747249711.1</v>
      </c>
      <c r="FT356">
        <v>0</v>
      </c>
      <c r="FU356">
        <v>0.871</v>
      </c>
      <c r="FV356">
        <v>0.066</v>
      </c>
      <c r="FW356">
        <v>5.486</v>
      </c>
      <c r="FX356">
        <v>0.145</v>
      </c>
      <c r="FY356">
        <v>420</v>
      </c>
      <c r="FZ356">
        <v>16</v>
      </c>
      <c r="GA356">
        <v>0.27</v>
      </c>
      <c r="GB356">
        <v>0.16</v>
      </c>
      <c r="GC356">
        <v>-48.958565</v>
      </c>
      <c r="GD356">
        <v>-1.14059999999997</v>
      </c>
      <c r="GE356">
        <v>0.524828027333717</v>
      </c>
      <c r="GF356">
        <v>0</v>
      </c>
      <c r="GG356">
        <v>882.323323529412</v>
      </c>
      <c r="GH356">
        <v>1.59304813120176</v>
      </c>
      <c r="GI356">
        <v>0.256169718625143</v>
      </c>
      <c r="GJ356">
        <v>-1</v>
      </c>
      <c r="GK356">
        <v>2.602208</v>
      </c>
      <c r="GL356">
        <v>-0.613980451127817</v>
      </c>
      <c r="GM356">
        <v>0.059373932546194</v>
      </c>
      <c r="GN356">
        <v>0</v>
      </c>
      <c r="GO356">
        <v>0</v>
      </c>
      <c r="GP356">
        <v>2</v>
      </c>
      <c r="GQ356" t="s">
        <v>457</v>
      </c>
      <c r="GR356">
        <v>3.12533</v>
      </c>
      <c r="GS356">
        <v>2.65361</v>
      </c>
      <c r="GT356">
        <v>0.142126</v>
      </c>
      <c r="GU356">
        <v>0.148519</v>
      </c>
      <c r="GV356">
        <v>0.0994779</v>
      </c>
      <c r="GW356">
        <v>0.0923298</v>
      </c>
      <c r="GX356">
        <v>22097</v>
      </c>
      <c r="GY356">
        <v>20807.4</v>
      </c>
      <c r="GZ356">
        <v>23031.9</v>
      </c>
      <c r="HA356">
        <v>23790.9</v>
      </c>
      <c r="HB356">
        <v>35343.3</v>
      </c>
      <c r="HC356">
        <v>35745.8</v>
      </c>
      <c r="HD356">
        <v>41513.7</v>
      </c>
      <c r="HE356">
        <v>42421.7</v>
      </c>
      <c r="HF356">
        <v>1.91217</v>
      </c>
      <c r="HG356">
        <v>1.8256</v>
      </c>
      <c r="HH356">
        <v>0.208765</v>
      </c>
      <c r="HI356">
        <v>0</v>
      </c>
      <c r="HJ356">
        <v>26.6136</v>
      </c>
      <c r="HK356">
        <v>999.9</v>
      </c>
      <c r="HL356">
        <v>55.53</v>
      </c>
      <c r="HM356">
        <v>29.265</v>
      </c>
      <c r="HN356">
        <v>25.0973</v>
      </c>
      <c r="HO356">
        <v>53.8402</v>
      </c>
      <c r="HP356">
        <v>42.0433</v>
      </c>
      <c r="HQ356">
        <v>1</v>
      </c>
      <c r="HR356">
        <v>-0.00142785</v>
      </c>
      <c r="HS356">
        <v>0.291253</v>
      </c>
      <c r="HT356">
        <v>20.2176</v>
      </c>
      <c r="HU356">
        <v>5.23331</v>
      </c>
      <c r="HV356">
        <v>11.992</v>
      </c>
      <c r="HW356">
        <v>4.9556</v>
      </c>
      <c r="HX356">
        <v>3.30395</v>
      </c>
      <c r="HY356">
        <v>23.2</v>
      </c>
      <c r="HZ356">
        <v>9999</v>
      </c>
      <c r="IA356">
        <v>9999</v>
      </c>
      <c r="IB356">
        <v>9999</v>
      </c>
      <c r="IC356">
        <v>1.86855</v>
      </c>
      <c r="ID356">
        <v>1.86419</v>
      </c>
      <c r="IE356">
        <v>1.8718</v>
      </c>
      <c r="IF356">
        <v>1.86265</v>
      </c>
      <c r="IG356">
        <v>1.86208</v>
      </c>
      <c r="IH356">
        <v>1.86856</v>
      </c>
      <c r="II356">
        <v>1.85867</v>
      </c>
      <c r="IJ356">
        <v>1.86508</v>
      </c>
      <c r="IK356">
        <v>5</v>
      </c>
      <c r="IL356">
        <v>0</v>
      </c>
      <c r="IM356">
        <v>0</v>
      </c>
      <c r="IN356">
        <v>0</v>
      </c>
      <c r="IO356" t="s">
        <v>441</v>
      </c>
      <c r="IP356" t="s">
        <v>442</v>
      </c>
      <c r="IQ356" t="s">
        <v>443</v>
      </c>
      <c r="IR356" t="s">
        <v>443</v>
      </c>
      <c r="IS356" t="s">
        <v>443</v>
      </c>
      <c r="IT356" t="s">
        <v>443</v>
      </c>
      <c r="IU356">
        <v>0</v>
      </c>
      <c r="IV356">
        <v>100</v>
      </c>
      <c r="IW356">
        <v>100</v>
      </c>
      <c r="IX356">
        <v>6.816</v>
      </c>
      <c r="IY356">
        <v>0.3802</v>
      </c>
      <c r="IZ356">
        <v>4.29428474587108</v>
      </c>
      <c r="JA356">
        <v>0.0044018681294096</v>
      </c>
      <c r="JB356">
        <v>-1.90699597991277e-06</v>
      </c>
      <c r="JC356">
        <v>4.44501569190667e-10</v>
      </c>
      <c r="JD356">
        <v>0.0663976639725661</v>
      </c>
      <c r="JE356">
        <v>0.00774552653971819</v>
      </c>
      <c r="JF356">
        <v>0.000136201457998369</v>
      </c>
      <c r="JG356">
        <v>5.32982615085375e-06</v>
      </c>
      <c r="JH356">
        <v>-0</v>
      </c>
      <c r="JI356">
        <v>1991</v>
      </c>
      <c r="JJ356">
        <v>1</v>
      </c>
      <c r="JK356">
        <v>28</v>
      </c>
      <c r="JL356">
        <v>195787.5</v>
      </c>
      <c r="JM356">
        <v>195787.4</v>
      </c>
      <c r="JN356">
        <v>1.77612</v>
      </c>
      <c r="JO356">
        <v>2.35352</v>
      </c>
      <c r="JP356">
        <v>1.4978</v>
      </c>
      <c r="JQ356">
        <v>2.33032</v>
      </c>
      <c r="JR356">
        <v>1.54419</v>
      </c>
      <c r="JS356">
        <v>2.33521</v>
      </c>
      <c r="JT356">
        <v>35.3596</v>
      </c>
      <c r="JU356">
        <v>24.105</v>
      </c>
      <c r="JV356">
        <v>18</v>
      </c>
      <c r="JW356">
        <v>546.277</v>
      </c>
      <c r="JX356">
        <v>433.822</v>
      </c>
      <c r="JY356">
        <v>26.4713</v>
      </c>
      <c r="JZ356">
        <v>27.5152</v>
      </c>
      <c r="KA356">
        <v>30.0004</v>
      </c>
      <c r="KB356">
        <v>27.4133</v>
      </c>
      <c r="KC356">
        <v>27.4385</v>
      </c>
      <c r="KD356">
        <v>35.6208</v>
      </c>
      <c r="KE356">
        <v>30.0755</v>
      </c>
      <c r="KF356">
        <v>94.0506</v>
      </c>
      <c r="KG356">
        <v>26.4463</v>
      </c>
      <c r="KH356">
        <v>873.786</v>
      </c>
      <c r="KI356">
        <v>20.9725</v>
      </c>
      <c r="KJ356">
        <v>93.0502</v>
      </c>
      <c r="KK356">
        <v>98.8702</v>
      </c>
    </row>
    <row r="357" spans="1:297">
      <c r="A357">
        <v>341</v>
      </c>
      <c r="B357">
        <v>1758996958</v>
      </c>
      <c r="C357">
        <v>9611</v>
      </c>
      <c r="D357" t="s">
        <v>1127</v>
      </c>
      <c r="E357" t="s">
        <v>1128</v>
      </c>
      <c r="F357">
        <v>5</v>
      </c>
      <c r="G357" t="s">
        <v>1024</v>
      </c>
      <c r="H357" t="s">
        <v>436</v>
      </c>
      <c r="I357">
        <v>1758996949.84615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(EA357+(U357+2*0.95*5.67E-8*(((EA357+$B$7)+273)^4-(EA357+273)^4)-44100*J357)/(1.84*29.3*R357+8*0.95*5.67E-8*(EA357+273)^3))</f>
        <v>0</v>
      </c>
      <c r="W357">
        <f>($C$7*EB357+$D$7*EC357+$E$7*V357)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2*0.95*5.67E-8*(((EA357+$B$7)+273)^4-(W357+273)^4)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876.977828736905</v>
      </c>
      <c r="AK357">
        <v>836.697545454545</v>
      </c>
      <c r="AL357">
        <v>3.50599183982679</v>
      </c>
      <c r="AM357">
        <v>63.08</v>
      </c>
      <c r="AN357">
        <f>(AP357 - AO357 + DY357*1E3/(8.314*(EA357+273.15)) * AR357/DX357 * AQ357) * DX357/(100*DL357) * 1000/(1000 - AP357)</f>
        <v>0</v>
      </c>
      <c r="AO357">
        <v>20.8493064672619</v>
      </c>
      <c r="AP357">
        <v>23.3194163636364</v>
      </c>
      <c r="AQ357">
        <v>-9.45793337099169e-05</v>
      </c>
      <c r="AR357">
        <v>99.94</v>
      </c>
      <c r="AS357">
        <v>0</v>
      </c>
      <c r="AT357">
        <v>0</v>
      </c>
      <c r="AU357">
        <f>IF(AS357*$H$13&gt;=AW357,1.0,(AW357/(AW357-AS357*$H$13)))</f>
        <v>0</v>
      </c>
      <c r="AV357">
        <f>(AU357-1)*100</f>
        <v>0</v>
      </c>
      <c r="AW357">
        <f>MAX(0,($B$13+$C$13*EF357)/(1+$D$13*EF357)*DY357/(EA357+273)*$E$13)</f>
        <v>0</v>
      </c>
      <c r="AX357" t="s">
        <v>437</v>
      </c>
      <c r="AY357" t="s">
        <v>437</v>
      </c>
      <c r="AZ357">
        <v>0</v>
      </c>
      <c r="BA357">
        <v>0</v>
      </c>
      <c r="BB357">
        <f>1-AZ357/BA357</f>
        <v>0</v>
      </c>
      <c r="BC357">
        <v>0</v>
      </c>
      <c r="BD357" t="s">
        <v>437</v>
      </c>
      <c r="BE357" t="s">
        <v>437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437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$B$11*EG357+$C$11*EH357+$F$11*ES357*(1-EV357)</f>
        <v>0</v>
      </c>
      <c r="DI357">
        <f>DH357*DJ357</f>
        <v>0</v>
      </c>
      <c r="DJ357">
        <f>($B$11*$D$9+$C$11*$D$9+$F$11*((FF357+EX357)/MAX(FF357+EX357+FG357, 0.1)*$I$9+FG357/MAX(FF357+EX357+FG357, 0.1)*$J$9))/($B$11+$C$11+$F$11)</f>
        <v>0</v>
      </c>
      <c r="DK357">
        <f>($B$11*$K$9+$C$11*$K$9+$F$11*((FF357+EX357)/MAX(FF357+EX357+FG357, 0.1)*$P$9+FG357/MAX(FF357+EX357+FG357, 0.1)*$Q$9))/($B$11+$C$11+$F$11)</f>
        <v>0</v>
      </c>
      <c r="DL357">
        <v>6</v>
      </c>
      <c r="DM357">
        <v>0.5</v>
      </c>
      <c r="DN357" t="s">
        <v>438</v>
      </c>
      <c r="DO357">
        <v>2</v>
      </c>
      <c r="DP357" t="b">
        <v>1</v>
      </c>
      <c r="DQ357">
        <v>1758996949.84615</v>
      </c>
      <c r="DR357">
        <v>793.072076923077</v>
      </c>
      <c r="DS357">
        <v>842.426</v>
      </c>
      <c r="DT357">
        <v>23.3275</v>
      </c>
      <c r="DU357">
        <v>20.7990307692308</v>
      </c>
      <c r="DV357">
        <v>786.279538461538</v>
      </c>
      <c r="DW357">
        <v>22.9472461538462</v>
      </c>
      <c r="DX357">
        <v>500.007769230769</v>
      </c>
      <c r="DY357">
        <v>90.3527538461538</v>
      </c>
      <c r="DZ357">
        <v>0.0283766769230769</v>
      </c>
      <c r="EA357">
        <v>30.0043230769231</v>
      </c>
      <c r="EB357">
        <v>30.0313846153846</v>
      </c>
      <c r="EC357">
        <v>999.9</v>
      </c>
      <c r="ED357">
        <v>0</v>
      </c>
      <c r="EE357">
        <v>0</v>
      </c>
      <c r="EF357">
        <v>9996.68461538461</v>
      </c>
      <c r="EG357">
        <v>0</v>
      </c>
      <c r="EH357">
        <v>9.68510384615385</v>
      </c>
      <c r="EI357">
        <v>-49.3541230769231</v>
      </c>
      <c r="EJ357">
        <v>812.013923076923</v>
      </c>
      <c r="EK357">
        <v>860.320692307692</v>
      </c>
      <c r="EL357">
        <v>2.52848</v>
      </c>
      <c r="EM357">
        <v>842.426</v>
      </c>
      <c r="EN357">
        <v>20.7990307692308</v>
      </c>
      <c r="EO357">
        <v>2.10770384615385</v>
      </c>
      <c r="EP357">
        <v>1.87925</v>
      </c>
      <c r="EQ357">
        <v>18.2775230769231</v>
      </c>
      <c r="ER357">
        <v>16.4620153846154</v>
      </c>
      <c r="ES357">
        <v>2000.04307692308</v>
      </c>
      <c r="ET357">
        <v>0.980002</v>
      </c>
      <c r="EU357">
        <v>0.0199985</v>
      </c>
      <c r="EV357">
        <v>0</v>
      </c>
      <c r="EW357">
        <v>882.439692307692</v>
      </c>
      <c r="EX357">
        <v>5.00016</v>
      </c>
      <c r="EY357">
        <v>18011.6384615385</v>
      </c>
      <c r="EZ357">
        <v>18234.5923076923</v>
      </c>
      <c r="FA357">
        <v>48.4418461538462</v>
      </c>
      <c r="FB357">
        <v>48.75</v>
      </c>
      <c r="FC357">
        <v>48.812</v>
      </c>
      <c r="FD357">
        <v>48.5</v>
      </c>
      <c r="FE357">
        <v>50.3072307692308</v>
      </c>
      <c r="FF357">
        <v>1955.14307692308</v>
      </c>
      <c r="FG357">
        <v>39.9</v>
      </c>
      <c r="FH357">
        <v>0</v>
      </c>
      <c r="FI357">
        <v>1758996963.3</v>
      </c>
      <c r="FJ357">
        <v>0</v>
      </c>
      <c r="FK357">
        <v>882.53064</v>
      </c>
      <c r="FL357">
        <v>0.963769225430868</v>
      </c>
      <c r="FM357">
        <v>24.1153846096572</v>
      </c>
      <c r="FN357">
        <v>18011.62</v>
      </c>
      <c r="FO357">
        <v>15</v>
      </c>
      <c r="FP357">
        <v>0</v>
      </c>
      <c r="FQ357" t="s">
        <v>439</v>
      </c>
      <c r="FR357">
        <v>1747249705.1</v>
      </c>
      <c r="FS357">
        <v>1747249711.1</v>
      </c>
      <c r="FT357">
        <v>0</v>
      </c>
      <c r="FU357">
        <v>0.871</v>
      </c>
      <c r="FV357">
        <v>0.066</v>
      </c>
      <c r="FW357">
        <v>5.486</v>
      </c>
      <c r="FX357">
        <v>0.145</v>
      </c>
      <c r="FY357">
        <v>420</v>
      </c>
      <c r="FZ357">
        <v>16</v>
      </c>
      <c r="GA357">
        <v>0.27</v>
      </c>
      <c r="GB357">
        <v>0.16</v>
      </c>
      <c r="GC357">
        <v>-49.08729</v>
      </c>
      <c r="GD357">
        <v>-4.06598796992477</v>
      </c>
      <c r="GE357">
        <v>0.616579780644809</v>
      </c>
      <c r="GF357">
        <v>0</v>
      </c>
      <c r="GG357">
        <v>882.409323529412</v>
      </c>
      <c r="GH357">
        <v>1.19353705346915</v>
      </c>
      <c r="GI357">
        <v>0.238867145032088</v>
      </c>
      <c r="GJ357">
        <v>-1</v>
      </c>
      <c r="GK357">
        <v>2.56094</v>
      </c>
      <c r="GL357">
        <v>-0.606987969924818</v>
      </c>
      <c r="GM357">
        <v>0.0586815963484294</v>
      </c>
      <c r="GN357">
        <v>0</v>
      </c>
      <c r="GO357">
        <v>0</v>
      </c>
      <c r="GP357">
        <v>2</v>
      </c>
      <c r="GQ357" t="s">
        <v>457</v>
      </c>
      <c r="GR357">
        <v>3.12535</v>
      </c>
      <c r="GS357">
        <v>2.65414</v>
      </c>
      <c r="GT357">
        <v>0.144151</v>
      </c>
      <c r="GU357">
        <v>0.150407</v>
      </c>
      <c r="GV357">
        <v>0.099462</v>
      </c>
      <c r="GW357">
        <v>0.0924598</v>
      </c>
      <c r="GX357">
        <v>22044.8</v>
      </c>
      <c r="GY357">
        <v>20761.4</v>
      </c>
      <c r="GZ357">
        <v>23031.9</v>
      </c>
      <c r="HA357">
        <v>23791</v>
      </c>
      <c r="HB357">
        <v>35344.1</v>
      </c>
      <c r="HC357">
        <v>35740.7</v>
      </c>
      <c r="HD357">
        <v>41513.6</v>
      </c>
      <c r="HE357">
        <v>42421.6</v>
      </c>
      <c r="HF357">
        <v>1.91217</v>
      </c>
      <c r="HG357">
        <v>1.82568</v>
      </c>
      <c r="HH357">
        <v>0.212491</v>
      </c>
      <c r="HI357">
        <v>0</v>
      </c>
      <c r="HJ357">
        <v>26.6115</v>
      </c>
      <c r="HK357">
        <v>999.9</v>
      </c>
      <c r="HL357">
        <v>55.53</v>
      </c>
      <c r="HM357">
        <v>29.265</v>
      </c>
      <c r="HN357">
        <v>25.0976</v>
      </c>
      <c r="HO357">
        <v>53.7602</v>
      </c>
      <c r="HP357">
        <v>41.9912</v>
      </c>
      <c r="HQ357">
        <v>1</v>
      </c>
      <c r="HR357">
        <v>-0.00147866</v>
      </c>
      <c r="HS357">
        <v>0.265144</v>
      </c>
      <c r="HT357">
        <v>20.2175</v>
      </c>
      <c r="HU357">
        <v>5.23391</v>
      </c>
      <c r="HV357">
        <v>11.992</v>
      </c>
      <c r="HW357">
        <v>4.95565</v>
      </c>
      <c r="HX357">
        <v>3.304</v>
      </c>
      <c r="HY357">
        <v>23.2</v>
      </c>
      <c r="HZ357">
        <v>9999</v>
      </c>
      <c r="IA357">
        <v>9999</v>
      </c>
      <c r="IB357">
        <v>9999</v>
      </c>
      <c r="IC357">
        <v>1.86856</v>
      </c>
      <c r="ID357">
        <v>1.86419</v>
      </c>
      <c r="IE357">
        <v>1.8718</v>
      </c>
      <c r="IF357">
        <v>1.86267</v>
      </c>
      <c r="IG357">
        <v>1.86206</v>
      </c>
      <c r="IH357">
        <v>1.86857</v>
      </c>
      <c r="II357">
        <v>1.85867</v>
      </c>
      <c r="IJ357">
        <v>1.86508</v>
      </c>
      <c r="IK357">
        <v>5</v>
      </c>
      <c r="IL357">
        <v>0</v>
      </c>
      <c r="IM357">
        <v>0</v>
      </c>
      <c r="IN357">
        <v>0</v>
      </c>
      <c r="IO357" t="s">
        <v>441</v>
      </c>
      <c r="IP357" t="s">
        <v>442</v>
      </c>
      <c r="IQ357" t="s">
        <v>443</v>
      </c>
      <c r="IR357" t="s">
        <v>443</v>
      </c>
      <c r="IS357" t="s">
        <v>443</v>
      </c>
      <c r="IT357" t="s">
        <v>443</v>
      </c>
      <c r="IU357">
        <v>0</v>
      </c>
      <c r="IV357">
        <v>100</v>
      </c>
      <c r="IW357">
        <v>100</v>
      </c>
      <c r="IX357">
        <v>6.853</v>
      </c>
      <c r="IY357">
        <v>0.38</v>
      </c>
      <c r="IZ357">
        <v>4.29428474587108</v>
      </c>
      <c r="JA357">
        <v>0.0044018681294096</v>
      </c>
      <c r="JB357">
        <v>-1.90699597991277e-06</v>
      </c>
      <c r="JC357">
        <v>4.44501569190667e-10</v>
      </c>
      <c r="JD357">
        <v>0.0663976639725661</v>
      </c>
      <c r="JE357">
        <v>0.00774552653971819</v>
      </c>
      <c r="JF357">
        <v>0.000136201457998369</v>
      </c>
      <c r="JG357">
        <v>5.32982615085375e-06</v>
      </c>
      <c r="JH357">
        <v>-0</v>
      </c>
      <c r="JI357">
        <v>1991</v>
      </c>
      <c r="JJ357">
        <v>1</v>
      </c>
      <c r="JK357">
        <v>28</v>
      </c>
      <c r="JL357">
        <v>195787.5</v>
      </c>
      <c r="JM357">
        <v>195787.4</v>
      </c>
      <c r="JN357">
        <v>1.80298</v>
      </c>
      <c r="JO357">
        <v>2.37793</v>
      </c>
      <c r="JP357">
        <v>1.49902</v>
      </c>
      <c r="JQ357">
        <v>2.33032</v>
      </c>
      <c r="JR357">
        <v>1.54419</v>
      </c>
      <c r="JS357">
        <v>2.25708</v>
      </c>
      <c r="JT357">
        <v>35.3596</v>
      </c>
      <c r="JU357">
        <v>24.0787</v>
      </c>
      <c r="JV357">
        <v>18</v>
      </c>
      <c r="JW357">
        <v>546.277</v>
      </c>
      <c r="JX357">
        <v>433.852</v>
      </c>
      <c r="JY357">
        <v>26.4451</v>
      </c>
      <c r="JZ357">
        <v>27.5152</v>
      </c>
      <c r="KA357">
        <v>30.0002</v>
      </c>
      <c r="KB357">
        <v>27.4133</v>
      </c>
      <c r="KC357">
        <v>27.4365</v>
      </c>
      <c r="KD357">
        <v>36.1446</v>
      </c>
      <c r="KE357">
        <v>29.5094</v>
      </c>
      <c r="KF357">
        <v>94.0506</v>
      </c>
      <c r="KG357">
        <v>26.3939</v>
      </c>
      <c r="KH357">
        <v>894.133</v>
      </c>
      <c r="KI357">
        <v>21.0258</v>
      </c>
      <c r="KJ357">
        <v>93.05</v>
      </c>
      <c r="KK357">
        <v>98.8702</v>
      </c>
    </row>
    <row r="358" spans="1:297">
      <c r="A358">
        <v>342</v>
      </c>
      <c r="B358">
        <v>1758996963</v>
      </c>
      <c r="C358">
        <v>9616</v>
      </c>
      <c r="D358" t="s">
        <v>1129</v>
      </c>
      <c r="E358" t="s">
        <v>1130</v>
      </c>
      <c r="F358">
        <v>5</v>
      </c>
      <c r="G358" t="s">
        <v>1024</v>
      </c>
      <c r="H358" t="s">
        <v>436</v>
      </c>
      <c r="I358">
        <v>1758996954.84615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(EA358+(U358+2*0.95*5.67E-8*(((EA358+$B$7)+273)^4-(EA358+273)^4)-44100*J358)/(1.84*29.3*R358+8*0.95*5.67E-8*(EA358+273)^3))</f>
        <v>0</v>
      </c>
      <c r="W358">
        <f>($C$7*EB358+$D$7*EC358+$E$7*V358)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2*0.95*5.67E-8*(((EA358+$B$7)+273)^4-(W358+273)^4)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893.496261596428</v>
      </c>
      <c r="AK358">
        <v>853.457054545454</v>
      </c>
      <c r="AL358">
        <v>3.35506673160171</v>
      </c>
      <c r="AM358">
        <v>63.08</v>
      </c>
      <c r="AN358">
        <f>(AP358 - AO358 + DY358*1E3/(8.314*(EA358+273.15)) * AR358/DX358 * AQ358) * DX358/(100*DL358) * 1000/(1000 - AP358)</f>
        <v>0</v>
      </c>
      <c r="AO358">
        <v>20.8928574107143</v>
      </c>
      <c r="AP358">
        <v>23.3108763636364</v>
      </c>
      <c r="AQ358">
        <v>-0.000124709277650458</v>
      </c>
      <c r="AR358">
        <v>99.94</v>
      </c>
      <c r="AS358">
        <v>0</v>
      </c>
      <c r="AT358">
        <v>0</v>
      </c>
      <c r="AU358">
        <f>IF(AS358*$H$13&gt;=AW358,1.0,(AW358/(AW358-AS358*$H$13)))</f>
        <v>0</v>
      </c>
      <c r="AV358">
        <f>(AU358-1)*100</f>
        <v>0</v>
      </c>
      <c r="AW358">
        <f>MAX(0,($B$13+$C$13*EF358)/(1+$D$13*EF358)*DY358/(EA358+273)*$E$13)</f>
        <v>0</v>
      </c>
      <c r="AX358" t="s">
        <v>437</v>
      </c>
      <c r="AY358" t="s">
        <v>437</v>
      </c>
      <c r="AZ358">
        <v>0</v>
      </c>
      <c r="BA358">
        <v>0</v>
      </c>
      <c r="BB358">
        <f>1-AZ358/BA358</f>
        <v>0</v>
      </c>
      <c r="BC358">
        <v>0</v>
      </c>
      <c r="BD358" t="s">
        <v>437</v>
      </c>
      <c r="BE358" t="s">
        <v>437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437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$B$11*EG358+$C$11*EH358+$F$11*ES358*(1-EV358)</f>
        <v>0</v>
      </c>
      <c r="DI358">
        <f>DH358*DJ358</f>
        <v>0</v>
      </c>
      <c r="DJ358">
        <f>($B$11*$D$9+$C$11*$D$9+$F$11*((FF358+EX358)/MAX(FF358+EX358+FG358, 0.1)*$I$9+FG358/MAX(FF358+EX358+FG358, 0.1)*$J$9))/($B$11+$C$11+$F$11)</f>
        <v>0</v>
      </c>
      <c r="DK358">
        <f>($B$11*$K$9+$C$11*$K$9+$F$11*((FF358+EX358)/MAX(FF358+EX358+FG358, 0.1)*$P$9+FG358/MAX(FF358+EX358+FG358, 0.1)*$Q$9))/($B$11+$C$11+$F$11)</f>
        <v>0</v>
      </c>
      <c r="DL358">
        <v>6</v>
      </c>
      <c r="DM358">
        <v>0.5</v>
      </c>
      <c r="DN358" t="s">
        <v>438</v>
      </c>
      <c r="DO358">
        <v>2</v>
      </c>
      <c r="DP358" t="b">
        <v>1</v>
      </c>
      <c r="DQ358">
        <v>1758996954.84615</v>
      </c>
      <c r="DR358">
        <v>809.787</v>
      </c>
      <c r="DS358">
        <v>859.026153846154</v>
      </c>
      <c r="DT358">
        <v>23.3205615384615</v>
      </c>
      <c r="DU358">
        <v>20.8455384615385</v>
      </c>
      <c r="DV358">
        <v>802.957692307692</v>
      </c>
      <c r="DW358">
        <v>22.9404461538462</v>
      </c>
      <c r="DX358">
        <v>500.001615384615</v>
      </c>
      <c r="DY358">
        <v>90.3539153846154</v>
      </c>
      <c r="DZ358">
        <v>0.0283980230769231</v>
      </c>
      <c r="EA358">
        <v>30.0015230769231</v>
      </c>
      <c r="EB358">
        <v>30.0588615384615</v>
      </c>
      <c r="EC358">
        <v>999.9</v>
      </c>
      <c r="ED358">
        <v>0</v>
      </c>
      <c r="EE358">
        <v>0</v>
      </c>
      <c r="EF358">
        <v>9996.82461538461</v>
      </c>
      <c r="EG358">
        <v>0</v>
      </c>
      <c r="EH358">
        <v>9.68510384615385</v>
      </c>
      <c r="EI358">
        <v>-49.2390538461539</v>
      </c>
      <c r="EJ358">
        <v>829.122307692308</v>
      </c>
      <c r="EK358">
        <v>877.315</v>
      </c>
      <c r="EL358">
        <v>2.47500384615385</v>
      </c>
      <c r="EM358">
        <v>859.026153846154</v>
      </c>
      <c r="EN358">
        <v>20.8455384615385</v>
      </c>
      <c r="EO358">
        <v>2.10710230769231</v>
      </c>
      <c r="EP358">
        <v>1.88347692307692</v>
      </c>
      <c r="EQ358">
        <v>18.2729923076923</v>
      </c>
      <c r="ER358">
        <v>16.4973230769231</v>
      </c>
      <c r="ES358">
        <v>2000.02153846154</v>
      </c>
      <c r="ET358">
        <v>0.980001769230769</v>
      </c>
      <c r="EU358">
        <v>0.0199987153846154</v>
      </c>
      <c r="EV358">
        <v>0</v>
      </c>
      <c r="EW358">
        <v>882.506923076923</v>
      </c>
      <c r="EX358">
        <v>5.00016</v>
      </c>
      <c r="EY358">
        <v>18013.1307692308</v>
      </c>
      <c r="EZ358">
        <v>18234.3846153846</v>
      </c>
      <c r="FA358">
        <v>48.437</v>
      </c>
      <c r="FB358">
        <v>48.75</v>
      </c>
      <c r="FC358">
        <v>48.812</v>
      </c>
      <c r="FD358">
        <v>48.5</v>
      </c>
      <c r="FE358">
        <v>50.3072307692308</v>
      </c>
      <c r="FF358">
        <v>1955.12153846154</v>
      </c>
      <c r="FG358">
        <v>39.9</v>
      </c>
      <c r="FH358">
        <v>0</v>
      </c>
      <c r="FI358">
        <v>1758996968.1</v>
      </c>
      <c r="FJ358">
        <v>0</v>
      </c>
      <c r="FK358">
        <v>882.53256</v>
      </c>
      <c r="FL358">
        <v>0.376153830143984</v>
      </c>
      <c r="FM358">
        <v>13.6846153573818</v>
      </c>
      <c r="FN358">
        <v>18013</v>
      </c>
      <c r="FO358">
        <v>15</v>
      </c>
      <c r="FP358">
        <v>0</v>
      </c>
      <c r="FQ358" t="s">
        <v>439</v>
      </c>
      <c r="FR358">
        <v>1747249705.1</v>
      </c>
      <c r="FS358">
        <v>1747249711.1</v>
      </c>
      <c r="FT358">
        <v>0</v>
      </c>
      <c r="FU358">
        <v>0.871</v>
      </c>
      <c r="FV358">
        <v>0.066</v>
      </c>
      <c r="FW358">
        <v>5.486</v>
      </c>
      <c r="FX358">
        <v>0.145</v>
      </c>
      <c r="FY358">
        <v>420</v>
      </c>
      <c r="FZ358">
        <v>16</v>
      </c>
      <c r="GA358">
        <v>0.27</v>
      </c>
      <c r="GB358">
        <v>0.16</v>
      </c>
      <c r="GC358">
        <v>-49.268</v>
      </c>
      <c r="GD358">
        <v>-0.466184415584493</v>
      </c>
      <c r="GE358">
        <v>0.41765367516754</v>
      </c>
      <c r="GF358">
        <v>1</v>
      </c>
      <c r="GG358">
        <v>882.478852941176</v>
      </c>
      <c r="GH358">
        <v>0.477112297820172</v>
      </c>
      <c r="GI358">
        <v>0.243673254265405</v>
      </c>
      <c r="GJ358">
        <v>-1</v>
      </c>
      <c r="GK358">
        <v>2.51584047619048</v>
      </c>
      <c r="GL358">
        <v>-0.620166233766231</v>
      </c>
      <c r="GM358">
        <v>0.0628051686890415</v>
      </c>
      <c r="GN358">
        <v>0</v>
      </c>
      <c r="GO358">
        <v>1</v>
      </c>
      <c r="GP358">
        <v>2</v>
      </c>
      <c r="GQ358" t="s">
        <v>446</v>
      </c>
      <c r="GR358">
        <v>3.12539</v>
      </c>
      <c r="GS358">
        <v>2.65408</v>
      </c>
      <c r="GT358">
        <v>0.146089</v>
      </c>
      <c r="GU358">
        <v>0.152286</v>
      </c>
      <c r="GV358">
        <v>0.099444</v>
      </c>
      <c r="GW358">
        <v>0.0926189</v>
      </c>
      <c r="GX358">
        <v>21994.9</v>
      </c>
      <c r="GY358">
        <v>20715.5</v>
      </c>
      <c r="GZ358">
        <v>23031.8</v>
      </c>
      <c r="HA358">
        <v>23791</v>
      </c>
      <c r="HB358">
        <v>35344.7</v>
      </c>
      <c r="HC358">
        <v>35734.7</v>
      </c>
      <c r="HD358">
        <v>41513.4</v>
      </c>
      <c r="HE358">
        <v>42421.8</v>
      </c>
      <c r="HF358">
        <v>1.9123</v>
      </c>
      <c r="HG358">
        <v>1.82582</v>
      </c>
      <c r="HH358">
        <v>0.214364</v>
      </c>
      <c r="HI358">
        <v>0</v>
      </c>
      <c r="HJ358">
        <v>26.6114</v>
      </c>
      <c r="HK358">
        <v>999.9</v>
      </c>
      <c r="HL358">
        <v>55.53</v>
      </c>
      <c r="HM358">
        <v>29.265</v>
      </c>
      <c r="HN358">
        <v>25.0987</v>
      </c>
      <c r="HO358">
        <v>54.2202</v>
      </c>
      <c r="HP358">
        <v>42.0232</v>
      </c>
      <c r="HQ358">
        <v>1</v>
      </c>
      <c r="HR358">
        <v>-0.00128557</v>
      </c>
      <c r="HS358">
        <v>0.397127</v>
      </c>
      <c r="HT358">
        <v>20.2173</v>
      </c>
      <c r="HU358">
        <v>5.23421</v>
      </c>
      <c r="HV358">
        <v>11.992</v>
      </c>
      <c r="HW358">
        <v>4.95575</v>
      </c>
      <c r="HX358">
        <v>3.304</v>
      </c>
      <c r="HY358">
        <v>23.2</v>
      </c>
      <c r="HZ358">
        <v>9999</v>
      </c>
      <c r="IA358">
        <v>9999</v>
      </c>
      <c r="IB358">
        <v>9999</v>
      </c>
      <c r="IC358">
        <v>1.86857</v>
      </c>
      <c r="ID358">
        <v>1.8642</v>
      </c>
      <c r="IE358">
        <v>1.8718</v>
      </c>
      <c r="IF358">
        <v>1.86265</v>
      </c>
      <c r="IG358">
        <v>1.86206</v>
      </c>
      <c r="IH358">
        <v>1.86857</v>
      </c>
      <c r="II358">
        <v>1.85867</v>
      </c>
      <c r="IJ358">
        <v>1.86508</v>
      </c>
      <c r="IK358">
        <v>5</v>
      </c>
      <c r="IL358">
        <v>0</v>
      </c>
      <c r="IM358">
        <v>0</v>
      </c>
      <c r="IN358">
        <v>0</v>
      </c>
      <c r="IO358" t="s">
        <v>441</v>
      </c>
      <c r="IP358" t="s">
        <v>442</v>
      </c>
      <c r="IQ358" t="s">
        <v>443</v>
      </c>
      <c r="IR358" t="s">
        <v>443</v>
      </c>
      <c r="IS358" t="s">
        <v>443</v>
      </c>
      <c r="IT358" t="s">
        <v>443</v>
      </c>
      <c r="IU358">
        <v>0</v>
      </c>
      <c r="IV358">
        <v>100</v>
      </c>
      <c r="IW358">
        <v>100</v>
      </c>
      <c r="IX358">
        <v>6.888</v>
      </c>
      <c r="IY358">
        <v>0.3799</v>
      </c>
      <c r="IZ358">
        <v>4.29428474587108</v>
      </c>
      <c r="JA358">
        <v>0.0044018681294096</v>
      </c>
      <c r="JB358">
        <v>-1.90699597991277e-06</v>
      </c>
      <c r="JC358">
        <v>4.44501569190667e-10</v>
      </c>
      <c r="JD358">
        <v>0.0663976639725661</v>
      </c>
      <c r="JE358">
        <v>0.00774552653971819</v>
      </c>
      <c r="JF358">
        <v>0.000136201457998369</v>
      </c>
      <c r="JG358">
        <v>5.32982615085375e-06</v>
      </c>
      <c r="JH358">
        <v>-0</v>
      </c>
      <c r="JI358">
        <v>1991</v>
      </c>
      <c r="JJ358">
        <v>1</v>
      </c>
      <c r="JK358">
        <v>28</v>
      </c>
      <c r="JL358">
        <v>195787.6</v>
      </c>
      <c r="JM358">
        <v>195787.5</v>
      </c>
      <c r="JN358">
        <v>1.82861</v>
      </c>
      <c r="JO358">
        <v>2.36328</v>
      </c>
      <c r="JP358">
        <v>1.4978</v>
      </c>
      <c r="JQ358">
        <v>2.33032</v>
      </c>
      <c r="JR358">
        <v>1.54419</v>
      </c>
      <c r="JS358">
        <v>2.32422</v>
      </c>
      <c r="JT358">
        <v>35.3365</v>
      </c>
      <c r="JU358">
        <v>24.105</v>
      </c>
      <c r="JV358">
        <v>18</v>
      </c>
      <c r="JW358">
        <v>546.358</v>
      </c>
      <c r="JX358">
        <v>433.937</v>
      </c>
      <c r="JY358">
        <v>26.4077</v>
      </c>
      <c r="JZ358">
        <v>27.5152</v>
      </c>
      <c r="KA358">
        <v>30.0003</v>
      </c>
      <c r="KB358">
        <v>27.4133</v>
      </c>
      <c r="KC358">
        <v>27.4361</v>
      </c>
      <c r="KD358">
        <v>36.7351</v>
      </c>
      <c r="KE358">
        <v>29.2275</v>
      </c>
      <c r="KF358">
        <v>94.0506</v>
      </c>
      <c r="KG358">
        <v>26.2728</v>
      </c>
      <c r="KH358">
        <v>907.718</v>
      </c>
      <c r="KI358">
        <v>21.0755</v>
      </c>
      <c r="KJ358">
        <v>93.0496</v>
      </c>
      <c r="KK358">
        <v>98.8705</v>
      </c>
    </row>
    <row r="359" spans="1:297">
      <c r="A359">
        <v>343</v>
      </c>
      <c r="B359">
        <v>1758996968</v>
      </c>
      <c r="C359">
        <v>9621</v>
      </c>
      <c r="D359" t="s">
        <v>1131</v>
      </c>
      <c r="E359" t="s">
        <v>1132</v>
      </c>
      <c r="F359">
        <v>5</v>
      </c>
      <c r="G359" t="s">
        <v>1024</v>
      </c>
      <c r="H359" t="s">
        <v>436</v>
      </c>
      <c r="I359">
        <v>1758996959.84615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(EA359+(U359+2*0.95*5.67E-8*(((EA359+$B$7)+273)^4-(EA359+273)^4)-44100*J359)/(1.84*29.3*R359+8*0.95*5.67E-8*(EA359+273)^3))</f>
        <v>0</v>
      </c>
      <c r="W359">
        <f>($C$7*EB359+$D$7*EC359+$E$7*V359)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2*0.95*5.67E-8*(((EA359+$B$7)+273)^4-(W359+273)^4)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910.250307089286</v>
      </c>
      <c r="AK359">
        <v>870.221775757576</v>
      </c>
      <c r="AL359">
        <v>3.33763560606054</v>
      </c>
      <c r="AM359">
        <v>63.08</v>
      </c>
      <c r="AN359">
        <f>(AP359 - AO359 + DY359*1E3/(8.314*(EA359+273.15)) * AR359/DX359 * AQ359) * DX359/(100*DL359) * 1000/(1000 - AP359)</f>
        <v>0</v>
      </c>
      <c r="AO359">
        <v>20.9455910297619</v>
      </c>
      <c r="AP359">
        <v>23.3134272727273</v>
      </c>
      <c r="AQ359">
        <v>1.70061842916606e-05</v>
      </c>
      <c r="AR359">
        <v>99.94</v>
      </c>
      <c r="AS359">
        <v>0</v>
      </c>
      <c r="AT359">
        <v>0</v>
      </c>
      <c r="AU359">
        <f>IF(AS359*$H$13&gt;=AW359,1.0,(AW359/(AW359-AS359*$H$13)))</f>
        <v>0</v>
      </c>
      <c r="AV359">
        <f>(AU359-1)*100</f>
        <v>0</v>
      </c>
      <c r="AW359">
        <f>MAX(0,($B$13+$C$13*EF359)/(1+$D$13*EF359)*DY359/(EA359+273)*$E$13)</f>
        <v>0</v>
      </c>
      <c r="AX359" t="s">
        <v>437</v>
      </c>
      <c r="AY359" t="s">
        <v>437</v>
      </c>
      <c r="AZ359">
        <v>0</v>
      </c>
      <c r="BA359">
        <v>0</v>
      </c>
      <c r="BB359">
        <f>1-AZ359/BA359</f>
        <v>0</v>
      </c>
      <c r="BC359">
        <v>0</v>
      </c>
      <c r="BD359" t="s">
        <v>437</v>
      </c>
      <c r="BE359" t="s">
        <v>437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437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$B$11*EG359+$C$11*EH359+$F$11*ES359*(1-EV359)</f>
        <v>0</v>
      </c>
      <c r="DI359">
        <f>DH359*DJ359</f>
        <v>0</v>
      </c>
      <c r="DJ359">
        <f>($B$11*$D$9+$C$11*$D$9+$F$11*((FF359+EX359)/MAX(FF359+EX359+FG359, 0.1)*$I$9+FG359/MAX(FF359+EX359+FG359, 0.1)*$J$9))/($B$11+$C$11+$F$11)</f>
        <v>0</v>
      </c>
      <c r="DK359">
        <f>($B$11*$K$9+$C$11*$K$9+$F$11*((FF359+EX359)/MAX(FF359+EX359+FG359, 0.1)*$P$9+FG359/MAX(FF359+EX359+FG359, 0.1)*$Q$9))/($B$11+$C$11+$F$11)</f>
        <v>0</v>
      </c>
      <c r="DL359">
        <v>6</v>
      </c>
      <c r="DM359">
        <v>0.5</v>
      </c>
      <c r="DN359" t="s">
        <v>438</v>
      </c>
      <c r="DO359">
        <v>2</v>
      </c>
      <c r="DP359" t="b">
        <v>1</v>
      </c>
      <c r="DQ359">
        <v>1758996959.84615</v>
      </c>
      <c r="DR359">
        <v>826.393692307692</v>
      </c>
      <c r="DS359">
        <v>875.656230769231</v>
      </c>
      <c r="DT359">
        <v>23.3165384615385</v>
      </c>
      <c r="DU359">
        <v>20.8933769230769</v>
      </c>
      <c r="DV359">
        <v>819.528153846154</v>
      </c>
      <c r="DW359">
        <v>22.9365076923077</v>
      </c>
      <c r="DX359">
        <v>499.962461538462</v>
      </c>
      <c r="DY359">
        <v>90.3547615384615</v>
      </c>
      <c r="DZ359">
        <v>0.0285205615384615</v>
      </c>
      <c r="EA359">
        <v>29.9970307692308</v>
      </c>
      <c r="EB359">
        <v>30.0848384615385</v>
      </c>
      <c r="EC359">
        <v>999.9</v>
      </c>
      <c r="ED359">
        <v>0</v>
      </c>
      <c r="EE359">
        <v>0</v>
      </c>
      <c r="EF359">
        <v>9992.83384615385</v>
      </c>
      <c r="EG359">
        <v>0</v>
      </c>
      <c r="EH359">
        <v>9.68414076923077</v>
      </c>
      <c r="EI359">
        <v>-49.2624076923077</v>
      </c>
      <c r="EJ359">
        <v>846.122</v>
      </c>
      <c r="EK359">
        <v>894.342615384615</v>
      </c>
      <c r="EL359">
        <v>2.42314307692308</v>
      </c>
      <c r="EM359">
        <v>875.656230769231</v>
      </c>
      <c r="EN359">
        <v>20.8933769230769</v>
      </c>
      <c r="EO359">
        <v>2.10676</v>
      </c>
      <c r="EP359">
        <v>1.88781692307692</v>
      </c>
      <c r="EQ359">
        <v>18.2703846153846</v>
      </c>
      <c r="ER359">
        <v>16.5335076923077</v>
      </c>
      <c r="ES359">
        <v>2000.00153846154</v>
      </c>
      <c r="ET359">
        <v>0.980001538461539</v>
      </c>
      <c r="EU359">
        <v>0.0199989307692308</v>
      </c>
      <c r="EV359">
        <v>0</v>
      </c>
      <c r="EW359">
        <v>882.517692307692</v>
      </c>
      <c r="EX359">
        <v>5.00016</v>
      </c>
      <c r="EY359">
        <v>18013.9</v>
      </c>
      <c r="EZ359">
        <v>18234.1923076923</v>
      </c>
      <c r="FA359">
        <v>48.437</v>
      </c>
      <c r="FB359">
        <v>48.75</v>
      </c>
      <c r="FC359">
        <v>48.812</v>
      </c>
      <c r="FD359">
        <v>48.5</v>
      </c>
      <c r="FE359">
        <v>50.3072307692308</v>
      </c>
      <c r="FF359">
        <v>1955.10153846154</v>
      </c>
      <c r="FG359">
        <v>39.9</v>
      </c>
      <c r="FH359">
        <v>0</v>
      </c>
      <c r="FI359">
        <v>1758996973.5</v>
      </c>
      <c r="FJ359">
        <v>0</v>
      </c>
      <c r="FK359">
        <v>882.564384615385</v>
      </c>
      <c r="FL359">
        <v>0.0163418790051657</v>
      </c>
      <c r="FM359">
        <v>10.4923076345218</v>
      </c>
      <c r="FN359">
        <v>18013.8115384615</v>
      </c>
      <c r="FO359">
        <v>15</v>
      </c>
      <c r="FP359">
        <v>0</v>
      </c>
      <c r="FQ359" t="s">
        <v>439</v>
      </c>
      <c r="FR359">
        <v>1747249705.1</v>
      </c>
      <c r="FS359">
        <v>1747249711.1</v>
      </c>
      <c r="FT359">
        <v>0</v>
      </c>
      <c r="FU359">
        <v>0.871</v>
      </c>
      <c r="FV359">
        <v>0.066</v>
      </c>
      <c r="FW359">
        <v>5.486</v>
      </c>
      <c r="FX359">
        <v>0.145</v>
      </c>
      <c r="FY359">
        <v>420</v>
      </c>
      <c r="FZ359">
        <v>16</v>
      </c>
      <c r="GA359">
        <v>0.27</v>
      </c>
      <c r="GB359">
        <v>0.16</v>
      </c>
      <c r="GC359">
        <v>-49.1904380952381</v>
      </c>
      <c r="GD359">
        <v>0.35423376623367</v>
      </c>
      <c r="GE359">
        <v>0.398994466456665</v>
      </c>
      <c r="GF359">
        <v>1</v>
      </c>
      <c r="GG359">
        <v>882.523294117647</v>
      </c>
      <c r="GH359">
        <v>0.109488154187195</v>
      </c>
      <c r="GI359">
        <v>0.227284549488058</v>
      </c>
      <c r="GJ359">
        <v>-1</v>
      </c>
      <c r="GK359">
        <v>2.45283095238095</v>
      </c>
      <c r="GL359">
        <v>-0.628963636363642</v>
      </c>
      <c r="GM359">
        <v>0.0635799189550527</v>
      </c>
      <c r="GN359">
        <v>0</v>
      </c>
      <c r="GO359">
        <v>1</v>
      </c>
      <c r="GP359">
        <v>2</v>
      </c>
      <c r="GQ359" t="s">
        <v>446</v>
      </c>
      <c r="GR359">
        <v>3.1253</v>
      </c>
      <c r="GS359">
        <v>2.65441</v>
      </c>
      <c r="GT359">
        <v>0.14799</v>
      </c>
      <c r="GU359">
        <v>0.15404</v>
      </c>
      <c r="GV359">
        <v>0.0994454</v>
      </c>
      <c r="GW359">
        <v>0.0928176</v>
      </c>
      <c r="GX359">
        <v>21946.2</v>
      </c>
      <c r="GY359">
        <v>20672.7</v>
      </c>
      <c r="GZ359">
        <v>23032.1</v>
      </c>
      <c r="HA359">
        <v>23791.1</v>
      </c>
      <c r="HB359">
        <v>35344.9</v>
      </c>
      <c r="HC359">
        <v>35727.2</v>
      </c>
      <c r="HD359">
        <v>41513.4</v>
      </c>
      <c r="HE359">
        <v>42422</v>
      </c>
      <c r="HF359">
        <v>1.91203</v>
      </c>
      <c r="HG359">
        <v>1.82633</v>
      </c>
      <c r="HH359">
        <v>0.213262</v>
      </c>
      <c r="HI359">
        <v>0</v>
      </c>
      <c r="HJ359">
        <v>26.6114</v>
      </c>
      <c r="HK359">
        <v>999.9</v>
      </c>
      <c r="HL359">
        <v>55.53</v>
      </c>
      <c r="HM359">
        <v>29.265</v>
      </c>
      <c r="HN359">
        <v>25.099</v>
      </c>
      <c r="HO359">
        <v>53.2102</v>
      </c>
      <c r="HP359">
        <v>42.0032</v>
      </c>
      <c r="HQ359">
        <v>1</v>
      </c>
      <c r="HR359">
        <v>-0.000813008</v>
      </c>
      <c r="HS359">
        <v>0.72851</v>
      </c>
      <c r="HT359">
        <v>20.2158</v>
      </c>
      <c r="HU359">
        <v>5.23376</v>
      </c>
      <c r="HV359">
        <v>11.992</v>
      </c>
      <c r="HW359">
        <v>4.95555</v>
      </c>
      <c r="HX359">
        <v>3.30393</v>
      </c>
      <c r="HY359">
        <v>23.2</v>
      </c>
      <c r="HZ359">
        <v>9999</v>
      </c>
      <c r="IA359">
        <v>9999</v>
      </c>
      <c r="IB359">
        <v>9999</v>
      </c>
      <c r="IC359">
        <v>1.86855</v>
      </c>
      <c r="ID359">
        <v>1.86419</v>
      </c>
      <c r="IE359">
        <v>1.8718</v>
      </c>
      <c r="IF359">
        <v>1.86264</v>
      </c>
      <c r="IG359">
        <v>1.86206</v>
      </c>
      <c r="IH359">
        <v>1.86856</v>
      </c>
      <c r="II359">
        <v>1.85867</v>
      </c>
      <c r="IJ359">
        <v>1.86508</v>
      </c>
      <c r="IK359">
        <v>5</v>
      </c>
      <c r="IL359">
        <v>0</v>
      </c>
      <c r="IM359">
        <v>0</v>
      </c>
      <c r="IN359">
        <v>0</v>
      </c>
      <c r="IO359" t="s">
        <v>441</v>
      </c>
      <c r="IP359" t="s">
        <v>442</v>
      </c>
      <c r="IQ359" t="s">
        <v>443</v>
      </c>
      <c r="IR359" t="s">
        <v>443</v>
      </c>
      <c r="IS359" t="s">
        <v>443</v>
      </c>
      <c r="IT359" t="s">
        <v>443</v>
      </c>
      <c r="IU359">
        <v>0</v>
      </c>
      <c r="IV359">
        <v>100</v>
      </c>
      <c r="IW359">
        <v>100</v>
      </c>
      <c r="IX359">
        <v>6.924</v>
      </c>
      <c r="IY359">
        <v>0.3799</v>
      </c>
      <c r="IZ359">
        <v>4.29428474587108</v>
      </c>
      <c r="JA359">
        <v>0.0044018681294096</v>
      </c>
      <c r="JB359">
        <v>-1.90699597991277e-06</v>
      </c>
      <c r="JC359">
        <v>4.44501569190667e-10</v>
      </c>
      <c r="JD359">
        <v>0.0663976639725661</v>
      </c>
      <c r="JE359">
        <v>0.00774552653971819</v>
      </c>
      <c r="JF359">
        <v>0.000136201457998369</v>
      </c>
      <c r="JG359">
        <v>5.32982615085375e-06</v>
      </c>
      <c r="JH359">
        <v>-0</v>
      </c>
      <c r="JI359">
        <v>1991</v>
      </c>
      <c r="JJ359">
        <v>1</v>
      </c>
      <c r="JK359">
        <v>28</v>
      </c>
      <c r="JL359">
        <v>195787.7</v>
      </c>
      <c r="JM359">
        <v>195787.6</v>
      </c>
      <c r="JN359">
        <v>1.86035</v>
      </c>
      <c r="JO359">
        <v>2.35962</v>
      </c>
      <c r="JP359">
        <v>1.4978</v>
      </c>
      <c r="JQ359">
        <v>2.33032</v>
      </c>
      <c r="JR359">
        <v>1.54419</v>
      </c>
      <c r="JS359">
        <v>2.39502</v>
      </c>
      <c r="JT359">
        <v>35.3596</v>
      </c>
      <c r="JU359">
        <v>24.105</v>
      </c>
      <c r="JV359">
        <v>18</v>
      </c>
      <c r="JW359">
        <v>546.18</v>
      </c>
      <c r="JX359">
        <v>434.234</v>
      </c>
      <c r="JY359">
        <v>26.3106</v>
      </c>
      <c r="JZ359">
        <v>27.5152</v>
      </c>
      <c r="KA359">
        <v>30.0004</v>
      </c>
      <c r="KB359">
        <v>27.4133</v>
      </c>
      <c r="KC359">
        <v>27.4361</v>
      </c>
      <c r="KD359">
        <v>37.3015</v>
      </c>
      <c r="KE359">
        <v>28.939</v>
      </c>
      <c r="KF359">
        <v>94.0506</v>
      </c>
      <c r="KG359">
        <v>26.1725</v>
      </c>
      <c r="KH359">
        <v>921.384</v>
      </c>
      <c r="KI359">
        <v>21.1318</v>
      </c>
      <c r="KJ359">
        <v>93.0501</v>
      </c>
      <c r="KK359">
        <v>98.8709</v>
      </c>
    </row>
    <row r="360" spans="1:297">
      <c r="A360">
        <v>344</v>
      </c>
      <c r="B360">
        <v>1758996973</v>
      </c>
      <c r="C360">
        <v>9626</v>
      </c>
      <c r="D360" t="s">
        <v>1133</v>
      </c>
      <c r="E360" t="s">
        <v>1134</v>
      </c>
      <c r="F360">
        <v>5</v>
      </c>
      <c r="G360" t="s">
        <v>1024</v>
      </c>
      <c r="H360" t="s">
        <v>436</v>
      </c>
      <c r="I360">
        <v>1758996964.84615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(EA360+(U360+2*0.95*5.67E-8*(((EA360+$B$7)+273)^4-(EA360+273)^4)-44100*J360)/(1.84*29.3*R360+8*0.95*5.67E-8*(EA360+273)^3))</f>
        <v>0</v>
      </c>
      <c r="W360">
        <f>($C$7*EB360+$D$7*EC360+$E$7*V360)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2*0.95*5.67E-8*(((EA360+$B$7)+273)^4-(W360+273)^4)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926.498478841667</v>
      </c>
      <c r="AK360">
        <v>886.716448484848</v>
      </c>
      <c r="AL360">
        <v>3.28903354978341</v>
      </c>
      <c r="AM360">
        <v>63.08</v>
      </c>
      <c r="AN360">
        <f>(AP360 - AO360 + DY360*1E3/(8.314*(EA360+273.15)) * AR360/DX360 * AQ360) * DX360/(100*DL360) * 1000/(1000 - AP360)</f>
        <v>0</v>
      </c>
      <c r="AO360">
        <v>21.0078195089286</v>
      </c>
      <c r="AP360">
        <v>23.3105563636364</v>
      </c>
      <c r="AQ360">
        <v>-2.87553757718576e-05</v>
      </c>
      <c r="AR360">
        <v>99.94</v>
      </c>
      <c r="AS360">
        <v>0</v>
      </c>
      <c r="AT360">
        <v>0</v>
      </c>
      <c r="AU360">
        <f>IF(AS360*$H$13&gt;=AW360,1.0,(AW360/(AW360-AS360*$H$13)))</f>
        <v>0</v>
      </c>
      <c r="AV360">
        <f>(AU360-1)*100</f>
        <v>0</v>
      </c>
      <c r="AW360">
        <f>MAX(0,($B$13+$C$13*EF360)/(1+$D$13*EF360)*DY360/(EA360+273)*$E$13)</f>
        <v>0</v>
      </c>
      <c r="AX360" t="s">
        <v>437</v>
      </c>
      <c r="AY360" t="s">
        <v>437</v>
      </c>
      <c r="AZ360">
        <v>0</v>
      </c>
      <c r="BA360">
        <v>0</v>
      </c>
      <c r="BB360">
        <f>1-AZ360/BA360</f>
        <v>0</v>
      </c>
      <c r="BC360">
        <v>0</v>
      </c>
      <c r="BD360" t="s">
        <v>437</v>
      </c>
      <c r="BE360" t="s">
        <v>437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437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$B$11*EG360+$C$11*EH360+$F$11*ES360*(1-EV360)</f>
        <v>0</v>
      </c>
      <c r="DI360">
        <f>DH360*DJ360</f>
        <v>0</v>
      </c>
      <c r="DJ360">
        <f>($B$11*$D$9+$C$11*$D$9+$F$11*((FF360+EX360)/MAX(FF360+EX360+FG360, 0.1)*$I$9+FG360/MAX(FF360+EX360+FG360, 0.1)*$J$9))/($B$11+$C$11+$F$11)</f>
        <v>0</v>
      </c>
      <c r="DK360">
        <f>($B$11*$K$9+$C$11*$K$9+$F$11*((FF360+EX360)/MAX(FF360+EX360+FG360, 0.1)*$P$9+FG360/MAX(FF360+EX360+FG360, 0.1)*$Q$9))/($B$11+$C$11+$F$11)</f>
        <v>0</v>
      </c>
      <c r="DL360">
        <v>6</v>
      </c>
      <c r="DM360">
        <v>0.5</v>
      </c>
      <c r="DN360" t="s">
        <v>438</v>
      </c>
      <c r="DO360">
        <v>2</v>
      </c>
      <c r="DP360" t="b">
        <v>1</v>
      </c>
      <c r="DQ360">
        <v>1758996964.84615</v>
      </c>
      <c r="DR360">
        <v>842.838076923077</v>
      </c>
      <c r="DS360">
        <v>891.843692307692</v>
      </c>
      <c r="DT360">
        <v>23.313</v>
      </c>
      <c r="DU360">
        <v>20.9456230769231</v>
      </c>
      <c r="DV360">
        <v>835.937230769231</v>
      </c>
      <c r="DW360">
        <v>22.9330461538462</v>
      </c>
      <c r="DX360">
        <v>500.021307692308</v>
      </c>
      <c r="DY360">
        <v>90.3553692307692</v>
      </c>
      <c r="DZ360">
        <v>0.0285576538461538</v>
      </c>
      <c r="EA360">
        <v>29.9952615384615</v>
      </c>
      <c r="EB360">
        <v>30.0909615384615</v>
      </c>
      <c r="EC360">
        <v>999.9</v>
      </c>
      <c r="ED360">
        <v>0</v>
      </c>
      <c r="EE360">
        <v>0</v>
      </c>
      <c r="EF360">
        <v>10004.4684615385</v>
      </c>
      <c r="EG360">
        <v>0</v>
      </c>
      <c r="EH360">
        <v>9.68168</v>
      </c>
      <c r="EI360">
        <v>-49.0054615384615</v>
      </c>
      <c r="EJ360">
        <v>862.956076923077</v>
      </c>
      <c r="EK360">
        <v>910.924307692308</v>
      </c>
      <c r="EL360">
        <v>2.36734461538462</v>
      </c>
      <c r="EM360">
        <v>891.843692307692</v>
      </c>
      <c r="EN360">
        <v>20.9456230769231</v>
      </c>
      <c r="EO360">
        <v>2.10645384615385</v>
      </c>
      <c r="EP360">
        <v>1.89255076923077</v>
      </c>
      <c r="EQ360">
        <v>18.2680692307692</v>
      </c>
      <c r="ER360">
        <v>16.5728769230769</v>
      </c>
      <c r="ES360">
        <v>2000</v>
      </c>
      <c r="ET360">
        <v>0.980001538461539</v>
      </c>
      <c r="EU360">
        <v>0.0199989307692308</v>
      </c>
      <c r="EV360">
        <v>0</v>
      </c>
      <c r="EW360">
        <v>882.447846153846</v>
      </c>
      <c r="EX360">
        <v>5.00016</v>
      </c>
      <c r="EY360">
        <v>18014.5076923077</v>
      </c>
      <c r="EZ360">
        <v>18234.1923076923</v>
      </c>
      <c r="FA360">
        <v>48.437</v>
      </c>
      <c r="FB360">
        <v>48.75</v>
      </c>
      <c r="FC360">
        <v>48.812</v>
      </c>
      <c r="FD360">
        <v>48.5</v>
      </c>
      <c r="FE360">
        <v>50.312</v>
      </c>
      <c r="FF360">
        <v>1955.1</v>
      </c>
      <c r="FG360">
        <v>39.9</v>
      </c>
      <c r="FH360">
        <v>0</v>
      </c>
      <c r="FI360">
        <v>1758996978.3</v>
      </c>
      <c r="FJ360">
        <v>0</v>
      </c>
      <c r="FK360">
        <v>882.512730769231</v>
      </c>
      <c r="FL360">
        <v>-0.541162391125144</v>
      </c>
      <c r="FM360">
        <v>8.8615384103822</v>
      </c>
      <c r="FN360">
        <v>18014.2769230769</v>
      </c>
      <c r="FO360">
        <v>15</v>
      </c>
      <c r="FP360">
        <v>0</v>
      </c>
      <c r="FQ360" t="s">
        <v>439</v>
      </c>
      <c r="FR360">
        <v>1747249705.1</v>
      </c>
      <c r="FS360">
        <v>1747249711.1</v>
      </c>
      <c r="FT360">
        <v>0</v>
      </c>
      <c r="FU360">
        <v>0.871</v>
      </c>
      <c r="FV360">
        <v>0.066</v>
      </c>
      <c r="FW360">
        <v>5.486</v>
      </c>
      <c r="FX360">
        <v>0.145</v>
      </c>
      <c r="FY360">
        <v>420</v>
      </c>
      <c r="FZ360">
        <v>16</v>
      </c>
      <c r="GA360">
        <v>0.27</v>
      </c>
      <c r="GB360">
        <v>0.16</v>
      </c>
      <c r="GC360">
        <v>-49.16428</v>
      </c>
      <c r="GD360">
        <v>3.29802406015032</v>
      </c>
      <c r="GE360">
        <v>0.377126690384014</v>
      </c>
      <c r="GF360">
        <v>0</v>
      </c>
      <c r="GG360">
        <v>882.530794117647</v>
      </c>
      <c r="GH360">
        <v>-0.684782279615916</v>
      </c>
      <c r="GI360">
        <v>0.242510373266531</v>
      </c>
      <c r="GJ360">
        <v>-1</v>
      </c>
      <c r="GK360">
        <v>2.3929015</v>
      </c>
      <c r="GL360">
        <v>-0.672681654135336</v>
      </c>
      <c r="GM360">
        <v>0.064747571327039</v>
      </c>
      <c r="GN360">
        <v>0</v>
      </c>
      <c r="GO360">
        <v>0</v>
      </c>
      <c r="GP360">
        <v>2</v>
      </c>
      <c r="GQ360" t="s">
        <v>457</v>
      </c>
      <c r="GR360">
        <v>3.12539</v>
      </c>
      <c r="GS360">
        <v>2.65393</v>
      </c>
      <c r="GT360">
        <v>0.14985</v>
      </c>
      <c r="GU360">
        <v>0.155842</v>
      </c>
      <c r="GV360">
        <v>0.0994397</v>
      </c>
      <c r="GW360">
        <v>0.0929726</v>
      </c>
      <c r="GX360">
        <v>21898</v>
      </c>
      <c r="GY360">
        <v>20629.1</v>
      </c>
      <c r="GZ360">
        <v>23031.8</v>
      </c>
      <c r="HA360">
        <v>23791.6</v>
      </c>
      <c r="HB360">
        <v>35344.9</v>
      </c>
      <c r="HC360">
        <v>35721.8</v>
      </c>
      <c r="HD360">
        <v>41513</v>
      </c>
      <c r="HE360">
        <v>42422.6</v>
      </c>
      <c r="HF360">
        <v>1.91208</v>
      </c>
      <c r="HG360">
        <v>1.8261</v>
      </c>
      <c r="HH360">
        <v>0.209358</v>
      </c>
      <c r="HI360">
        <v>0</v>
      </c>
      <c r="HJ360">
        <v>26.6136</v>
      </c>
      <c r="HK360">
        <v>999.9</v>
      </c>
      <c r="HL360">
        <v>55.53</v>
      </c>
      <c r="HM360">
        <v>29.245</v>
      </c>
      <c r="HN360">
        <v>25.0698</v>
      </c>
      <c r="HO360">
        <v>54.5102</v>
      </c>
      <c r="HP360">
        <v>41.899</v>
      </c>
      <c r="HQ360">
        <v>1</v>
      </c>
      <c r="HR360">
        <v>-0.000736789</v>
      </c>
      <c r="HS360">
        <v>0.820131</v>
      </c>
      <c r="HT360">
        <v>20.2153</v>
      </c>
      <c r="HU360">
        <v>5.23301</v>
      </c>
      <c r="HV360">
        <v>11.992</v>
      </c>
      <c r="HW360">
        <v>4.9556</v>
      </c>
      <c r="HX360">
        <v>3.3039</v>
      </c>
      <c r="HY360">
        <v>23.2</v>
      </c>
      <c r="HZ360">
        <v>9999</v>
      </c>
      <c r="IA360">
        <v>9999</v>
      </c>
      <c r="IB360">
        <v>9999</v>
      </c>
      <c r="IC360">
        <v>1.86856</v>
      </c>
      <c r="ID360">
        <v>1.86417</v>
      </c>
      <c r="IE360">
        <v>1.8718</v>
      </c>
      <c r="IF360">
        <v>1.86266</v>
      </c>
      <c r="IG360">
        <v>1.86206</v>
      </c>
      <c r="IH360">
        <v>1.86854</v>
      </c>
      <c r="II360">
        <v>1.85868</v>
      </c>
      <c r="IJ360">
        <v>1.86508</v>
      </c>
      <c r="IK360">
        <v>5</v>
      </c>
      <c r="IL360">
        <v>0</v>
      </c>
      <c r="IM360">
        <v>0</v>
      </c>
      <c r="IN360">
        <v>0</v>
      </c>
      <c r="IO360" t="s">
        <v>441</v>
      </c>
      <c r="IP360" t="s">
        <v>442</v>
      </c>
      <c r="IQ360" t="s">
        <v>443</v>
      </c>
      <c r="IR360" t="s">
        <v>443</v>
      </c>
      <c r="IS360" t="s">
        <v>443</v>
      </c>
      <c r="IT360" t="s">
        <v>443</v>
      </c>
      <c r="IU360">
        <v>0</v>
      </c>
      <c r="IV360">
        <v>100</v>
      </c>
      <c r="IW360">
        <v>100</v>
      </c>
      <c r="IX360">
        <v>6.958</v>
      </c>
      <c r="IY360">
        <v>0.3798</v>
      </c>
      <c r="IZ360">
        <v>4.29428474587108</v>
      </c>
      <c r="JA360">
        <v>0.0044018681294096</v>
      </c>
      <c r="JB360">
        <v>-1.90699597991277e-06</v>
      </c>
      <c r="JC360">
        <v>4.44501569190667e-10</v>
      </c>
      <c r="JD360">
        <v>0.0663976639725661</v>
      </c>
      <c r="JE360">
        <v>0.00774552653971819</v>
      </c>
      <c r="JF360">
        <v>0.000136201457998369</v>
      </c>
      <c r="JG360">
        <v>5.32982615085375e-06</v>
      </c>
      <c r="JH360">
        <v>-0</v>
      </c>
      <c r="JI360">
        <v>1991</v>
      </c>
      <c r="JJ360">
        <v>1</v>
      </c>
      <c r="JK360">
        <v>28</v>
      </c>
      <c r="JL360">
        <v>195787.8</v>
      </c>
      <c r="JM360">
        <v>195787.7</v>
      </c>
      <c r="JN360">
        <v>1.88721</v>
      </c>
      <c r="JO360">
        <v>2.37305</v>
      </c>
      <c r="JP360">
        <v>1.49902</v>
      </c>
      <c r="JQ360">
        <v>2.33032</v>
      </c>
      <c r="JR360">
        <v>1.54419</v>
      </c>
      <c r="JS360">
        <v>2.28516</v>
      </c>
      <c r="JT360">
        <v>35.3596</v>
      </c>
      <c r="JU360">
        <v>24.0875</v>
      </c>
      <c r="JV360">
        <v>18</v>
      </c>
      <c r="JW360">
        <v>546.213</v>
      </c>
      <c r="JX360">
        <v>434.101</v>
      </c>
      <c r="JY360">
        <v>26.1909</v>
      </c>
      <c r="JZ360">
        <v>27.5152</v>
      </c>
      <c r="KA360">
        <v>30.0003</v>
      </c>
      <c r="KB360">
        <v>27.4133</v>
      </c>
      <c r="KC360">
        <v>27.4361</v>
      </c>
      <c r="KD360">
        <v>37.9075</v>
      </c>
      <c r="KE360">
        <v>28.6503</v>
      </c>
      <c r="KF360">
        <v>94.0506</v>
      </c>
      <c r="KG360">
        <v>26.1242</v>
      </c>
      <c r="KH360">
        <v>941.625</v>
      </c>
      <c r="KI360">
        <v>21.1913</v>
      </c>
      <c r="KJ360">
        <v>93.0492</v>
      </c>
      <c r="KK360">
        <v>98.8725</v>
      </c>
    </row>
    <row r="361" spans="1:297">
      <c r="A361">
        <v>345</v>
      </c>
      <c r="B361">
        <v>1758996978</v>
      </c>
      <c r="C361">
        <v>9631</v>
      </c>
      <c r="D361" t="s">
        <v>1135</v>
      </c>
      <c r="E361" t="s">
        <v>1136</v>
      </c>
      <c r="F361">
        <v>5</v>
      </c>
      <c r="G361" t="s">
        <v>1024</v>
      </c>
      <c r="H361" t="s">
        <v>436</v>
      </c>
      <c r="I361">
        <v>1758996969.84615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(EA361+(U361+2*0.95*5.67E-8*(((EA361+$B$7)+273)^4-(EA361+273)^4)-44100*J361)/(1.84*29.3*R361+8*0.95*5.67E-8*(EA361+273)^3))</f>
        <v>0</v>
      </c>
      <c r="W361">
        <f>($C$7*EB361+$D$7*EC361+$E$7*V361)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2*0.95*5.67E-8*(((EA361+$B$7)+273)^4-(W361+273)^4)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943.040458103571</v>
      </c>
      <c r="AK361">
        <v>903.009127272727</v>
      </c>
      <c r="AL361">
        <v>3.2490287229435</v>
      </c>
      <c r="AM361">
        <v>63.08</v>
      </c>
      <c r="AN361">
        <f>(AP361 - AO361 + DY361*1E3/(8.314*(EA361+273.15)) * AR361/DX361 * AQ361) * DX361/(100*DL361) * 1000/(1000 - AP361)</f>
        <v>0</v>
      </c>
      <c r="AO361">
        <v>21.0586523333333</v>
      </c>
      <c r="AP361">
        <v>23.3066375757576</v>
      </c>
      <c r="AQ361">
        <v>-4.52561983472153e-05</v>
      </c>
      <c r="AR361">
        <v>99.94</v>
      </c>
      <c r="AS361">
        <v>0</v>
      </c>
      <c r="AT361">
        <v>0</v>
      </c>
      <c r="AU361">
        <f>IF(AS361*$H$13&gt;=AW361,1.0,(AW361/(AW361-AS361*$H$13)))</f>
        <v>0</v>
      </c>
      <c r="AV361">
        <f>(AU361-1)*100</f>
        <v>0</v>
      </c>
      <c r="AW361">
        <f>MAX(0,($B$13+$C$13*EF361)/(1+$D$13*EF361)*DY361/(EA361+273)*$E$13)</f>
        <v>0</v>
      </c>
      <c r="AX361" t="s">
        <v>437</v>
      </c>
      <c r="AY361" t="s">
        <v>437</v>
      </c>
      <c r="AZ361">
        <v>0</v>
      </c>
      <c r="BA361">
        <v>0</v>
      </c>
      <c r="BB361">
        <f>1-AZ361/BA361</f>
        <v>0</v>
      </c>
      <c r="BC361">
        <v>0</v>
      </c>
      <c r="BD361" t="s">
        <v>437</v>
      </c>
      <c r="BE361" t="s">
        <v>437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437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$B$11*EG361+$C$11*EH361+$F$11*ES361*(1-EV361)</f>
        <v>0</v>
      </c>
      <c r="DI361">
        <f>DH361*DJ361</f>
        <v>0</v>
      </c>
      <c r="DJ361">
        <f>($B$11*$D$9+$C$11*$D$9+$F$11*((FF361+EX361)/MAX(FF361+EX361+FG361, 0.1)*$I$9+FG361/MAX(FF361+EX361+FG361, 0.1)*$J$9))/($B$11+$C$11+$F$11)</f>
        <v>0</v>
      </c>
      <c r="DK361">
        <f>($B$11*$K$9+$C$11*$K$9+$F$11*((FF361+EX361)/MAX(FF361+EX361+FG361, 0.1)*$P$9+FG361/MAX(FF361+EX361+FG361, 0.1)*$Q$9))/($B$11+$C$11+$F$11)</f>
        <v>0</v>
      </c>
      <c r="DL361">
        <v>6</v>
      </c>
      <c r="DM361">
        <v>0.5</v>
      </c>
      <c r="DN361" t="s">
        <v>438</v>
      </c>
      <c r="DO361">
        <v>2</v>
      </c>
      <c r="DP361" t="b">
        <v>1</v>
      </c>
      <c r="DQ361">
        <v>1758996969.84615</v>
      </c>
      <c r="DR361">
        <v>859.043307692308</v>
      </c>
      <c r="DS361">
        <v>908.016307692308</v>
      </c>
      <c r="DT361">
        <v>23.3107153846154</v>
      </c>
      <c r="DU361">
        <v>21.0006538461538</v>
      </c>
      <c r="DV361">
        <v>852.107923076923</v>
      </c>
      <c r="DW361">
        <v>22.9308230769231</v>
      </c>
      <c r="DX361">
        <v>500.004615384615</v>
      </c>
      <c r="DY361">
        <v>90.3558384615385</v>
      </c>
      <c r="DZ361">
        <v>0.0285858307692308</v>
      </c>
      <c r="EA361">
        <v>29.9948307692308</v>
      </c>
      <c r="EB361">
        <v>30.0680384615385</v>
      </c>
      <c r="EC361">
        <v>999.9</v>
      </c>
      <c r="ED361">
        <v>0</v>
      </c>
      <c r="EE361">
        <v>0</v>
      </c>
      <c r="EF361">
        <v>9992.07076923077</v>
      </c>
      <c r="EG361">
        <v>0</v>
      </c>
      <c r="EH361">
        <v>9.68168</v>
      </c>
      <c r="EI361">
        <v>-48.9727923076923</v>
      </c>
      <c r="EJ361">
        <v>879.546153846154</v>
      </c>
      <c r="EK361">
        <v>927.495</v>
      </c>
      <c r="EL361">
        <v>2.31005307692308</v>
      </c>
      <c r="EM361">
        <v>908.016307692308</v>
      </c>
      <c r="EN361">
        <v>21.0006538461538</v>
      </c>
      <c r="EO361">
        <v>2.10625846153846</v>
      </c>
      <c r="EP361">
        <v>1.89753230769231</v>
      </c>
      <c r="EQ361">
        <v>18.2665923076923</v>
      </c>
      <c r="ER361">
        <v>16.6142153846154</v>
      </c>
      <c r="ES361">
        <v>1999.97615384615</v>
      </c>
      <c r="ET361">
        <v>0.980001307692308</v>
      </c>
      <c r="EU361">
        <v>0.0199991384615385</v>
      </c>
      <c r="EV361">
        <v>0</v>
      </c>
      <c r="EW361">
        <v>882.430615384616</v>
      </c>
      <c r="EX361">
        <v>5.00016</v>
      </c>
      <c r="EY361">
        <v>18014.3846153846</v>
      </c>
      <c r="EZ361">
        <v>18233.9692307692</v>
      </c>
      <c r="FA361">
        <v>48.437</v>
      </c>
      <c r="FB361">
        <v>48.75</v>
      </c>
      <c r="FC361">
        <v>48.8024615384615</v>
      </c>
      <c r="FD361">
        <v>48.5</v>
      </c>
      <c r="FE361">
        <v>50.3072307692308</v>
      </c>
      <c r="FF361">
        <v>1955.07615384615</v>
      </c>
      <c r="FG361">
        <v>39.9</v>
      </c>
      <c r="FH361">
        <v>0</v>
      </c>
      <c r="FI361">
        <v>1758996983.1</v>
      </c>
      <c r="FJ361">
        <v>0</v>
      </c>
      <c r="FK361">
        <v>882.549</v>
      </c>
      <c r="FL361">
        <v>0.110564116723947</v>
      </c>
      <c r="FM361">
        <v>-1.11794874193672</v>
      </c>
      <c r="FN361">
        <v>18014.3423076923</v>
      </c>
      <c r="FO361">
        <v>15</v>
      </c>
      <c r="FP361">
        <v>0</v>
      </c>
      <c r="FQ361" t="s">
        <v>439</v>
      </c>
      <c r="FR361">
        <v>1747249705.1</v>
      </c>
      <c r="FS361">
        <v>1747249711.1</v>
      </c>
      <c r="FT361">
        <v>0</v>
      </c>
      <c r="FU361">
        <v>0.871</v>
      </c>
      <c r="FV361">
        <v>0.066</v>
      </c>
      <c r="FW361">
        <v>5.486</v>
      </c>
      <c r="FX361">
        <v>0.145</v>
      </c>
      <c r="FY361">
        <v>420</v>
      </c>
      <c r="FZ361">
        <v>16</v>
      </c>
      <c r="GA361">
        <v>0.27</v>
      </c>
      <c r="GB361">
        <v>0.16</v>
      </c>
      <c r="GC361">
        <v>-48.9986333333333</v>
      </c>
      <c r="GD361">
        <v>0.922838961038987</v>
      </c>
      <c r="GE361">
        <v>0.338870872068562</v>
      </c>
      <c r="GF361">
        <v>0</v>
      </c>
      <c r="GG361">
        <v>882.531911764706</v>
      </c>
      <c r="GH361">
        <v>0.0416042837668643</v>
      </c>
      <c r="GI361">
        <v>0.239214445713599</v>
      </c>
      <c r="GJ361">
        <v>-1</v>
      </c>
      <c r="GK361">
        <v>2.34263285714286</v>
      </c>
      <c r="GL361">
        <v>-0.693164415584414</v>
      </c>
      <c r="GM361">
        <v>0.0700223515432484</v>
      </c>
      <c r="GN361">
        <v>0</v>
      </c>
      <c r="GO361">
        <v>0</v>
      </c>
      <c r="GP361">
        <v>2</v>
      </c>
      <c r="GQ361" t="s">
        <v>457</v>
      </c>
      <c r="GR361">
        <v>3.1253</v>
      </c>
      <c r="GS361">
        <v>2.65412</v>
      </c>
      <c r="GT361">
        <v>0.151684</v>
      </c>
      <c r="GU361">
        <v>0.157766</v>
      </c>
      <c r="GV361">
        <v>0.0994343</v>
      </c>
      <c r="GW361">
        <v>0.093177</v>
      </c>
      <c r="GX361">
        <v>21850.8</v>
      </c>
      <c r="GY361">
        <v>20582.1</v>
      </c>
      <c r="GZ361">
        <v>23031.8</v>
      </c>
      <c r="HA361">
        <v>23791.6</v>
      </c>
      <c r="HB361">
        <v>35345.4</v>
      </c>
      <c r="HC361">
        <v>35713.8</v>
      </c>
      <c r="HD361">
        <v>41513.1</v>
      </c>
      <c r="HE361">
        <v>42422.6</v>
      </c>
      <c r="HF361">
        <v>1.91168</v>
      </c>
      <c r="HG361">
        <v>1.82647</v>
      </c>
      <c r="HH361">
        <v>0.21036</v>
      </c>
      <c r="HI361">
        <v>0</v>
      </c>
      <c r="HJ361">
        <v>26.6159</v>
      </c>
      <c r="HK361">
        <v>999.9</v>
      </c>
      <c r="HL361">
        <v>55.53</v>
      </c>
      <c r="HM361">
        <v>29.265</v>
      </c>
      <c r="HN361">
        <v>25.0997</v>
      </c>
      <c r="HO361">
        <v>53.7402</v>
      </c>
      <c r="HP361">
        <v>42.0633</v>
      </c>
      <c r="HQ361">
        <v>1</v>
      </c>
      <c r="HR361">
        <v>-0.000922256</v>
      </c>
      <c r="HS361">
        <v>0.685621</v>
      </c>
      <c r="HT361">
        <v>20.2161</v>
      </c>
      <c r="HU361">
        <v>5.23361</v>
      </c>
      <c r="HV361">
        <v>11.992</v>
      </c>
      <c r="HW361">
        <v>4.95555</v>
      </c>
      <c r="HX361">
        <v>3.30393</v>
      </c>
      <c r="HY361">
        <v>23.2</v>
      </c>
      <c r="HZ361">
        <v>9999</v>
      </c>
      <c r="IA361">
        <v>9999</v>
      </c>
      <c r="IB361">
        <v>9999</v>
      </c>
      <c r="IC361">
        <v>1.86858</v>
      </c>
      <c r="ID361">
        <v>1.86417</v>
      </c>
      <c r="IE361">
        <v>1.8718</v>
      </c>
      <c r="IF361">
        <v>1.86266</v>
      </c>
      <c r="IG361">
        <v>1.86209</v>
      </c>
      <c r="IH361">
        <v>1.86858</v>
      </c>
      <c r="II361">
        <v>1.85867</v>
      </c>
      <c r="IJ361">
        <v>1.86508</v>
      </c>
      <c r="IK361">
        <v>5</v>
      </c>
      <c r="IL361">
        <v>0</v>
      </c>
      <c r="IM361">
        <v>0</v>
      </c>
      <c r="IN361">
        <v>0</v>
      </c>
      <c r="IO361" t="s">
        <v>441</v>
      </c>
      <c r="IP361" t="s">
        <v>442</v>
      </c>
      <c r="IQ361" t="s">
        <v>443</v>
      </c>
      <c r="IR361" t="s">
        <v>443</v>
      </c>
      <c r="IS361" t="s">
        <v>443</v>
      </c>
      <c r="IT361" t="s">
        <v>443</v>
      </c>
      <c r="IU361">
        <v>0</v>
      </c>
      <c r="IV361">
        <v>100</v>
      </c>
      <c r="IW361">
        <v>100</v>
      </c>
      <c r="IX361">
        <v>6.991</v>
      </c>
      <c r="IY361">
        <v>0.3799</v>
      </c>
      <c r="IZ361">
        <v>4.29428474587108</v>
      </c>
      <c r="JA361">
        <v>0.0044018681294096</v>
      </c>
      <c r="JB361">
        <v>-1.90699597991277e-06</v>
      </c>
      <c r="JC361">
        <v>4.44501569190667e-10</v>
      </c>
      <c r="JD361">
        <v>0.0663976639725661</v>
      </c>
      <c r="JE361">
        <v>0.00774552653971819</v>
      </c>
      <c r="JF361">
        <v>0.000136201457998369</v>
      </c>
      <c r="JG361">
        <v>5.32982615085375e-06</v>
      </c>
      <c r="JH361">
        <v>-0</v>
      </c>
      <c r="JI361">
        <v>1991</v>
      </c>
      <c r="JJ361">
        <v>1</v>
      </c>
      <c r="JK361">
        <v>28</v>
      </c>
      <c r="JL361">
        <v>195787.9</v>
      </c>
      <c r="JM361">
        <v>195787.8</v>
      </c>
      <c r="JN361">
        <v>1.91772</v>
      </c>
      <c r="JO361">
        <v>2.35107</v>
      </c>
      <c r="JP361">
        <v>1.4978</v>
      </c>
      <c r="JQ361">
        <v>2.33032</v>
      </c>
      <c r="JR361">
        <v>1.54419</v>
      </c>
      <c r="JS361">
        <v>2.34009</v>
      </c>
      <c r="JT361">
        <v>35.3365</v>
      </c>
      <c r="JU361">
        <v>24.105</v>
      </c>
      <c r="JV361">
        <v>18</v>
      </c>
      <c r="JW361">
        <v>545.951</v>
      </c>
      <c r="JX361">
        <v>434.323</v>
      </c>
      <c r="JY361">
        <v>26.1107</v>
      </c>
      <c r="JZ361">
        <v>27.5152</v>
      </c>
      <c r="KA361">
        <v>30.0001</v>
      </c>
      <c r="KB361">
        <v>27.4129</v>
      </c>
      <c r="KC361">
        <v>27.4361</v>
      </c>
      <c r="KD361">
        <v>38.4557</v>
      </c>
      <c r="KE361">
        <v>28.1034</v>
      </c>
      <c r="KF361">
        <v>94.0506</v>
      </c>
      <c r="KG361">
        <v>26.0879</v>
      </c>
      <c r="KH361">
        <v>955.187</v>
      </c>
      <c r="KI361">
        <v>21.2456</v>
      </c>
      <c r="KJ361">
        <v>93.0493</v>
      </c>
      <c r="KK361">
        <v>98.8725</v>
      </c>
    </row>
    <row r="362" spans="1:297">
      <c r="A362">
        <v>346</v>
      </c>
      <c r="B362">
        <v>1758996983</v>
      </c>
      <c r="C362">
        <v>9636</v>
      </c>
      <c r="D362" t="s">
        <v>1137</v>
      </c>
      <c r="E362" t="s">
        <v>1138</v>
      </c>
      <c r="F362">
        <v>5</v>
      </c>
      <c r="G362" t="s">
        <v>1024</v>
      </c>
      <c r="H362" t="s">
        <v>436</v>
      </c>
      <c r="I362">
        <v>1758996974.84615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(EA362+(U362+2*0.95*5.67E-8*(((EA362+$B$7)+273)^4-(EA362+273)^4)-44100*J362)/(1.84*29.3*R362+8*0.95*5.67E-8*(EA362+273)^3))</f>
        <v>0</v>
      </c>
      <c r="W362">
        <f>($C$7*EB362+$D$7*EC362+$E$7*V362)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2*0.95*5.67E-8*(((EA362+$B$7)+273)^4-(W362+273)^4)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960.779093616667</v>
      </c>
      <c r="AK362">
        <v>920.104442424242</v>
      </c>
      <c r="AL362">
        <v>3.41475584415581</v>
      </c>
      <c r="AM362">
        <v>63.08</v>
      </c>
      <c r="AN362">
        <f>(AP362 - AO362 + DY362*1E3/(8.314*(EA362+273.15)) * AR362/DX362 * AQ362) * DX362/(100*DL362) * 1000/(1000 - AP362)</f>
        <v>0</v>
      </c>
      <c r="AO362">
        <v>21.1202463630952</v>
      </c>
      <c r="AP362">
        <v>23.3161418181818</v>
      </c>
      <c r="AQ362">
        <v>0.000104250716419738</v>
      </c>
      <c r="AR362">
        <v>99.94</v>
      </c>
      <c r="AS362">
        <v>0</v>
      </c>
      <c r="AT362">
        <v>0</v>
      </c>
      <c r="AU362">
        <f>IF(AS362*$H$13&gt;=AW362,1.0,(AW362/(AW362-AS362*$H$13)))</f>
        <v>0</v>
      </c>
      <c r="AV362">
        <f>(AU362-1)*100</f>
        <v>0</v>
      </c>
      <c r="AW362">
        <f>MAX(0,($B$13+$C$13*EF362)/(1+$D$13*EF362)*DY362/(EA362+273)*$E$13)</f>
        <v>0</v>
      </c>
      <c r="AX362" t="s">
        <v>437</v>
      </c>
      <c r="AY362" t="s">
        <v>437</v>
      </c>
      <c r="AZ362">
        <v>0</v>
      </c>
      <c r="BA362">
        <v>0</v>
      </c>
      <c r="BB362">
        <f>1-AZ362/BA362</f>
        <v>0</v>
      </c>
      <c r="BC362">
        <v>0</v>
      </c>
      <c r="BD362" t="s">
        <v>437</v>
      </c>
      <c r="BE362" t="s">
        <v>437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437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$B$11*EG362+$C$11*EH362+$F$11*ES362*(1-EV362)</f>
        <v>0</v>
      </c>
      <c r="DI362">
        <f>DH362*DJ362</f>
        <v>0</v>
      </c>
      <c r="DJ362">
        <f>($B$11*$D$9+$C$11*$D$9+$F$11*((FF362+EX362)/MAX(FF362+EX362+FG362, 0.1)*$I$9+FG362/MAX(FF362+EX362+FG362, 0.1)*$J$9))/($B$11+$C$11+$F$11)</f>
        <v>0</v>
      </c>
      <c r="DK362">
        <f>($B$11*$K$9+$C$11*$K$9+$F$11*((FF362+EX362)/MAX(FF362+EX362+FG362, 0.1)*$P$9+FG362/MAX(FF362+EX362+FG362, 0.1)*$Q$9))/($B$11+$C$11+$F$11)</f>
        <v>0</v>
      </c>
      <c r="DL362">
        <v>6</v>
      </c>
      <c r="DM362">
        <v>0.5</v>
      </c>
      <c r="DN362" t="s">
        <v>438</v>
      </c>
      <c r="DO362">
        <v>2</v>
      </c>
      <c r="DP362" t="b">
        <v>1</v>
      </c>
      <c r="DQ362">
        <v>1758996974.84615</v>
      </c>
      <c r="DR362">
        <v>875.255461538462</v>
      </c>
      <c r="DS362">
        <v>924.412923076923</v>
      </c>
      <c r="DT362">
        <v>23.3105692307692</v>
      </c>
      <c r="DU362">
        <v>21.0584923076923</v>
      </c>
      <c r="DV362">
        <v>868.286076923077</v>
      </c>
      <c r="DW362">
        <v>22.9306923076923</v>
      </c>
      <c r="DX362">
        <v>500.047230769231</v>
      </c>
      <c r="DY362">
        <v>90.3561153846154</v>
      </c>
      <c r="DZ362">
        <v>0.0285282923076923</v>
      </c>
      <c r="EA362">
        <v>29.9935384615385</v>
      </c>
      <c r="EB362">
        <v>30.0503461538462</v>
      </c>
      <c r="EC362">
        <v>999.9</v>
      </c>
      <c r="ED362">
        <v>0</v>
      </c>
      <c r="EE362">
        <v>0</v>
      </c>
      <c r="EF362">
        <v>9998.31692307692</v>
      </c>
      <c r="EG362">
        <v>0</v>
      </c>
      <c r="EH362">
        <v>9.68168</v>
      </c>
      <c r="EI362">
        <v>-49.1573076923077</v>
      </c>
      <c r="EJ362">
        <v>896.145230769231</v>
      </c>
      <c r="EK362">
        <v>944.299153846154</v>
      </c>
      <c r="EL362">
        <v>2.25207230769231</v>
      </c>
      <c r="EM362">
        <v>924.412923076923</v>
      </c>
      <c r="EN362">
        <v>21.0584923076923</v>
      </c>
      <c r="EO362">
        <v>2.10625153846154</v>
      </c>
      <c r="EP362">
        <v>1.90276384615385</v>
      </c>
      <c r="EQ362">
        <v>18.2665384615385</v>
      </c>
      <c r="ER362">
        <v>16.6575461538462</v>
      </c>
      <c r="ES362">
        <v>1999.99230769231</v>
      </c>
      <c r="ET362">
        <v>0.980001538461539</v>
      </c>
      <c r="EU362">
        <v>0.0199989230769231</v>
      </c>
      <c r="EV362">
        <v>0</v>
      </c>
      <c r="EW362">
        <v>882.422769230769</v>
      </c>
      <c r="EX362">
        <v>5.00016</v>
      </c>
      <c r="EY362">
        <v>18014.2615384615</v>
      </c>
      <c r="EZ362">
        <v>18234.1307692308</v>
      </c>
      <c r="FA362">
        <v>48.437</v>
      </c>
      <c r="FB362">
        <v>48.75</v>
      </c>
      <c r="FC362">
        <v>48.7976923076923</v>
      </c>
      <c r="FD362">
        <v>48.5</v>
      </c>
      <c r="FE362">
        <v>50.3072307692308</v>
      </c>
      <c r="FF362">
        <v>1955.09230769231</v>
      </c>
      <c r="FG362">
        <v>39.9</v>
      </c>
      <c r="FH362">
        <v>0</v>
      </c>
      <c r="FI362">
        <v>1758996988.5</v>
      </c>
      <c r="FJ362">
        <v>0</v>
      </c>
      <c r="FK362">
        <v>882.48608</v>
      </c>
      <c r="FL362">
        <v>0.210230770859327</v>
      </c>
      <c r="FM362">
        <v>-10.6076923322375</v>
      </c>
      <c r="FN362">
        <v>18013.924</v>
      </c>
      <c r="FO362">
        <v>15</v>
      </c>
      <c r="FP362">
        <v>0</v>
      </c>
      <c r="FQ362" t="s">
        <v>439</v>
      </c>
      <c r="FR362">
        <v>1747249705.1</v>
      </c>
      <c r="FS362">
        <v>1747249711.1</v>
      </c>
      <c r="FT362">
        <v>0</v>
      </c>
      <c r="FU362">
        <v>0.871</v>
      </c>
      <c r="FV362">
        <v>0.066</v>
      </c>
      <c r="FW362">
        <v>5.486</v>
      </c>
      <c r="FX362">
        <v>0.145</v>
      </c>
      <c r="FY362">
        <v>420</v>
      </c>
      <c r="FZ362">
        <v>16</v>
      </c>
      <c r="GA362">
        <v>0.27</v>
      </c>
      <c r="GB362">
        <v>0.16</v>
      </c>
      <c r="GC362">
        <v>-49.12499</v>
      </c>
      <c r="GD362">
        <v>-2.78337744360893</v>
      </c>
      <c r="GE362">
        <v>0.480114953839181</v>
      </c>
      <c r="GF362">
        <v>0</v>
      </c>
      <c r="GG362">
        <v>882.519088235294</v>
      </c>
      <c r="GH362">
        <v>-0.363987774126538</v>
      </c>
      <c r="GI362">
        <v>0.243805415136389</v>
      </c>
      <c r="GJ362">
        <v>-1</v>
      </c>
      <c r="GK362">
        <v>2.279753</v>
      </c>
      <c r="GL362">
        <v>-0.695464060150373</v>
      </c>
      <c r="GM362">
        <v>0.0669499521359052</v>
      </c>
      <c r="GN362">
        <v>0</v>
      </c>
      <c r="GO362">
        <v>0</v>
      </c>
      <c r="GP362">
        <v>2</v>
      </c>
      <c r="GQ362" t="s">
        <v>457</v>
      </c>
      <c r="GR362">
        <v>3.12537</v>
      </c>
      <c r="GS362">
        <v>2.65419</v>
      </c>
      <c r="GT362">
        <v>0.153553</v>
      </c>
      <c r="GU362">
        <v>0.159464</v>
      </c>
      <c r="GV362">
        <v>0.0994663</v>
      </c>
      <c r="GW362">
        <v>0.0933546</v>
      </c>
      <c r="GX362">
        <v>21802.4</v>
      </c>
      <c r="GY362">
        <v>20540.9</v>
      </c>
      <c r="GZ362">
        <v>23031.6</v>
      </c>
      <c r="HA362">
        <v>23791.8</v>
      </c>
      <c r="HB362">
        <v>35344.6</v>
      </c>
      <c r="HC362">
        <v>35707.3</v>
      </c>
      <c r="HD362">
        <v>41513.5</v>
      </c>
      <c r="HE362">
        <v>42423</v>
      </c>
      <c r="HF362">
        <v>1.91182</v>
      </c>
      <c r="HG362">
        <v>1.8266</v>
      </c>
      <c r="HH362">
        <v>0.209339</v>
      </c>
      <c r="HI362">
        <v>0</v>
      </c>
      <c r="HJ362">
        <v>26.6142</v>
      </c>
      <c r="HK362">
        <v>999.9</v>
      </c>
      <c r="HL362">
        <v>55.506</v>
      </c>
      <c r="HM362">
        <v>29.245</v>
      </c>
      <c r="HN362">
        <v>25.0606</v>
      </c>
      <c r="HO362">
        <v>53.7802</v>
      </c>
      <c r="HP362">
        <v>41.871</v>
      </c>
      <c r="HQ362">
        <v>1</v>
      </c>
      <c r="HR362">
        <v>-0.00118394</v>
      </c>
      <c r="HS362">
        <v>0.589197</v>
      </c>
      <c r="HT362">
        <v>20.2166</v>
      </c>
      <c r="HU362">
        <v>5.23376</v>
      </c>
      <c r="HV362">
        <v>11.992</v>
      </c>
      <c r="HW362">
        <v>4.95565</v>
      </c>
      <c r="HX362">
        <v>3.30398</v>
      </c>
      <c r="HY362">
        <v>23.2</v>
      </c>
      <c r="HZ362">
        <v>9999</v>
      </c>
      <c r="IA362">
        <v>9999</v>
      </c>
      <c r="IB362">
        <v>9999</v>
      </c>
      <c r="IC362">
        <v>1.86856</v>
      </c>
      <c r="ID362">
        <v>1.86419</v>
      </c>
      <c r="IE362">
        <v>1.8718</v>
      </c>
      <c r="IF362">
        <v>1.86265</v>
      </c>
      <c r="IG362">
        <v>1.86208</v>
      </c>
      <c r="IH362">
        <v>1.86858</v>
      </c>
      <c r="II362">
        <v>1.85868</v>
      </c>
      <c r="IJ362">
        <v>1.86508</v>
      </c>
      <c r="IK362">
        <v>5</v>
      </c>
      <c r="IL362">
        <v>0</v>
      </c>
      <c r="IM362">
        <v>0</v>
      </c>
      <c r="IN362">
        <v>0</v>
      </c>
      <c r="IO362" t="s">
        <v>441</v>
      </c>
      <c r="IP362" t="s">
        <v>442</v>
      </c>
      <c r="IQ362" t="s">
        <v>443</v>
      </c>
      <c r="IR362" t="s">
        <v>443</v>
      </c>
      <c r="IS362" t="s">
        <v>443</v>
      </c>
      <c r="IT362" t="s">
        <v>443</v>
      </c>
      <c r="IU362">
        <v>0</v>
      </c>
      <c r="IV362">
        <v>100</v>
      </c>
      <c r="IW362">
        <v>100</v>
      </c>
      <c r="IX362">
        <v>7.025</v>
      </c>
      <c r="IY362">
        <v>0.3801</v>
      </c>
      <c r="IZ362">
        <v>4.29428474587108</v>
      </c>
      <c r="JA362">
        <v>0.0044018681294096</v>
      </c>
      <c r="JB362">
        <v>-1.90699597991277e-06</v>
      </c>
      <c r="JC362">
        <v>4.44501569190667e-10</v>
      </c>
      <c r="JD362">
        <v>0.0663976639725661</v>
      </c>
      <c r="JE362">
        <v>0.00774552653971819</v>
      </c>
      <c r="JF362">
        <v>0.000136201457998369</v>
      </c>
      <c r="JG362">
        <v>5.32982615085375e-06</v>
      </c>
      <c r="JH362">
        <v>-0</v>
      </c>
      <c r="JI362">
        <v>1991</v>
      </c>
      <c r="JJ362">
        <v>1</v>
      </c>
      <c r="JK362">
        <v>28</v>
      </c>
      <c r="JL362">
        <v>195788</v>
      </c>
      <c r="JM362">
        <v>195787.9</v>
      </c>
      <c r="JN362">
        <v>1.94458</v>
      </c>
      <c r="JO362">
        <v>2.36938</v>
      </c>
      <c r="JP362">
        <v>1.49902</v>
      </c>
      <c r="JQ362">
        <v>2.33032</v>
      </c>
      <c r="JR362">
        <v>1.54419</v>
      </c>
      <c r="JS362">
        <v>2.25098</v>
      </c>
      <c r="JT362">
        <v>35.3365</v>
      </c>
      <c r="JU362">
        <v>24.0787</v>
      </c>
      <c r="JV362">
        <v>18</v>
      </c>
      <c r="JW362">
        <v>546.031</v>
      </c>
      <c r="JX362">
        <v>434.382</v>
      </c>
      <c r="JY362">
        <v>26.0679</v>
      </c>
      <c r="JZ362">
        <v>27.5152</v>
      </c>
      <c r="KA362">
        <v>29.9999</v>
      </c>
      <c r="KB362">
        <v>27.411</v>
      </c>
      <c r="KC362">
        <v>27.4341</v>
      </c>
      <c r="KD362">
        <v>39.0804</v>
      </c>
      <c r="KE362">
        <v>28.1034</v>
      </c>
      <c r="KF362">
        <v>94.4306</v>
      </c>
      <c r="KG362">
        <v>26.0405</v>
      </c>
      <c r="KH362">
        <v>975.507</v>
      </c>
      <c r="KI362">
        <v>21.2903</v>
      </c>
      <c r="KJ362">
        <v>93.0495</v>
      </c>
      <c r="KK362">
        <v>98.8736</v>
      </c>
    </row>
    <row r="363" spans="1:297">
      <c r="A363">
        <v>347</v>
      </c>
      <c r="B363">
        <v>1758996988</v>
      </c>
      <c r="C363">
        <v>9641</v>
      </c>
      <c r="D363" t="s">
        <v>1139</v>
      </c>
      <c r="E363" t="s">
        <v>1140</v>
      </c>
      <c r="F363">
        <v>5</v>
      </c>
      <c r="G363" t="s">
        <v>1024</v>
      </c>
      <c r="H363" t="s">
        <v>436</v>
      </c>
      <c r="I363">
        <v>1758996979.84615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(EA363+(U363+2*0.95*5.67E-8*(((EA363+$B$7)+273)^4-(EA363+273)^4)-44100*J363)/(1.84*29.3*R363+8*0.95*5.67E-8*(EA363+273)^3))</f>
        <v>0</v>
      </c>
      <c r="W363">
        <f>($C$7*EB363+$D$7*EC363+$E$7*V363)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2*0.95*5.67E-8*(((EA363+$B$7)+273)^4-(W363+273)^4)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976.75753574881</v>
      </c>
      <c r="AK363">
        <v>936.450369696969</v>
      </c>
      <c r="AL363">
        <v>3.27077909090894</v>
      </c>
      <c r="AM363">
        <v>63.08</v>
      </c>
      <c r="AN363">
        <f>(AP363 - AO363 + DY363*1E3/(8.314*(EA363+273.15)) * AR363/DX363 * AQ363) * DX363/(100*DL363) * 1000/(1000 - AP363)</f>
        <v>0</v>
      </c>
      <c r="AO363">
        <v>21.1802342053571</v>
      </c>
      <c r="AP363">
        <v>23.3243212121212</v>
      </c>
      <c r="AQ363">
        <v>8.77534745953998e-05</v>
      </c>
      <c r="AR363">
        <v>99.94</v>
      </c>
      <c r="AS363">
        <v>0</v>
      </c>
      <c r="AT363">
        <v>0</v>
      </c>
      <c r="AU363">
        <f>IF(AS363*$H$13&gt;=AW363,1.0,(AW363/(AW363-AS363*$H$13)))</f>
        <v>0</v>
      </c>
      <c r="AV363">
        <f>(AU363-1)*100</f>
        <v>0</v>
      </c>
      <c r="AW363">
        <f>MAX(0,($B$13+$C$13*EF363)/(1+$D$13*EF363)*DY363/(EA363+273)*$E$13)</f>
        <v>0</v>
      </c>
      <c r="AX363" t="s">
        <v>437</v>
      </c>
      <c r="AY363" t="s">
        <v>437</v>
      </c>
      <c r="AZ363">
        <v>0</v>
      </c>
      <c r="BA363">
        <v>0</v>
      </c>
      <c r="BB363">
        <f>1-AZ363/BA363</f>
        <v>0</v>
      </c>
      <c r="BC363">
        <v>0</v>
      </c>
      <c r="BD363" t="s">
        <v>437</v>
      </c>
      <c r="BE363" t="s">
        <v>437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437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$B$11*EG363+$C$11*EH363+$F$11*ES363*(1-EV363)</f>
        <v>0</v>
      </c>
      <c r="DI363">
        <f>DH363*DJ363</f>
        <v>0</v>
      </c>
      <c r="DJ363">
        <f>($B$11*$D$9+$C$11*$D$9+$F$11*((FF363+EX363)/MAX(FF363+EX363+FG363, 0.1)*$I$9+FG363/MAX(FF363+EX363+FG363, 0.1)*$J$9))/($B$11+$C$11+$F$11)</f>
        <v>0</v>
      </c>
      <c r="DK363">
        <f>($B$11*$K$9+$C$11*$K$9+$F$11*((FF363+EX363)/MAX(FF363+EX363+FG363, 0.1)*$P$9+FG363/MAX(FF363+EX363+FG363, 0.1)*$Q$9))/($B$11+$C$11+$F$11)</f>
        <v>0</v>
      </c>
      <c r="DL363">
        <v>6</v>
      </c>
      <c r="DM363">
        <v>0.5</v>
      </c>
      <c r="DN363" t="s">
        <v>438</v>
      </c>
      <c r="DO363">
        <v>2</v>
      </c>
      <c r="DP363" t="b">
        <v>1</v>
      </c>
      <c r="DQ363">
        <v>1758996979.84615</v>
      </c>
      <c r="DR363">
        <v>891.448153846154</v>
      </c>
      <c r="DS363">
        <v>940.787230769231</v>
      </c>
      <c r="DT363">
        <v>23.3137307692308</v>
      </c>
      <c r="DU363">
        <v>21.1163769230769</v>
      </c>
      <c r="DV363">
        <v>884.445076923077</v>
      </c>
      <c r="DW363">
        <v>22.9337923076923</v>
      </c>
      <c r="DX363">
        <v>500.019923076923</v>
      </c>
      <c r="DY363">
        <v>90.3565923076923</v>
      </c>
      <c r="DZ363">
        <v>0.0286770615384615</v>
      </c>
      <c r="EA363">
        <v>29.9860692307692</v>
      </c>
      <c r="EB363">
        <v>30.0366846153846</v>
      </c>
      <c r="EC363">
        <v>999.9</v>
      </c>
      <c r="ED363">
        <v>0</v>
      </c>
      <c r="EE363">
        <v>0</v>
      </c>
      <c r="EF363">
        <v>9986.78</v>
      </c>
      <c r="EG363">
        <v>0</v>
      </c>
      <c r="EH363">
        <v>9.68168</v>
      </c>
      <c r="EI363">
        <v>-49.3390230769231</v>
      </c>
      <c r="EJ363">
        <v>912.727384615384</v>
      </c>
      <c r="EK363">
        <v>961.082615384615</v>
      </c>
      <c r="EL363">
        <v>2.19735461538462</v>
      </c>
      <c r="EM363">
        <v>940.787230769231</v>
      </c>
      <c r="EN363">
        <v>21.1163769230769</v>
      </c>
      <c r="EO363">
        <v>2.10654846153846</v>
      </c>
      <c r="EP363">
        <v>1.90800384615385</v>
      </c>
      <c r="EQ363">
        <v>18.2687846153846</v>
      </c>
      <c r="ER363">
        <v>16.7008307692308</v>
      </c>
      <c r="ES363">
        <v>1999.98692307692</v>
      </c>
      <c r="ET363">
        <v>0.980001538461539</v>
      </c>
      <c r="EU363">
        <v>0.0199989230769231</v>
      </c>
      <c r="EV363">
        <v>0</v>
      </c>
      <c r="EW363">
        <v>882.470153846154</v>
      </c>
      <c r="EX363">
        <v>5.00016</v>
      </c>
      <c r="EY363">
        <v>18013.6076923077</v>
      </c>
      <c r="EZ363">
        <v>18234.0923076923</v>
      </c>
      <c r="FA363">
        <v>48.437</v>
      </c>
      <c r="FB363">
        <v>48.75</v>
      </c>
      <c r="FC363">
        <v>48.7976923076923</v>
      </c>
      <c r="FD363">
        <v>48.5</v>
      </c>
      <c r="FE363">
        <v>50.2976923076923</v>
      </c>
      <c r="FF363">
        <v>1955.08692307692</v>
      </c>
      <c r="FG363">
        <v>39.9</v>
      </c>
      <c r="FH363">
        <v>0</v>
      </c>
      <c r="FI363">
        <v>1758996993.3</v>
      </c>
      <c r="FJ363">
        <v>0</v>
      </c>
      <c r="FK363">
        <v>882.48888</v>
      </c>
      <c r="FL363">
        <v>-1.06015384970334</v>
      </c>
      <c r="FM363">
        <v>-7.97692310992611</v>
      </c>
      <c r="FN363">
        <v>18013.376</v>
      </c>
      <c r="FO363">
        <v>15</v>
      </c>
      <c r="FP363">
        <v>0</v>
      </c>
      <c r="FQ363" t="s">
        <v>439</v>
      </c>
      <c r="FR363">
        <v>1747249705.1</v>
      </c>
      <c r="FS363">
        <v>1747249711.1</v>
      </c>
      <c r="FT363">
        <v>0</v>
      </c>
      <c r="FU363">
        <v>0.871</v>
      </c>
      <c r="FV363">
        <v>0.066</v>
      </c>
      <c r="FW363">
        <v>5.486</v>
      </c>
      <c r="FX363">
        <v>0.145</v>
      </c>
      <c r="FY363">
        <v>420</v>
      </c>
      <c r="FZ363">
        <v>16</v>
      </c>
      <c r="GA363">
        <v>0.27</v>
      </c>
      <c r="GB363">
        <v>0.16</v>
      </c>
      <c r="GC363">
        <v>-49.1772047619048</v>
      </c>
      <c r="GD363">
        <v>-3.19897402597401</v>
      </c>
      <c r="GE363">
        <v>0.575561531588057</v>
      </c>
      <c r="GF363">
        <v>0</v>
      </c>
      <c r="GG363">
        <v>882.500029411765</v>
      </c>
      <c r="GH363">
        <v>-0.160229180588661</v>
      </c>
      <c r="GI363">
        <v>0.246558844580417</v>
      </c>
      <c r="GJ363">
        <v>-1</v>
      </c>
      <c r="GK363">
        <v>2.22875380952381</v>
      </c>
      <c r="GL363">
        <v>-0.660572727272729</v>
      </c>
      <c r="GM363">
        <v>0.0667527062748121</v>
      </c>
      <c r="GN363">
        <v>0</v>
      </c>
      <c r="GO363">
        <v>0</v>
      </c>
      <c r="GP363">
        <v>2</v>
      </c>
      <c r="GQ363" t="s">
        <v>457</v>
      </c>
      <c r="GR363">
        <v>3.12544</v>
      </c>
      <c r="GS363">
        <v>2.65437</v>
      </c>
      <c r="GT363">
        <v>0.155365</v>
      </c>
      <c r="GU363">
        <v>0.161438</v>
      </c>
      <c r="GV363">
        <v>0.0994905</v>
      </c>
      <c r="GW363">
        <v>0.0935618</v>
      </c>
      <c r="GX363">
        <v>21755.8</v>
      </c>
      <c r="GY363">
        <v>20492.2</v>
      </c>
      <c r="GZ363">
        <v>23031.6</v>
      </c>
      <c r="HA363">
        <v>23791.3</v>
      </c>
      <c r="HB363">
        <v>35343.2</v>
      </c>
      <c r="HC363">
        <v>35698.6</v>
      </c>
      <c r="HD363">
        <v>41512.8</v>
      </c>
      <c r="HE363">
        <v>42422.1</v>
      </c>
      <c r="HF363">
        <v>1.91177</v>
      </c>
      <c r="HG363">
        <v>1.82647</v>
      </c>
      <c r="HH363">
        <v>0.209436</v>
      </c>
      <c r="HI363">
        <v>0</v>
      </c>
      <c r="HJ363">
        <v>26.6103</v>
      </c>
      <c r="HK363">
        <v>999.9</v>
      </c>
      <c r="HL363">
        <v>55.53</v>
      </c>
      <c r="HM363">
        <v>29.265</v>
      </c>
      <c r="HN363">
        <v>25.097</v>
      </c>
      <c r="HO363">
        <v>54.3002</v>
      </c>
      <c r="HP363">
        <v>41.9591</v>
      </c>
      <c r="HQ363">
        <v>1</v>
      </c>
      <c r="HR363">
        <v>-0.00120935</v>
      </c>
      <c r="HS363">
        <v>0.606876</v>
      </c>
      <c r="HT363">
        <v>20.2167</v>
      </c>
      <c r="HU363">
        <v>5.23391</v>
      </c>
      <c r="HV363">
        <v>11.992</v>
      </c>
      <c r="HW363">
        <v>4.95565</v>
      </c>
      <c r="HX363">
        <v>3.30387</v>
      </c>
      <c r="HY363">
        <v>23.2</v>
      </c>
      <c r="HZ363">
        <v>9999</v>
      </c>
      <c r="IA363">
        <v>9999</v>
      </c>
      <c r="IB363">
        <v>9999</v>
      </c>
      <c r="IC363">
        <v>1.86855</v>
      </c>
      <c r="ID363">
        <v>1.86418</v>
      </c>
      <c r="IE363">
        <v>1.8718</v>
      </c>
      <c r="IF363">
        <v>1.86266</v>
      </c>
      <c r="IG363">
        <v>1.86209</v>
      </c>
      <c r="IH363">
        <v>1.86859</v>
      </c>
      <c r="II363">
        <v>1.85868</v>
      </c>
      <c r="IJ363">
        <v>1.86508</v>
      </c>
      <c r="IK363">
        <v>5</v>
      </c>
      <c r="IL363">
        <v>0</v>
      </c>
      <c r="IM363">
        <v>0</v>
      </c>
      <c r="IN363">
        <v>0</v>
      </c>
      <c r="IO363" t="s">
        <v>441</v>
      </c>
      <c r="IP363" t="s">
        <v>442</v>
      </c>
      <c r="IQ363" t="s">
        <v>443</v>
      </c>
      <c r="IR363" t="s">
        <v>443</v>
      </c>
      <c r="IS363" t="s">
        <v>443</v>
      </c>
      <c r="IT363" t="s">
        <v>443</v>
      </c>
      <c r="IU363">
        <v>0</v>
      </c>
      <c r="IV363">
        <v>100</v>
      </c>
      <c r="IW363">
        <v>100</v>
      </c>
      <c r="IX363">
        <v>7.058</v>
      </c>
      <c r="IY363">
        <v>0.3803</v>
      </c>
      <c r="IZ363">
        <v>4.29428474587108</v>
      </c>
      <c r="JA363">
        <v>0.0044018681294096</v>
      </c>
      <c r="JB363">
        <v>-1.90699597991277e-06</v>
      </c>
      <c r="JC363">
        <v>4.44501569190667e-10</v>
      </c>
      <c r="JD363">
        <v>0.0663976639725661</v>
      </c>
      <c r="JE363">
        <v>0.00774552653971819</v>
      </c>
      <c r="JF363">
        <v>0.000136201457998369</v>
      </c>
      <c r="JG363">
        <v>5.32982615085375e-06</v>
      </c>
      <c r="JH363">
        <v>-0</v>
      </c>
      <c r="JI363">
        <v>1991</v>
      </c>
      <c r="JJ363">
        <v>1</v>
      </c>
      <c r="JK363">
        <v>28</v>
      </c>
      <c r="JL363">
        <v>195788</v>
      </c>
      <c r="JM363">
        <v>195787.9</v>
      </c>
      <c r="JN363">
        <v>1.97632</v>
      </c>
      <c r="JO363">
        <v>2.35474</v>
      </c>
      <c r="JP363">
        <v>1.49902</v>
      </c>
      <c r="JQ363">
        <v>2.33032</v>
      </c>
      <c r="JR363">
        <v>1.54419</v>
      </c>
      <c r="JS363">
        <v>2.33521</v>
      </c>
      <c r="JT363">
        <v>35.3596</v>
      </c>
      <c r="JU363">
        <v>24.105</v>
      </c>
      <c r="JV363">
        <v>18</v>
      </c>
      <c r="JW363">
        <v>545.999</v>
      </c>
      <c r="JX363">
        <v>434.306</v>
      </c>
      <c r="JY363">
        <v>26.0321</v>
      </c>
      <c r="JZ363">
        <v>27.5152</v>
      </c>
      <c r="KA363">
        <v>29.9999</v>
      </c>
      <c r="KB363">
        <v>27.411</v>
      </c>
      <c r="KC363">
        <v>27.4338</v>
      </c>
      <c r="KD363">
        <v>39.6341</v>
      </c>
      <c r="KE363">
        <v>27.8143</v>
      </c>
      <c r="KF363">
        <v>94.4306</v>
      </c>
      <c r="KG363">
        <v>26.0146</v>
      </c>
      <c r="KH363">
        <v>989.084</v>
      </c>
      <c r="KI363">
        <v>21.328</v>
      </c>
      <c r="KJ363">
        <v>93.0485</v>
      </c>
      <c r="KK363">
        <v>98.8715</v>
      </c>
    </row>
    <row r="364" spans="1:297">
      <c r="A364">
        <v>348</v>
      </c>
      <c r="B364">
        <v>1758996993</v>
      </c>
      <c r="C364">
        <v>9646</v>
      </c>
      <c r="D364" t="s">
        <v>1141</v>
      </c>
      <c r="E364" t="s">
        <v>1142</v>
      </c>
      <c r="F364">
        <v>5</v>
      </c>
      <c r="G364" t="s">
        <v>1024</v>
      </c>
      <c r="H364" t="s">
        <v>436</v>
      </c>
      <c r="I364">
        <v>1758996984.84615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(EA364+(U364+2*0.95*5.67E-8*(((EA364+$B$7)+273)^4-(EA364+273)^4)-44100*J364)/(1.84*29.3*R364+8*0.95*5.67E-8*(EA364+273)^3))</f>
        <v>0</v>
      </c>
      <c r="W364">
        <f>($C$7*EB364+$D$7*EC364+$E$7*V364)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2*0.95*5.67E-8*(((EA364+$B$7)+273)^4-(W364+273)^4)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995.480931595238</v>
      </c>
      <c r="AK364">
        <v>954.010139393939</v>
      </c>
      <c r="AL364">
        <v>3.52782865800856</v>
      </c>
      <c r="AM364">
        <v>63.08</v>
      </c>
      <c r="AN364">
        <f>(AP364 - AO364 + DY364*1E3/(8.314*(EA364+273.15)) * AR364/DX364 * AQ364) * DX364/(100*DL364) * 1000/(1000 - AP364)</f>
        <v>0</v>
      </c>
      <c r="AO364">
        <v>21.2434868244048</v>
      </c>
      <c r="AP364">
        <v>23.342363030303</v>
      </c>
      <c r="AQ364">
        <v>0.000174431724653892</v>
      </c>
      <c r="AR364">
        <v>99.94</v>
      </c>
      <c r="AS364">
        <v>0</v>
      </c>
      <c r="AT364">
        <v>0</v>
      </c>
      <c r="AU364">
        <f>IF(AS364*$H$13&gt;=AW364,1.0,(AW364/(AW364-AS364*$H$13)))</f>
        <v>0</v>
      </c>
      <c r="AV364">
        <f>(AU364-1)*100</f>
        <v>0</v>
      </c>
      <c r="AW364">
        <f>MAX(0,($B$13+$C$13*EF364)/(1+$D$13*EF364)*DY364/(EA364+273)*$E$13)</f>
        <v>0</v>
      </c>
      <c r="AX364" t="s">
        <v>437</v>
      </c>
      <c r="AY364" t="s">
        <v>437</v>
      </c>
      <c r="AZ364">
        <v>0</v>
      </c>
      <c r="BA364">
        <v>0</v>
      </c>
      <c r="BB364">
        <f>1-AZ364/BA364</f>
        <v>0</v>
      </c>
      <c r="BC364">
        <v>0</v>
      </c>
      <c r="BD364" t="s">
        <v>437</v>
      </c>
      <c r="BE364" t="s">
        <v>437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437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$B$11*EG364+$C$11*EH364+$F$11*ES364*(1-EV364)</f>
        <v>0</v>
      </c>
      <c r="DI364">
        <f>DH364*DJ364</f>
        <v>0</v>
      </c>
      <c r="DJ364">
        <f>($B$11*$D$9+$C$11*$D$9+$F$11*((FF364+EX364)/MAX(FF364+EX364+FG364, 0.1)*$I$9+FG364/MAX(FF364+EX364+FG364, 0.1)*$J$9))/($B$11+$C$11+$F$11)</f>
        <v>0</v>
      </c>
      <c r="DK364">
        <f>($B$11*$K$9+$C$11*$K$9+$F$11*((FF364+EX364)/MAX(FF364+EX364+FG364, 0.1)*$P$9+FG364/MAX(FF364+EX364+FG364, 0.1)*$Q$9))/($B$11+$C$11+$F$11)</f>
        <v>0</v>
      </c>
      <c r="DL364">
        <v>6</v>
      </c>
      <c r="DM364">
        <v>0.5</v>
      </c>
      <c r="DN364" t="s">
        <v>438</v>
      </c>
      <c r="DO364">
        <v>2</v>
      </c>
      <c r="DP364" t="b">
        <v>1</v>
      </c>
      <c r="DQ364">
        <v>1758996984.84615</v>
      </c>
      <c r="DR364">
        <v>907.860076923077</v>
      </c>
      <c r="DS364">
        <v>957.806615384615</v>
      </c>
      <c r="DT364">
        <v>23.3223</v>
      </c>
      <c r="DU364">
        <v>21.1777153846154</v>
      </c>
      <c r="DV364">
        <v>900.823307692308</v>
      </c>
      <c r="DW364">
        <v>22.9421692307692</v>
      </c>
      <c r="DX364">
        <v>500.004846153846</v>
      </c>
      <c r="DY364">
        <v>90.3564923076923</v>
      </c>
      <c r="DZ364">
        <v>0.0287619615384615</v>
      </c>
      <c r="EA364">
        <v>29.9766846153846</v>
      </c>
      <c r="EB364">
        <v>30.0333923076923</v>
      </c>
      <c r="EC364">
        <v>999.9</v>
      </c>
      <c r="ED364">
        <v>0</v>
      </c>
      <c r="EE364">
        <v>0</v>
      </c>
      <c r="EF364">
        <v>9996.24923076923</v>
      </c>
      <c r="EG364">
        <v>0</v>
      </c>
      <c r="EH364">
        <v>9.68168</v>
      </c>
      <c r="EI364">
        <v>-49.9464923076923</v>
      </c>
      <c r="EJ364">
        <v>929.539307692308</v>
      </c>
      <c r="EK364">
        <v>978.530384615385</v>
      </c>
      <c r="EL364">
        <v>2.14458769230769</v>
      </c>
      <c r="EM364">
        <v>957.806615384615</v>
      </c>
      <c r="EN364">
        <v>21.1777153846154</v>
      </c>
      <c r="EO364">
        <v>2.10732230769231</v>
      </c>
      <c r="EP364">
        <v>1.91354538461538</v>
      </c>
      <c r="EQ364">
        <v>18.2746230769231</v>
      </c>
      <c r="ER364">
        <v>16.7464923076923</v>
      </c>
      <c r="ES364">
        <v>2000.02384615385</v>
      </c>
      <c r="ET364">
        <v>0.980002</v>
      </c>
      <c r="EU364">
        <v>0.0199985</v>
      </c>
      <c r="EV364">
        <v>0</v>
      </c>
      <c r="EW364">
        <v>882.449230769231</v>
      </c>
      <c r="EX364">
        <v>5.00016</v>
      </c>
      <c r="EY364">
        <v>18013.0615384615</v>
      </c>
      <c r="EZ364">
        <v>18234.4384615385</v>
      </c>
      <c r="FA364">
        <v>48.437</v>
      </c>
      <c r="FB364">
        <v>48.7547692307692</v>
      </c>
      <c r="FC364">
        <v>48.7976923076923</v>
      </c>
      <c r="FD364">
        <v>48.5</v>
      </c>
      <c r="FE364">
        <v>50.2929230769231</v>
      </c>
      <c r="FF364">
        <v>1955.12384615385</v>
      </c>
      <c r="FG364">
        <v>39.9</v>
      </c>
      <c r="FH364">
        <v>0</v>
      </c>
      <c r="FI364">
        <v>1758996998.1</v>
      </c>
      <c r="FJ364">
        <v>0</v>
      </c>
      <c r="FK364">
        <v>882.38464</v>
      </c>
      <c r="FL364">
        <v>-0.422538471399788</v>
      </c>
      <c r="FM364">
        <v>-11.1769231319245</v>
      </c>
      <c r="FN364">
        <v>18012.68</v>
      </c>
      <c r="FO364">
        <v>15</v>
      </c>
      <c r="FP364">
        <v>0</v>
      </c>
      <c r="FQ364" t="s">
        <v>439</v>
      </c>
      <c r="FR364">
        <v>1747249705.1</v>
      </c>
      <c r="FS364">
        <v>1747249711.1</v>
      </c>
      <c r="FT364">
        <v>0</v>
      </c>
      <c r="FU364">
        <v>0.871</v>
      </c>
      <c r="FV364">
        <v>0.066</v>
      </c>
      <c r="FW364">
        <v>5.486</v>
      </c>
      <c r="FX364">
        <v>0.145</v>
      </c>
      <c r="FY364">
        <v>420</v>
      </c>
      <c r="FZ364">
        <v>16</v>
      </c>
      <c r="GA364">
        <v>0.27</v>
      </c>
      <c r="GB364">
        <v>0.16</v>
      </c>
      <c r="GC364">
        <v>-49.70245</v>
      </c>
      <c r="GD364">
        <v>-6.26612030075185</v>
      </c>
      <c r="GE364">
        <v>0.834261131481024</v>
      </c>
      <c r="GF364">
        <v>0</v>
      </c>
      <c r="GG364">
        <v>882.454235294118</v>
      </c>
      <c r="GH364">
        <v>-1.06478227649759</v>
      </c>
      <c r="GI364">
        <v>0.252923850295779</v>
      </c>
      <c r="GJ364">
        <v>-1</v>
      </c>
      <c r="GK364">
        <v>2.1698065</v>
      </c>
      <c r="GL364">
        <v>-0.628413383458641</v>
      </c>
      <c r="GM364">
        <v>0.0606428973808969</v>
      </c>
      <c r="GN364">
        <v>0</v>
      </c>
      <c r="GO364">
        <v>0</v>
      </c>
      <c r="GP364">
        <v>2</v>
      </c>
      <c r="GQ364" t="s">
        <v>457</v>
      </c>
      <c r="GR364">
        <v>3.12567</v>
      </c>
      <c r="GS364">
        <v>2.65427</v>
      </c>
      <c r="GT364">
        <v>0.157268</v>
      </c>
      <c r="GU364">
        <v>0.163192</v>
      </c>
      <c r="GV364">
        <v>0.0995436</v>
      </c>
      <c r="GW364">
        <v>0.093684</v>
      </c>
      <c r="GX364">
        <v>21706.7</v>
      </c>
      <c r="GY364">
        <v>20449.3</v>
      </c>
      <c r="GZ364">
        <v>23031.5</v>
      </c>
      <c r="HA364">
        <v>23791.3</v>
      </c>
      <c r="HB364">
        <v>35341.6</v>
      </c>
      <c r="HC364">
        <v>35693.6</v>
      </c>
      <c r="HD364">
        <v>41513.2</v>
      </c>
      <c r="HE364">
        <v>42421.8</v>
      </c>
      <c r="HF364">
        <v>1.91247</v>
      </c>
      <c r="HG364">
        <v>1.8266</v>
      </c>
      <c r="HH364">
        <v>0.208195</v>
      </c>
      <c r="HI364">
        <v>0</v>
      </c>
      <c r="HJ364">
        <v>26.6075</v>
      </c>
      <c r="HK364">
        <v>999.9</v>
      </c>
      <c r="HL364">
        <v>55.53</v>
      </c>
      <c r="HM364">
        <v>29.265</v>
      </c>
      <c r="HN364">
        <v>25.0999</v>
      </c>
      <c r="HO364">
        <v>53.9802</v>
      </c>
      <c r="HP364">
        <v>41.9311</v>
      </c>
      <c r="HQ364">
        <v>1</v>
      </c>
      <c r="HR364">
        <v>-0.00124746</v>
      </c>
      <c r="HS364">
        <v>0.560259</v>
      </c>
      <c r="HT364">
        <v>20.2167</v>
      </c>
      <c r="HU364">
        <v>5.23331</v>
      </c>
      <c r="HV364">
        <v>11.992</v>
      </c>
      <c r="HW364">
        <v>4.95565</v>
      </c>
      <c r="HX364">
        <v>3.30393</v>
      </c>
      <c r="HY364">
        <v>23.2</v>
      </c>
      <c r="HZ364">
        <v>9999</v>
      </c>
      <c r="IA364">
        <v>9999</v>
      </c>
      <c r="IB364">
        <v>9999</v>
      </c>
      <c r="IC364">
        <v>1.86856</v>
      </c>
      <c r="ID364">
        <v>1.86417</v>
      </c>
      <c r="IE364">
        <v>1.8718</v>
      </c>
      <c r="IF364">
        <v>1.86264</v>
      </c>
      <c r="IG364">
        <v>1.86208</v>
      </c>
      <c r="IH364">
        <v>1.86859</v>
      </c>
      <c r="II364">
        <v>1.85868</v>
      </c>
      <c r="IJ364">
        <v>1.86508</v>
      </c>
      <c r="IK364">
        <v>5</v>
      </c>
      <c r="IL364">
        <v>0</v>
      </c>
      <c r="IM364">
        <v>0</v>
      </c>
      <c r="IN364">
        <v>0</v>
      </c>
      <c r="IO364" t="s">
        <v>441</v>
      </c>
      <c r="IP364" t="s">
        <v>442</v>
      </c>
      <c r="IQ364" t="s">
        <v>443</v>
      </c>
      <c r="IR364" t="s">
        <v>443</v>
      </c>
      <c r="IS364" t="s">
        <v>443</v>
      </c>
      <c r="IT364" t="s">
        <v>443</v>
      </c>
      <c r="IU364">
        <v>0</v>
      </c>
      <c r="IV364">
        <v>100</v>
      </c>
      <c r="IW364">
        <v>100</v>
      </c>
      <c r="IX364">
        <v>7.092</v>
      </c>
      <c r="IY364">
        <v>0.3806</v>
      </c>
      <c r="IZ364">
        <v>4.29428474587108</v>
      </c>
      <c r="JA364">
        <v>0.0044018681294096</v>
      </c>
      <c r="JB364">
        <v>-1.90699597991277e-06</v>
      </c>
      <c r="JC364">
        <v>4.44501569190667e-10</v>
      </c>
      <c r="JD364">
        <v>0.0663976639725661</v>
      </c>
      <c r="JE364">
        <v>0.00774552653971819</v>
      </c>
      <c r="JF364">
        <v>0.000136201457998369</v>
      </c>
      <c r="JG364">
        <v>5.32982615085375e-06</v>
      </c>
      <c r="JH364">
        <v>-0</v>
      </c>
      <c r="JI364">
        <v>1991</v>
      </c>
      <c r="JJ364">
        <v>1</v>
      </c>
      <c r="JK364">
        <v>28</v>
      </c>
      <c r="JL364">
        <v>195788.1</v>
      </c>
      <c r="JM364">
        <v>195788</v>
      </c>
      <c r="JN364">
        <v>2.00317</v>
      </c>
      <c r="JO364">
        <v>2.35718</v>
      </c>
      <c r="JP364">
        <v>1.4978</v>
      </c>
      <c r="JQ364">
        <v>2.33032</v>
      </c>
      <c r="JR364">
        <v>1.54419</v>
      </c>
      <c r="JS364">
        <v>2.37793</v>
      </c>
      <c r="JT364">
        <v>35.3133</v>
      </c>
      <c r="JU364">
        <v>24.0963</v>
      </c>
      <c r="JV364">
        <v>18</v>
      </c>
      <c r="JW364">
        <v>546.451</v>
      </c>
      <c r="JX364">
        <v>434.38</v>
      </c>
      <c r="JY364">
        <v>26.0039</v>
      </c>
      <c r="JZ364">
        <v>27.5152</v>
      </c>
      <c r="KA364">
        <v>29.9999</v>
      </c>
      <c r="KB364">
        <v>27.411</v>
      </c>
      <c r="KC364">
        <v>27.4338</v>
      </c>
      <c r="KD364">
        <v>40.2545</v>
      </c>
      <c r="KE364">
        <v>27.5105</v>
      </c>
      <c r="KF364">
        <v>94.4306</v>
      </c>
      <c r="KG364">
        <v>25.9963</v>
      </c>
      <c r="KH364">
        <v>1009.29</v>
      </c>
      <c r="KI364">
        <v>21.3587</v>
      </c>
      <c r="KJ364">
        <v>93.049</v>
      </c>
      <c r="KK364">
        <v>98.871</v>
      </c>
    </row>
    <row r="365" spans="1:297">
      <c r="A365">
        <v>349</v>
      </c>
      <c r="B365">
        <v>1758996998</v>
      </c>
      <c r="C365">
        <v>9651</v>
      </c>
      <c r="D365" t="s">
        <v>1143</v>
      </c>
      <c r="E365" t="s">
        <v>1144</v>
      </c>
      <c r="F365">
        <v>5</v>
      </c>
      <c r="G365" t="s">
        <v>1024</v>
      </c>
      <c r="H365" t="s">
        <v>436</v>
      </c>
      <c r="I365">
        <v>1758996989.84615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(EA365+(U365+2*0.95*5.67E-8*(((EA365+$B$7)+273)^4-(EA365+273)^4)-44100*J365)/(1.84*29.3*R365+8*0.95*5.67E-8*(EA365+273)^3))</f>
        <v>0</v>
      </c>
      <c r="W365">
        <f>($C$7*EB365+$D$7*EC365+$E$7*V365)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2*0.95*5.67E-8*(((EA365+$B$7)+273)^4-(W365+273)^4)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1012.11143781905</v>
      </c>
      <c r="AK365">
        <v>970.98523030303</v>
      </c>
      <c r="AL365">
        <v>3.39250233766233</v>
      </c>
      <c r="AM365">
        <v>63.08</v>
      </c>
      <c r="AN365">
        <f>(AP365 - AO365 + DY365*1E3/(8.314*(EA365+273.15)) * AR365/DX365 * AQ365) * DX365/(100*DL365) * 1000/(1000 - AP365)</f>
        <v>0</v>
      </c>
      <c r="AO365">
        <v>21.2673358095238</v>
      </c>
      <c r="AP365">
        <v>23.34606</v>
      </c>
      <c r="AQ365">
        <v>3.81483942413255e-05</v>
      </c>
      <c r="AR365">
        <v>99.94</v>
      </c>
      <c r="AS365">
        <v>0</v>
      </c>
      <c r="AT365">
        <v>0</v>
      </c>
      <c r="AU365">
        <f>IF(AS365*$H$13&gt;=AW365,1.0,(AW365/(AW365-AS365*$H$13)))</f>
        <v>0</v>
      </c>
      <c r="AV365">
        <f>(AU365-1)*100</f>
        <v>0</v>
      </c>
      <c r="AW365">
        <f>MAX(0,($B$13+$C$13*EF365)/(1+$D$13*EF365)*DY365/(EA365+273)*$E$13)</f>
        <v>0</v>
      </c>
      <c r="AX365" t="s">
        <v>437</v>
      </c>
      <c r="AY365" t="s">
        <v>437</v>
      </c>
      <c r="AZ365">
        <v>0</v>
      </c>
      <c r="BA365">
        <v>0</v>
      </c>
      <c r="BB365">
        <f>1-AZ365/BA365</f>
        <v>0</v>
      </c>
      <c r="BC365">
        <v>0</v>
      </c>
      <c r="BD365" t="s">
        <v>437</v>
      </c>
      <c r="BE365" t="s">
        <v>437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437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$B$11*EG365+$C$11*EH365+$F$11*ES365*(1-EV365)</f>
        <v>0</v>
      </c>
      <c r="DI365">
        <f>DH365*DJ365</f>
        <v>0</v>
      </c>
      <c r="DJ365">
        <f>($B$11*$D$9+$C$11*$D$9+$F$11*((FF365+EX365)/MAX(FF365+EX365+FG365, 0.1)*$I$9+FG365/MAX(FF365+EX365+FG365, 0.1)*$J$9))/($B$11+$C$11+$F$11)</f>
        <v>0</v>
      </c>
      <c r="DK365">
        <f>($B$11*$K$9+$C$11*$K$9+$F$11*((FF365+EX365)/MAX(FF365+EX365+FG365, 0.1)*$P$9+FG365/MAX(FF365+EX365+FG365, 0.1)*$Q$9))/($B$11+$C$11+$F$11)</f>
        <v>0</v>
      </c>
      <c r="DL365">
        <v>6</v>
      </c>
      <c r="DM365">
        <v>0.5</v>
      </c>
      <c r="DN365" t="s">
        <v>438</v>
      </c>
      <c r="DO365">
        <v>2</v>
      </c>
      <c r="DP365" t="b">
        <v>1</v>
      </c>
      <c r="DQ365">
        <v>1758996989.84615</v>
      </c>
      <c r="DR365">
        <v>924.435153846154</v>
      </c>
      <c r="DS365">
        <v>974.569384615385</v>
      </c>
      <c r="DT365">
        <v>23.3334692307692</v>
      </c>
      <c r="DU365">
        <v>21.2264076923077</v>
      </c>
      <c r="DV365">
        <v>917.364615384615</v>
      </c>
      <c r="DW365">
        <v>22.9531</v>
      </c>
      <c r="DX365">
        <v>499.982769230769</v>
      </c>
      <c r="DY365">
        <v>90.3565692307692</v>
      </c>
      <c r="DZ365">
        <v>0.0289467461538461</v>
      </c>
      <c r="EA365">
        <v>29.9690769230769</v>
      </c>
      <c r="EB365">
        <v>30.0168692307692</v>
      </c>
      <c r="EC365">
        <v>999.9</v>
      </c>
      <c r="ED365">
        <v>0</v>
      </c>
      <c r="EE365">
        <v>0</v>
      </c>
      <c r="EF365">
        <v>9978.84692307692</v>
      </c>
      <c r="EG365">
        <v>0</v>
      </c>
      <c r="EH365">
        <v>9.68168</v>
      </c>
      <c r="EI365">
        <v>-50.1343615384615</v>
      </c>
      <c r="EJ365">
        <v>946.521</v>
      </c>
      <c r="EK365">
        <v>995.704923076923</v>
      </c>
      <c r="EL365">
        <v>2.10706846153846</v>
      </c>
      <c r="EM365">
        <v>974.569384615385</v>
      </c>
      <c r="EN365">
        <v>21.2264076923077</v>
      </c>
      <c r="EO365">
        <v>2.10833384615385</v>
      </c>
      <c r="EP365">
        <v>1.91794692307692</v>
      </c>
      <c r="EQ365">
        <v>18.2822846153846</v>
      </c>
      <c r="ER365">
        <v>16.7827</v>
      </c>
      <c r="ES365">
        <v>1999.99384615385</v>
      </c>
      <c r="ET365">
        <v>0.980001769230769</v>
      </c>
      <c r="EU365">
        <v>0.0199987153846154</v>
      </c>
      <c r="EV365">
        <v>0</v>
      </c>
      <c r="EW365">
        <v>882.407384615385</v>
      </c>
      <c r="EX365">
        <v>5.00016</v>
      </c>
      <c r="EY365">
        <v>18012.0923076923</v>
      </c>
      <c r="EZ365">
        <v>18234.1615384615</v>
      </c>
      <c r="FA365">
        <v>48.4418461538462</v>
      </c>
      <c r="FB365">
        <v>48.7547692307692</v>
      </c>
      <c r="FC365">
        <v>48.7976923076923</v>
      </c>
      <c r="FD365">
        <v>48.5</v>
      </c>
      <c r="FE365">
        <v>50.2929230769231</v>
      </c>
      <c r="FF365">
        <v>1955.09384615385</v>
      </c>
      <c r="FG365">
        <v>39.9</v>
      </c>
      <c r="FH365">
        <v>0</v>
      </c>
      <c r="FI365">
        <v>1758997003.5</v>
      </c>
      <c r="FJ365">
        <v>0</v>
      </c>
      <c r="FK365">
        <v>882.393692307692</v>
      </c>
      <c r="FL365">
        <v>0.166700853403591</v>
      </c>
      <c r="FM365">
        <v>-10.2598290367697</v>
      </c>
      <c r="FN365">
        <v>18011.7884615385</v>
      </c>
      <c r="FO365">
        <v>15</v>
      </c>
      <c r="FP365">
        <v>0</v>
      </c>
      <c r="FQ365" t="s">
        <v>439</v>
      </c>
      <c r="FR365">
        <v>1747249705.1</v>
      </c>
      <c r="FS365">
        <v>1747249711.1</v>
      </c>
      <c r="FT365">
        <v>0</v>
      </c>
      <c r="FU365">
        <v>0.871</v>
      </c>
      <c r="FV365">
        <v>0.066</v>
      </c>
      <c r="FW365">
        <v>5.486</v>
      </c>
      <c r="FX365">
        <v>0.145</v>
      </c>
      <c r="FY365">
        <v>420</v>
      </c>
      <c r="FZ365">
        <v>16</v>
      </c>
      <c r="GA365">
        <v>0.27</v>
      </c>
      <c r="GB365">
        <v>0.16</v>
      </c>
      <c r="GC365">
        <v>-50.0444619047619</v>
      </c>
      <c r="GD365">
        <v>-3.77912727272732</v>
      </c>
      <c r="GE365">
        <v>0.710367398890106</v>
      </c>
      <c r="GF365">
        <v>0</v>
      </c>
      <c r="GG365">
        <v>882.429676470588</v>
      </c>
      <c r="GH365">
        <v>-0.366799087398716</v>
      </c>
      <c r="GI365">
        <v>0.233149626355895</v>
      </c>
      <c r="GJ365">
        <v>-1</v>
      </c>
      <c r="GK365">
        <v>2.1315519047619</v>
      </c>
      <c r="GL365">
        <v>-0.476760000000003</v>
      </c>
      <c r="GM365">
        <v>0.0494290382765365</v>
      </c>
      <c r="GN365">
        <v>0</v>
      </c>
      <c r="GO365">
        <v>0</v>
      </c>
      <c r="GP365">
        <v>2</v>
      </c>
      <c r="GQ365" t="s">
        <v>457</v>
      </c>
      <c r="GR365">
        <v>3.12536</v>
      </c>
      <c r="GS365">
        <v>2.65431</v>
      </c>
      <c r="GT365">
        <v>0.159102</v>
      </c>
      <c r="GU365">
        <v>0.165119</v>
      </c>
      <c r="GV365">
        <v>0.0995465</v>
      </c>
      <c r="GW365">
        <v>0.0937943</v>
      </c>
      <c r="GX365">
        <v>21659.7</v>
      </c>
      <c r="GY365">
        <v>20402.3</v>
      </c>
      <c r="GZ365">
        <v>23031.7</v>
      </c>
      <c r="HA365">
        <v>23791.3</v>
      </c>
      <c r="HB365">
        <v>35341.9</v>
      </c>
      <c r="HC365">
        <v>35689.5</v>
      </c>
      <c r="HD365">
        <v>41513.4</v>
      </c>
      <c r="HE365">
        <v>42421.9</v>
      </c>
      <c r="HF365">
        <v>1.91142</v>
      </c>
      <c r="HG365">
        <v>1.82715</v>
      </c>
      <c r="HH365">
        <v>0.207178</v>
      </c>
      <c r="HI365">
        <v>0</v>
      </c>
      <c r="HJ365">
        <v>26.6068</v>
      </c>
      <c r="HK365">
        <v>999.9</v>
      </c>
      <c r="HL365">
        <v>55.53</v>
      </c>
      <c r="HM365">
        <v>29.235</v>
      </c>
      <c r="HN365">
        <v>25.0528</v>
      </c>
      <c r="HO365">
        <v>54.1402</v>
      </c>
      <c r="HP365">
        <v>41.875</v>
      </c>
      <c r="HQ365">
        <v>1</v>
      </c>
      <c r="HR365">
        <v>-0.0015625</v>
      </c>
      <c r="HS365">
        <v>0.527721</v>
      </c>
      <c r="HT365">
        <v>20.217</v>
      </c>
      <c r="HU365">
        <v>5.23406</v>
      </c>
      <c r="HV365">
        <v>11.992</v>
      </c>
      <c r="HW365">
        <v>4.9556</v>
      </c>
      <c r="HX365">
        <v>3.30395</v>
      </c>
      <c r="HY365">
        <v>23.2</v>
      </c>
      <c r="HZ365">
        <v>9999</v>
      </c>
      <c r="IA365">
        <v>9999</v>
      </c>
      <c r="IB365">
        <v>9999</v>
      </c>
      <c r="IC365">
        <v>1.86853</v>
      </c>
      <c r="ID365">
        <v>1.86417</v>
      </c>
      <c r="IE365">
        <v>1.8718</v>
      </c>
      <c r="IF365">
        <v>1.86265</v>
      </c>
      <c r="IG365">
        <v>1.86208</v>
      </c>
      <c r="IH365">
        <v>1.86856</v>
      </c>
      <c r="II365">
        <v>1.85867</v>
      </c>
      <c r="IJ365">
        <v>1.86508</v>
      </c>
      <c r="IK365">
        <v>5</v>
      </c>
      <c r="IL365">
        <v>0</v>
      </c>
      <c r="IM365">
        <v>0</v>
      </c>
      <c r="IN365">
        <v>0</v>
      </c>
      <c r="IO365" t="s">
        <v>441</v>
      </c>
      <c r="IP365" t="s">
        <v>442</v>
      </c>
      <c r="IQ365" t="s">
        <v>443</v>
      </c>
      <c r="IR365" t="s">
        <v>443</v>
      </c>
      <c r="IS365" t="s">
        <v>443</v>
      </c>
      <c r="IT365" t="s">
        <v>443</v>
      </c>
      <c r="IU365">
        <v>0</v>
      </c>
      <c r="IV365">
        <v>100</v>
      </c>
      <c r="IW365">
        <v>100</v>
      </c>
      <c r="IX365">
        <v>7.126</v>
      </c>
      <c r="IY365">
        <v>0.3806</v>
      </c>
      <c r="IZ365">
        <v>4.29428474587108</v>
      </c>
      <c r="JA365">
        <v>0.0044018681294096</v>
      </c>
      <c r="JB365">
        <v>-1.90699597991277e-06</v>
      </c>
      <c r="JC365">
        <v>4.44501569190667e-10</v>
      </c>
      <c r="JD365">
        <v>0.0663976639725661</v>
      </c>
      <c r="JE365">
        <v>0.00774552653971819</v>
      </c>
      <c r="JF365">
        <v>0.000136201457998369</v>
      </c>
      <c r="JG365">
        <v>5.32982615085375e-06</v>
      </c>
      <c r="JH365">
        <v>-0</v>
      </c>
      <c r="JI365">
        <v>1991</v>
      </c>
      <c r="JJ365">
        <v>1</v>
      </c>
      <c r="JK365">
        <v>28</v>
      </c>
      <c r="JL365">
        <v>195788.2</v>
      </c>
      <c r="JM365">
        <v>195788.1</v>
      </c>
      <c r="JN365">
        <v>2.03613</v>
      </c>
      <c r="JO365">
        <v>2.36328</v>
      </c>
      <c r="JP365">
        <v>1.49902</v>
      </c>
      <c r="JQ365">
        <v>2.33032</v>
      </c>
      <c r="JR365">
        <v>1.54419</v>
      </c>
      <c r="JS365">
        <v>2.29736</v>
      </c>
      <c r="JT365">
        <v>35.3365</v>
      </c>
      <c r="JU365">
        <v>24.0875</v>
      </c>
      <c r="JV365">
        <v>18</v>
      </c>
      <c r="JW365">
        <v>545.772</v>
      </c>
      <c r="JX365">
        <v>434.706</v>
      </c>
      <c r="JY365">
        <v>25.987</v>
      </c>
      <c r="JZ365">
        <v>27.5152</v>
      </c>
      <c r="KA365">
        <v>30</v>
      </c>
      <c r="KB365">
        <v>27.411</v>
      </c>
      <c r="KC365">
        <v>27.4338</v>
      </c>
      <c r="KD365">
        <v>40.8143</v>
      </c>
      <c r="KE365">
        <v>27.5105</v>
      </c>
      <c r="KF365">
        <v>94.8115</v>
      </c>
      <c r="KG365">
        <v>26.2562</v>
      </c>
      <c r="KH365">
        <v>1022.85</v>
      </c>
      <c r="KI365">
        <v>21.401</v>
      </c>
      <c r="KJ365">
        <v>93.0496</v>
      </c>
      <c r="KK365">
        <v>98.8712</v>
      </c>
    </row>
    <row r="366" spans="1:297">
      <c r="A366">
        <v>350</v>
      </c>
      <c r="B366">
        <v>1758997003</v>
      </c>
      <c r="C366">
        <v>9656</v>
      </c>
      <c r="D366" t="s">
        <v>1145</v>
      </c>
      <c r="E366" t="s">
        <v>1146</v>
      </c>
      <c r="F366">
        <v>5</v>
      </c>
      <c r="G366" t="s">
        <v>1024</v>
      </c>
      <c r="H366" t="s">
        <v>436</v>
      </c>
      <c r="I366">
        <v>1758996994.84615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(EA366+(U366+2*0.95*5.67E-8*(((EA366+$B$7)+273)^4-(EA366+273)^4)-44100*J366)/(1.84*29.3*R366+8*0.95*5.67E-8*(EA366+273)^3))</f>
        <v>0</v>
      </c>
      <c r="W366">
        <f>($C$7*EB366+$D$7*EC366+$E$7*V366)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2*0.95*5.67E-8*(((EA366+$B$7)+273)^4-(W366+273)^4)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1030.82115390476</v>
      </c>
      <c r="AK366">
        <v>988.894939393939</v>
      </c>
      <c r="AL366">
        <v>3.61181484848464</v>
      </c>
      <c r="AM366">
        <v>63.08</v>
      </c>
      <c r="AN366">
        <f>(AP366 - AO366 + DY366*1E3/(8.314*(EA366+273.15)) * AR366/DX366 * AQ366) * DX366/(100*DL366) * 1000/(1000 - AP366)</f>
        <v>0</v>
      </c>
      <c r="AO366">
        <v>21.313977422619</v>
      </c>
      <c r="AP366">
        <v>23.3491975757576</v>
      </c>
      <c r="AQ366">
        <v>3.69120403406508e-05</v>
      </c>
      <c r="AR366">
        <v>99.94</v>
      </c>
      <c r="AS366">
        <v>0</v>
      </c>
      <c r="AT366">
        <v>0</v>
      </c>
      <c r="AU366">
        <f>IF(AS366*$H$13&gt;=AW366,1.0,(AW366/(AW366-AS366*$H$13)))</f>
        <v>0</v>
      </c>
      <c r="AV366">
        <f>(AU366-1)*100</f>
        <v>0</v>
      </c>
      <c r="AW366">
        <f>MAX(0,($B$13+$C$13*EF366)/(1+$D$13*EF366)*DY366/(EA366+273)*$E$13)</f>
        <v>0</v>
      </c>
      <c r="AX366" t="s">
        <v>437</v>
      </c>
      <c r="AY366" t="s">
        <v>437</v>
      </c>
      <c r="AZ366">
        <v>0</v>
      </c>
      <c r="BA366">
        <v>0</v>
      </c>
      <c r="BB366">
        <f>1-AZ366/BA366</f>
        <v>0</v>
      </c>
      <c r="BC366">
        <v>0</v>
      </c>
      <c r="BD366" t="s">
        <v>437</v>
      </c>
      <c r="BE366" t="s">
        <v>437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437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$B$11*EG366+$C$11*EH366+$F$11*ES366*(1-EV366)</f>
        <v>0</v>
      </c>
      <c r="DI366">
        <f>DH366*DJ366</f>
        <v>0</v>
      </c>
      <c r="DJ366">
        <f>($B$11*$D$9+$C$11*$D$9+$F$11*((FF366+EX366)/MAX(FF366+EX366+FG366, 0.1)*$I$9+FG366/MAX(FF366+EX366+FG366, 0.1)*$J$9))/($B$11+$C$11+$F$11)</f>
        <v>0</v>
      </c>
      <c r="DK366">
        <f>($B$11*$K$9+$C$11*$K$9+$F$11*((FF366+EX366)/MAX(FF366+EX366+FG366, 0.1)*$P$9+FG366/MAX(FF366+EX366+FG366, 0.1)*$Q$9))/($B$11+$C$11+$F$11)</f>
        <v>0</v>
      </c>
      <c r="DL366">
        <v>6</v>
      </c>
      <c r="DM366">
        <v>0.5</v>
      </c>
      <c r="DN366" t="s">
        <v>438</v>
      </c>
      <c r="DO366">
        <v>2</v>
      </c>
      <c r="DP366" t="b">
        <v>1</v>
      </c>
      <c r="DQ366">
        <v>1758996994.84615</v>
      </c>
      <c r="DR366">
        <v>941.252</v>
      </c>
      <c r="DS366">
        <v>992.114846153846</v>
      </c>
      <c r="DT366">
        <v>23.3417923076923</v>
      </c>
      <c r="DU366">
        <v>21.2723</v>
      </c>
      <c r="DV366">
        <v>934.147692307692</v>
      </c>
      <c r="DW366">
        <v>22.9612307692308</v>
      </c>
      <c r="DX366">
        <v>500.000153846154</v>
      </c>
      <c r="DY366">
        <v>90.3564538461539</v>
      </c>
      <c r="DZ366">
        <v>0.0289380153846154</v>
      </c>
      <c r="EA366">
        <v>29.9598076923077</v>
      </c>
      <c r="EB366">
        <v>30.0153</v>
      </c>
      <c r="EC366">
        <v>999.9</v>
      </c>
      <c r="ED366">
        <v>0</v>
      </c>
      <c r="EE366">
        <v>0</v>
      </c>
      <c r="EF366">
        <v>9979.99923076923</v>
      </c>
      <c r="EG366">
        <v>0</v>
      </c>
      <c r="EH366">
        <v>9.68168</v>
      </c>
      <c r="EI366">
        <v>-50.8631307692308</v>
      </c>
      <c r="EJ366">
        <v>963.747769230769</v>
      </c>
      <c r="EK366">
        <v>1013.67792307692</v>
      </c>
      <c r="EL366">
        <v>2.06949307692308</v>
      </c>
      <c r="EM366">
        <v>992.114846153846</v>
      </c>
      <c r="EN366">
        <v>21.2723</v>
      </c>
      <c r="EO366">
        <v>2.10908230769231</v>
      </c>
      <c r="EP366">
        <v>1.92209</v>
      </c>
      <c r="EQ366">
        <v>18.2879461538462</v>
      </c>
      <c r="ER366">
        <v>16.8167153846154</v>
      </c>
      <c r="ES366">
        <v>1999.98461538462</v>
      </c>
      <c r="ET366">
        <v>0.98000176923077</v>
      </c>
      <c r="EU366">
        <v>0.0199987153846154</v>
      </c>
      <c r="EV366">
        <v>0</v>
      </c>
      <c r="EW366">
        <v>882.365153846154</v>
      </c>
      <c r="EX366">
        <v>5.00016</v>
      </c>
      <c r="EY366">
        <v>18011.0461538462</v>
      </c>
      <c r="EZ366">
        <v>18234.0769230769</v>
      </c>
      <c r="FA366">
        <v>48.4418461538462</v>
      </c>
      <c r="FB366">
        <v>48.7547692307692</v>
      </c>
      <c r="FC366">
        <v>48.7929230769231</v>
      </c>
      <c r="FD366">
        <v>48.5</v>
      </c>
      <c r="FE366">
        <v>50.2976923076923</v>
      </c>
      <c r="FF366">
        <v>1955.08461538462</v>
      </c>
      <c r="FG366">
        <v>39.9</v>
      </c>
      <c r="FH366">
        <v>0</v>
      </c>
      <c r="FI366">
        <v>1758997008.3</v>
      </c>
      <c r="FJ366">
        <v>0</v>
      </c>
      <c r="FK366">
        <v>882.381076923077</v>
      </c>
      <c r="FL366">
        <v>0.339145307172225</v>
      </c>
      <c r="FM366">
        <v>-7.97606837141753</v>
      </c>
      <c r="FN366">
        <v>18010.9576923077</v>
      </c>
      <c r="FO366">
        <v>15</v>
      </c>
      <c r="FP366">
        <v>0</v>
      </c>
      <c r="FQ366" t="s">
        <v>439</v>
      </c>
      <c r="FR366">
        <v>1747249705.1</v>
      </c>
      <c r="FS366">
        <v>1747249711.1</v>
      </c>
      <c r="FT366">
        <v>0</v>
      </c>
      <c r="FU366">
        <v>0.871</v>
      </c>
      <c r="FV366">
        <v>0.066</v>
      </c>
      <c r="FW366">
        <v>5.486</v>
      </c>
      <c r="FX366">
        <v>0.145</v>
      </c>
      <c r="FY366">
        <v>420</v>
      </c>
      <c r="FZ366">
        <v>16</v>
      </c>
      <c r="GA366">
        <v>0.27</v>
      </c>
      <c r="GB366">
        <v>0.16</v>
      </c>
      <c r="GC366">
        <v>-50.49517</v>
      </c>
      <c r="GD366">
        <v>-7.31364812030066</v>
      </c>
      <c r="GE366">
        <v>0.916795152201406</v>
      </c>
      <c r="GF366">
        <v>0</v>
      </c>
      <c r="GG366">
        <v>882.412294117647</v>
      </c>
      <c r="GH366">
        <v>-0.104323908807481</v>
      </c>
      <c r="GI366">
        <v>0.196228487679958</v>
      </c>
      <c r="GJ366">
        <v>-1</v>
      </c>
      <c r="GK366">
        <v>2.086932</v>
      </c>
      <c r="GL366">
        <v>-0.410462255639101</v>
      </c>
      <c r="GM366">
        <v>0.0404975695073173</v>
      </c>
      <c r="GN366">
        <v>0</v>
      </c>
      <c r="GO366">
        <v>0</v>
      </c>
      <c r="GP366">
        <v>2</v>
      </c>
      <c r="GQ366" t="s">
        <v>457</v>
      </c>
      <c r="GR366">
        <v>3.12536</v>
      </c>
      <c r="GS366">
        <v>2.65427</v>
      </c>
      <c r="GT366">
        <v>0.161016</v>
      </c>
      <c r="GU366">
        <v>0.166846</v>
      </c>
      <c r="GV366">
        <v>0.0995719</v>
      </c>
      <c r="GW366">
        <v>0.0939909</v>
      </c>
      <c r="GX366">
        <v>21610.2</v>
      </c>
      <c r="GY366">
        <v>20359.8</v>
      </c>
      <c r="GZ366">
        <v>23031.6</v>
      </c>
      <c r="HA366">
        <v>23791</v>
      </c>
      <c r="HB366">
        <v>35340.5</v>
      </c>
      <c r="HC366">
        <v>35681.4</v>
      </c>
      <c r="HD366">
        <v>41512.9</v>
      </c>
      <c r="HE366">
        <v>42421.3</v>
      </c>
      <c r="HF366">
        <v>1.91203</v>
      </c>
      <c r="HG366">
        <v>1.82728</v>
      </c>
      <c r="HH366">
        <v>0.212345</v>
      </c>
      <c r="HI366">
        <v>0</v>
      </c>
      <c r="HJ366">
        <v>26.6068</v>
      </c>
      <c r="HK366">
        <v>999.9</v>
      </c>
      <c r="HL366">
        <v>55.555</v>
      </c>
      <c r="HM366">
        <v>29.245</v>
      </c>
      <c r="HN366">
        <v>25.0795</v>
      </c>
      <c r="HO366">
        <v>53.4302</v>
      </c>
      <c r="HP366">
        <v>42.1154</v>
      </c>
      <c r="HQ366">
        <v>1</v>
      </c>
      <c r="HR366">
        <v>-0.00170478</v>
      </c>
      <c r="HS366">
        <v>-0.500588</v>
      </c>
      <c r="HT366">
        <v>20.2164</v>
      </c>
      <c r="HU366">
        <v>5.23301</v>
      </c>
      <c r="HV366">
        <v>11.992</v>
      </c>
      <c r="HW366">
        <v>4.9556</v>
      </c>
      <c r="HX366">
        <v>3.30387</v>
      </c>
      <c r="HY366">
        <v>23.2</v>
      </c>
      <c r="HZ366">
        <v>9999</v>
      </c>
      <c r="IA366">
        <v>9999</v>
      </c>
      <c r="IB366">
        <v>9999</v>
      </c>
      <c r="IC366">
        <v>1.86852</v>
      </c>
      <c r="ID366">
        <v>1.86417</v>
      </c>
      <c r="IE366">
        <v>1.8718</v>
      </c>
      <c r="IF366">
        <v>1.86264</v>
      </c>
      <c r="IG366">
        <v>1.86208</v>
      </c>
      <c r="IH366">
        <v>1.86857</v>
      </c>
      <c r="II366">
        <v>1.85867</v>
      </c>
      <c r="IJ366">
        <v>1.86508</v>
      </c>
      <c r="IK366">
        <v>5</v>
      </c>
      <c r="IL366">
        <v>0</v>
      </c>
      <c r="IM366">
        <v>0</v>
      </c>
      <c r="IN366">
        <v>0</v>
      </c>
      <c r="IO366" t="s">
        <v>441</v>
      </c>
      <c r="IP366" t="s">
        <v>442</v>
      </c>
      <c r="IQ366" t="s">
        <v>443</v>
      </c>
      <c r="IR366" t="s">
        <v>443</v>
      </c>
      <c r="IS366" t="s">
        <v>443</v>
      </c>
      <c r="IT366" t="s">
        <v>443</v>
      </c>
      <c r="IU366">
        <v>0</v>
      </c>
      <c r="IV366">
        <v>100</v>
      </c>
      <c r="IW366">
        <v>100</v>
      </c>
      <c r="IX366">
        <v>7.16</v>
      </c>
      <c r="IY366">
        <v>0.3808</v>
      </c>
      <c r="IZ366">
        <v>4.29428474587108</v>
      </c>
      <c r="JA366">
        <v>0.0044018681294096</v>
      </c>
      <c r="JB366">
        <v>-1.90699597991277e-06</v>
      </c>
      <c r="JC366">
        <v>4.44501569190667e-10</v>
      </c>
      <c r="JD366">
        <v>0.0663976639725661</v>
      </c>
      <c r="JE366">
        <v>0.00774552653971819</v>
      </c>
      <c r="JF366">
        <v>0.000136201457998369</v>
      </c>
      <c r="JG366">
        <v>5.32982615085375e-06</v>
      </c>
      <c r="JH366">
        <v>-0</v>
      </c>
      <c r="JI366">
        <v>1991</v>
      </c>
      <c r="JJ366">
        <v>1</v>
      </c>
      <c r="JK366">
        <v>28</v>
      </c>
      <c r="JL366">
        <v>195788.3</v>
      </c>
      <c r="JM366">
        <v>195788.2</v>
      </c>
      <c r="JN366">
        <v>2.06177</v>
      </c>
      <c r="JO366">
        <v>2.34741</v>
      </c>
      <c r="JP366">
        <v>1.4978</v>
      </c>
      <c r="JQ366">
        <v>2.33154</v>
      </c>
      <c r="JR366">
        <v>1.54419</v>
      </c>
      <c r="JS366">
        <v>2.36328</v>
      </c>
      <c r="JT366">
        <v>35.3365</v>
      </c>
      <c r="JU366">
        <v>24.1138</v>
      </c>
      <c r="JV366">
        <v>18</v>
      </c>
      <c r="JW366">
        <v>546.16</v>
      </c>
      <c r="JX366">
        <v>434.781</v>
      </c>
      <c r="JY366">
        <v>26.1454</v>
      </c>
      <c r="JZ366">
        <v>27.5152</v>
      </c>
      <c r="KA366">
        <v>29.9999</v>
      </c>
      <c r="KB366">
        <v>27.411</v>
      </c>
      <c r="KC366">
        <v>27.4338</v>
      </c>
      <c r="KD366">
        <v>41.4131</v>
      </c>
      <c r="KE366">
        <v>27.2374</v>
      </c>
      <c r="KF366">
        <v>94.8115</v>
      </c>
      <c r="KG366">
        <v>26.2008</v>
      </c>
      <c r="KH366">
        <v>1043.02</v>
      </c>
      <c r="KI366">
        <v>21.434</v>
      </c>
      <c r="KJ366">
        <v>93.0486</v>
      </c>
      <c r="KK366">
        <v>98.8698</v>
      </c>
    </row>
    <row r="367" spans="1:297">
      <c r="A367">
        <v>351</v>
      </c>
      <c r="B367">
        <v>1758997008</v>
      </c>
      <c r="C367">
        <v>9661</v>
      </c>
      <c r="D367" t="s">
        <v>1147</v>
      </c>
      <c r="E367" t="s">
        <v>1148</v>
      </c>
      <c r="F367">
        <v>5</v>
      </c>
      <c r="G367" t="s">
        <v>1024</v>
      </c>
      <c r="H367" t="s">
        <v>436</v>
      </c>
      <c r="I367">
        <v>1758996999.84615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(EA367+(U367+2*0.95*5.67E-8*(((EA367+$B$7)+273)^4-(EA367+273)^4)-44100*J367)/(1.84*29.3*R367+8*0.95*5.67E-8*(EA367+273)^3))</f>
        <v>0</v>
      </c>
      <c r="W367">
        <f>($C$7*EB367+$D$7*EC367+$E$7*V367)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2*0.95*5.67E-8*(((EA367+$B$7)+273)^4-(W367+273)^4)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1047.1904835119</v>
      </c>
      <c r="AK367">
        <v>1005.89445454545</v>
      </c>
      <c r="AL367">
        <v>3.37545101731583</v>
      </c>
      <c r="AM367">
        <v>63.08</v>
      </c>
      <c r="AN367">
        <f>(AP367 - AO367 + DY367*1E3/(8.314*(EA367+273.15)) * AR367/DX367 * AQ367) * DX367/(100*DL367) * 1000/(1000 - AP367)</f>
        <v>0</v>
      </c>
      <c r="AO367">
        <v>21.4009043720238</v>
      </c>
      <c r="AP367">
        <v>23.3828945454545</v>
      </c>
      <c r="AQ367">
        <v>0.00694893506493229</v>
      </c>
      <c r="AR367">
        <v>99.94</v>
      </c>
      <c r="AS367">
        <v>0</v>
      </c>
      <c r="AT367">
        <v>0</v>
      </c>
      <c r="AU367">
        <f>IF(AS367*$H$13&gt;=AW367,1.0,(AW367/(AW367-AS367*$H$13)))</f>
        <v>0</v>
      </c>
      <c r="AV367">
        <f>(AU367-1)*100</f>
        <v>0</v>
      </c>
      <c r="AW367">
        <f>MAX(0,($B$13+$C$13*EF367)/(1+$D$13*EF367)*DY367/(EA367+273)*$E$13)</f>
        <v>0</v>
      </c>
      <c r="AX367" t="s">
        <v>437</v>
      </c>
      <c r="AY367" t="s">
        <v>437</v>
      </c>
      <c r="AZ367">
        <v>0</v>
      </c>
      <c r="BA367">
        <v>0</v>
      </c>
      <c r="BB367">
        <f>1-AZ367/BA367</f>
        <v>0</v>
      </c>
      <c r="BC367">
        <v>0</v>
      </c>
      <c r="BD367" t="s">
        <v>437</v>
      </c>
      <c r="BE367" t="s">
        <v>437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437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$B$11*EG367+$C$11*EH367+$F$11*ES367*(1-EV367)</f>
        <v>0</v>
      </c>
      <c r="DI367">
        <f>DH367*DJ367</f>
        <v>0</v>
      </c>
      <c r="DJ367">
        <f>($B$11*$D$9+$C$11*$D$9+$F$11*((FF367+EX367)/MAX(FF367+EX367+FG367, 0.1)*$I$9+FG367/MAX(FF367+EX367+FG367, 0.1)*$J$9))/($B$11+$C$11+$F$11)</f>
        <v>0</v>
      </c>
      <c r="DK367">
        <f>($B$11*$K$9+$C$11*$K$9+$F$11*((FF367+EX367)/MAX(FF367+EX367+FG367, 0.1)*$P$9+FG367/MAX(FF367+EX367+FG367, 0.1)*$Q$9))/($B$11+$C$11+$F$11)</f>
        <v>0</v>
      </c>
      <c r="DL367">
        <v>6</v>
      </c>
      <c r="DM367">
        <v>0.5</v>
      </c>
      <c r="DN367" t="s">
        <v>438</v>
      </c>
      <c r="DO367">
        <v>2</v>
      </c>
      <c r="DP367" t="b">
        <v>1</v>
      </c>
      <c r="DQ367">
        <v>1758996999.84615</v>
      </c>
      <c r="DR367">
        <v>958.228</v>
      </c>
      <c r="DS367">
        <v>1008.94307692308</v>
      </c>
      <c r="DT367">
        <v>23.3532538461538</v>
      </c>
      <c r="DU367">
        <v>21.3269461538462</v>
      </c>
      <c r="DV367">
        <v>951.089846153846</v>
      </c>
      <c r="DW367">
        <v>22.9724461538462</v>
      </c>
      <c r="DX367">
        <v>500.018307692308</v>
      </c>
      <c r="DY367">
        <v>90.3562153846154</v>
      </c>
      <c r="DZ367">
        <v>0.0288080307692308</v>
      </c>
      <c r="EA367">
        <v>29.9528076923077</v>
      </c>
      <c r="EB367">
        <v>30.0303769230769</v>
      </c>
      <c r="EC367">
        <v>999.9</v>
      </c>
      <c r="ED367">
        <v>0</v>
      </c>
      <c r="EE367">
        <v>0</v>
      </c>
      <c r="EF367">
        <v>9991.53615384615</v>
      </c>
      <c r="EG367">
        <v>0</v>
      </c>
      <c r="EH367">
        <v>9.68168</v>
      </c>
      <c r="EI367">
        <v>-50.7152307692308</v>
      </c>
      <c r="EJ367">
        <v>981.141230769231</v>
      </c>
      <c r="EK367">
        <v>1030.92923076923</v>
      </c>
      <c r="EL367">
        <v>2.0263</v>
      </c>
      <c r="EM367">
        <v>1008.94307692308</v>
      </c>
      <c r="EN367">
        <v>21.3269461538462</v>
      </c>
      <c r="EO367">
        <v>2.11011230769231</v>
      </c>
      <c r="EP367">
        <v>1.92702230769231</v>
      </c>
      <c r="EQ367">
        <v>18.2957230769231</v>
      </c>
      <c r="ER367">
        <v>16.8570615384615</v>
      </c>
      <c r="ES367">
        <v>1999.97692307692</v>
      </c>
      <c r="ET367">
        <v>0.98000176923077</v>
      </c>
      <c r="EU367">
        <v>0.0199987153846154</v>
      </c>
      <c r="EV367">
        <v>0</v>
      </c>
      <c r="EW367">
        <v>882.406538461539</v>
      </c>
      <c r="EX367">
        <v>5.00016</v>
      </c>
      <c r="EY367">
        <v>18010.4461538462</v>
      </c>
      <c r="EZ367">
        <v>18234</v>
      </c>
      <c r="FA367">
        <v>48.4418461538462</v>
      </c>
      <c r="FB367">
        <v>48.75</v>
      </c>
      <c r="FC367">
        <v>48.7881538461538</v>
      </c>
      <c r="FD367">
        <v>48.5</v>
      </c>
      <c r="FE367">
        <v>50.3024615384615</v>
      </c>
      <c r="FF367">
        <v>1955.07692307692</v>
      </c>
      <c r="FG367">
        <v>39.9</v>
      </c>
      <c r="FH367">
        <v>0</v>
      </c>
      <c r="FI367">
        <v>1758997013.1</v>
      </c>
      <c r="FJ367">
        <v>0</v>
      </c>
      <c r="FK367">
        <v>882.407038461539</v>
      </c>
      <c r="FL367">
        <v>-0.702940164428038</v>
      </c>
      <c r="FM367">
        <v>-6.35555553968685</v>
      </c>
      <c r="FN367">
        <v>18010.4192307692</v>
      </c>
      <c r="FO367">
        <v>15</v>
      </c>
      <c r="FP367">
        <v>0</v>
      </c>
      <c r="FQ367" t="s">
        <v>439</v>
      </c>
      <c r="FR367">
        <v>1747249705.1</v>
      </c>
      <c r="FS367">
        <v>1747249711.1</v>
      </c>
      <c r="FT367">
        <v>0</v>
      </c>
      <c r="FU367">
        <v>0.871</v>
      </c>
      <c r="FV367">
        <v>0.066</v>
      </c>
      <c r="FW367">
        <v>5.486</v>
      </c>
      <c r="FX367">
        <v>0.145</v>
      </c>
      <c r="FY367">
        <v>420</v>
      </c>
      <c r="FZ367">
        <v>16</v>
      </c>
      <c r="GA367">
        <v>0.27</v>
      </c>
      <c r="GB367">
        <v>0.16</v>
      </c>
      <c r="GC367">
        <v>-50.7353142857143</v>
      </c>
      <c r="GD367">
        <v>-0.0263688311688474</v>
      </c>
      <c r="GE367">
        <v>0.592699811826168</v>
      </c>
      <c r="GF367">
        <v>1</v>
      </c>
      <c r="GG367">
        <v>882.372147058823</v>
      </c>
      <c r="GH367">
        <v>0.178502676997093</v>
      </c>
      <c r="GI367">
        <v>0.206357361697237</v>
      </c>
      <c r="GJ367">
        <v>-1</v>
      </c>
      <c r="GK367">
        <v>2.04648380952381</v>
      </c>
      <c r="GL367">
        <v>-0.503409350649349</v>
      </c>
      <c r="GM367">
        <v>0.0529550015153198</v>
      </c>
      <c r="GN367">
        <v>0</v>
      </c>
      <c r="GO367">
        <v>1</v>
      </c>
      <c r="GP367">
        <v>2</v>
      </c>
      <c r="GQ367" t="s">
        <v>446</v>
      </c>
      <c r="GR367">
        <v>3.12574</v>
      </c>
      <c r="GS367">
        <v>2.65381</v>
      </c>
      <c r="GT367">
        <v>0.162803</v>
      </c>
      <c r="GU367">
        <v>0.168679</v>
      </c>
      <c r="GV367">
        <v>0.0996906</v>
      </c>
      <c r="GW367">
        <v>0.094261</v>
      </c>
      <c r="GX367">
        <v>21564.1</v>
      </c>
      <c r="GY367">
        <v>20315.1</v>
      </c>
      <c r="GZ367">
        <v>23031.5</v>
      </c>
      <c r="HA367">
        <v>23791</v>
      </c>
      <c r="HB367">
        <v>35336.2</v>
      </c>
      <c r="HC367">
        <v>35671</v>
      </c>
      <c r="HD367">
        <v>41513.2</v>
      </c>
      <c r="HE367">
        <v>42421.5</v>
      </c>
      <c r="HF367">
        <v>1.91212</v>
      </c>
      <c r="HG367">
        <v>1.827</v>
      </c>
      <c r="HH367">
        <v>0.211231</v>
      </c>
      <c r="HI367">
        <v>0</v>
      </c>
      <c r="HJ367">
        <v>26.6068</v>
      </c>
      <c r="HK367">
        <v>999.9</v>
      </c>
      <c r="HL367">
        <v>55.604</v>
      </c>
      <c r="HM367">
        <v>29.245</v>
      </c>
      <c r="HN367">
        <v>25.1029</v>
      </c>
      <c r="HO367">
        <v>53.8302</v>
      </c>
      <c r="HP367">
        <v>41.7949</v>
      </c>
      <c r="HQ367">
        <v>1</v>
      </c>
      <c r="HR367">
        <v>-0.00186484</v>
      </c>
      <c r="HS367">
        <v>0.195101</v>
      </c>
      <c r="HT367">
        <v>20.2177</v>
      </c>
      <c r="HU367">
        <v>5.23241</v>
      </c>
      <c r="HV367">
        <v>11.992</v>
      </c>
      <c r="HW367">
        <v>4.9552</v>
      </c>
      <c r="HX367">
        <v>3.30363</v>
      </c>
      <c r="HY367">
        <v>23.2</v>
      </c>
      <c r="HZ367">
        <v>9999</v>
      </c>
      <c r="IA367">
        <v>9999</v>
      </c>
      <c r="IB367">
        <v>9999</v>
      </c>
      <c r="IC367">
        <v>1.8685</v>
      </c>
      <c r="ID367">
        <v>1.86417</v>
      </c>
      <c r="IE367">
        <v>1.8718</v>
      </c>
      <c r="IF367">
        <v>1.86264</v>
      </c>
      <c r="IG367">
        <v>1.86208</v>
      </c>
      <c r="IH367">
        <v>1.86856</v>
      </c>
      <c r="II367">
        <v>1.85867</v>
      </c>
      <c r="IJ367">
        <v>1.86508</v>
      </c>
      <c r="IK367">
        <v>5</v>
      </c>
      <c r="IL367">
        <v>0</v>
      </c>
      <c r="IM367">
        <v>0</v>
      </c>
      <c r="IN367">
        <v>0</v>
      </c>
      <c r="IO367" t="s">
        <v>441</v>
      </c>
      <c r="IP367" t="s">
        <v>442</v>
      </c>
      <c r="IQ367" t="s">
        <v>443</v>
      </c>
      <c r="IR367" t="s">
        <v>443</v>
      </c>
      <c r="IS367" t="s">
        <v>443</v>
      </c>
      <c r="IT367" t="s">
        <v>443</v>
      </c>
      <c r="IU367">
        <v>0</v>
      </c>
      <c r="IV367">
        <v>100</v>
      </c>
      <c r="IW367">
        <v>100</v>
      </c>
      <c r="IX367">
        <v>7.192</v>
      </c>
      <c r="IY367">
        <v>0.3817</v>
      </c>
      <c r="IZ367">
        <v>4.29428474587108</v>
      </c>
      <c r="JA367">
        <v>0.0044018681294096</v>
      </c>
      <c r="JB367">
        <v>-1.90699597991277e-06</v>
      </c>
      <c r="JC367">
        <v>4.44501569190667e-10</v>
      </c>
      <c r="JD367">
        <v>0.0663976639725661</v>
      </c>
      <c r="JE367">
        <v>0.00774552653971819</v>
      </c>
      <c r="JF367">
        <v>0.000136201457998369</v>
      </c>
      <c r="JG367">
        <v>5.32982615085375e-06</v>
      </c>
      <c r="JH367">
        <v>-0</v>
      </c>
      <c r="JI367">
        <v>1991</v>
      </c>
      <c r="JJ367">
        <v>1</v>
      </c>
      <c r="JK367">
        <v>28</v>
      </c>
      <c r="JL367">
        <v>195788.4</v>
      </c>
      <c r="JM367">
        <v>195788.3</v>
      </c>
      <c r="JN367">
        <v>2.09229</v>
      </c>
      <c r="JO367">
        <v>2.36938</v>
      </c>
      <c r="JP367">
        <v>1.49902</v>
      </c>
      <c r="JQ367">
        <v>2.33154</v>
      </c>
      <c r="JR367">
        <v>1.54419</v>
      </c>
      <c r="JS367">
        <v>2.23877</v>
      </c>
      <c r="JT367">
        <v>35.3365</v>
      </c>
      <c r="JU367">
        <v>24.0875</v>
      </c>
      <c r="JV367">
        <v>18</v>
      </c>
      <c r="JW367">
        <v>546.225</v>
      </c>
      <c r="JX367">
        <v>434.617</v>
      </c>
      <c r="JY367">
        <v>26.2401</v>
      </c>
      <c r="JZ367">
        <v>27.5152</v>
      </c>
      <c r="KA367">
        <v>29.9999</v>
      </c>
      <c r="KB367">
        <v>27.411</v>
      </c>
      <c r="KC367">
        <v>27.4338</v>
      </c>
      <c r="KD367">
        <v>41.943</v>
      </c>
      <c r="KE367">
        <v>27.2374</v>
      </c>
      <c r="KF367">
        <v>94.8115</v>
      </c>
      <c r="KG367">
        <v>26.1314</v>
      </c>
      <c r="KH367">
        <v>1056.65</v>
      </c>
      <c r="KI367">
        <v>21.4237</v>
      </c>
      <c r="KJ367">
        <v>93.0489</v>
      </c>
      <c r="KK367">
        <v>98.87</v>
      </c>
    </row>
    <row r="368" spans="1:297">
      <c r="A368">
        <v>352</v>
      </c>
      <c r="B368">
        <v>1758997013</v>
      </c>
      <c r="C368">
        <v>9666</v>
      </c>
      <c r="D368" t="s">
        <v>1149</v>
      </c>
      <c r="E368" t="s">
        <v>1150</v>
      </c>
      <c r="F368">
        <v>5</v>
      </c>
      <c r="G368" t="s">
        <v>1024</v>
      </c>
      <c r="H368" t="s">
        <v>436</v>
      </c>
      <c r="I368">
        <v>1758997004.84615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(EA368+(U368+2*0.95*5.67E-8*(((EA368+$B$7)+273)^4-(EA368+273)^4)-44100*J368)/(1.84*29.3*R368+8*0.95*5.67E-8*(EA368+273)^3))</f>
        <v>0</v>
      </c>
      <c r="W368">
        <f>($C$7*EB368+$D$7*EC368+$E$7*V368)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2*0.95*5.67E-8*(((EA368+$B$7)+273)^4-(W368+273)^4)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1065.01344963095</v>
      </c>
      <c r="AK368">
        <v>1023.17084848485</v>
      </c>
      <c r="AL368">
        <v>3.44028902597383</v>
      </c>
      <c r="AM368">
        <v>63.08</v>
      </c>
      <c r="AN368">
        <f>(AP368 - AO368 + DY368*1E3/(8.314*(EA368+273.15)) * AR368/DX368 * AQ368) * DX368/(100*DL368) * 1000/(1000 - AP368)</f>
        <v>0</v>
      </c>
      <c r="AO368">
        <v>21.4511906607143</v>
      </c>
      <c r="AP368">
        <v>23.4100193939394</v>
      </c>
      <c r="AQ368">
        <v>0.00376625454545332</v>
      </c>
      <c r="AR368">
        <v>99.94</v>
      </c>
      <c r="AS368">
        <v>0</v>
      </c>
      <c r="AT368">
        <v>0</v>
      </c>
      <c r="AU368">
        <f>IF(AS368*$H$13&gt;=AW368,1.0,(AW368/(AW368-AS368*$H$13)))</f>
        <v>0</v>
      </c>
      <c r="AV368">
        <f>(AU368-1)*100</f>
        <v>0</v>
      </c>
      <c r="AW368">
        <f>MAX(0,($B$13+$C$13*EF368)/(1+$D$13*EF368)*DY368/(EA368+273)*$E$13)</f>
        <v>0</v>
      </c>
      <c r="AX368" t="s">
        <v>437</v>
      </c>
      <c r="AY368" t="s">
        <v>437</v>
      </c>
      <c r="AZ368">
        <v>0</v>
      </c>
      <c r="BA368">
        <v>0</v>
      </c>
      <c r="BB368">
        <f>1-AZ368/BA368</f>
        <v>0</v>
      </c>
      <c r="BC368">
        <v>0</v>
      </c>
      <c r="BD368" t="s">
        <v>437</v>
      </c>
      <c r="BE368" t="s">
        <v>437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437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$B$11*EG368+$C$11*EH368+$F$11*ES368*(1-EV368)</f>
        <v>0</v>
      </c>
      <c r="DI368">
        <f>DH368*DJ368</f>
        <v>0</v>
      </c>
      <c r="DJ368">
        <f>($B$11*$D$9+$C$11*$D$9+$F$11*((FF368+EX368)/MAX(FF368+EX368+FG368, 0.1)*$I$9+FG368/MAX(FF368+EX368+FG368, 0.1)*$J$9))/($B$11+$C$11+$F$11)</f>
        <v>0</v>
      </c>
      <c r="DK368">
        <f>($B$11*$K$9+$C$11*$K$9+$F$11*((FF368+EX368)/MAX(FF368+EX368+FG368, 0.1)*$P$9+FG368/MAX(FF368+EX368+FG368, 0.1)*$Q$9))/($B$11+$C$11+$F$11)</f>
        <v>0</v>
      </c>
      <c r="DL368">
        <v>6</v>
      </c>
      <c r="DM368">
        <v>0.5</v>
      </c>
      <c r="DN368" t="s">
        <v>438</v>
      </c>
      <c r="DO368">
        <v>2</v>
      </c>
      <c r="DP368" t="b">
        <v>1</v>
      </c>
      <c r="DQ368">
        <v>1758997004.84615</v>
      </c>
      <c r="DR368">
        <v>975.147692307692</v>
      </c>
      <c r="DS368">
        <v>1026.02653846154</v>
      </c>
      <c r="DT368">
        <v>23.3720923076923</v>
      </c>
      <c r="DU368">
        <v>21.3842153846154</v>
      </c>
      <c r="DV368">
        <v>967.976230769231</v>
      </c>
      <c r="DW368">
        <v>22.9908692307692</v>
      </c>
      <c r="DX368">
        <v>500.006307692308</v>
      </c>
      <c r="DY368">
        <v>90.3551384615385</v>
      </c>
      <c r="DZ368">
        <v>0.0286653538461538</v>
      </c>
      <c r="EA368">
        <v>29.9519846153846</v>
      </c>
      <c r="EB368">
        <v>30.0422769230769</v>
      </c>
      <c r="EC368">
        <v>999.9</v>
      </c>
      <c r="ED368">
        <v>0</v>
      </c>
      <c r="EE368">
        <v>0</v>
      </c>
      <c r="EF368">
        <v>9991.44538461538</v>
      </c>
      <c r="EG368">
        <v>0</v>
      </c>
      <c r="EH368">
        <v>9.68168</v>
      </c>
      <c r="EI368">
        <v>-50.8789</v>
      </c>
      <c r="EJ368">
        <v>998.484230769231</v>
      </c>
      <c r="EK368">
        <v>1048.44769230769</v>
      </c>
      <c r="EL368">
        <v>1.98788</v>
      </c>
      <c r="EM368">
        <v>1026.02653846154</v>
      </c>
      <c r="EN368">
        <v>21.3842153846154</v>
      </c>
      <c r="EO368">
        <v>2.11178846153846</v>
      </c>
      <c r="EP368">
        <v>1.93217230769231</v>
      </c>
      <c r="EQ368">
        <v>18.3083692307692</v>
      </c>
      <c r="ER368">
        <v>16.8991307692308</v>
      </c>
      <c r="ES368">
        <v>1999.99461538462</v>
      </c>
      <c r="ET368">
        <v>0.980002</v>
      </c>
      <c r="EU368">
        <v>0.0199985</v>
      </c>
      <c r="EV368">
        <v>0</v>
      </c>
      <c r="EW368">
        <v>882.371076923077</v>
      </c>
      <c r="EX368">
        <v>5.00016</v>
      </c>
      <c r="EY368">
        <v>18009.9923076923</v>
      </c>
      <c r="EZ368">
        <v>18234.1615384615</v>
      </c>
      <c r="FA368">
        <v>48.437</v>
      </c>
      <c r="FB368">
        <v>48.75</v>
      </c>
      <c r="FC368">
        <v>48.7881538461538</v>
      </c>
      <c r="FD368">
        <v>48.5</v>
      </c>
      <c r="FE368">
        <v>50.3024615384615</v>
      </c>
      <c r="FF368">
        <v>1955.09461538462</v>
      </c>
      <c r="FG368">
        <v>39.9</v>
      </c>
      <c r="FH368">
        <v>0</v>
      </c>
      <c r="FI368">
        <v>1758997018.5</v>
      </c>
      <c r="FJ368">
        <v>0</v>
      </c>
      <c r="FK368">
        <v>882.39028</v>
      </c>
      <c r="FL368">
        <v>0.136461550359646</v>
      </c>
      <c r="FM368">
        <v>-5.03846154027789</v>
      </c>
      <c r="FN368">
        <v>18009.832</v>
      </c>
      <c r="FO368">
        <v>15</v>
      </c>
      <c r="FP368">
        <v>0</v>
      </c>
      <c r="FQ368" t="s">
        <v>439</v>
      </c>
      <c r="FR368">
        <v>1747249705.1</v>
      </c>
      <c r="FS368">
        <v>1747249711.1</v>
      </c>
      <c r="FT368">
        <v>0</v>
      </c>
      <c r="FU368">
        <v>0.871</v>
      </c>
      <c r="FV368">
        <v>0.066</v>
      </c>
      <c r="FW368">
        <v>5.486</v>
      </c>
      <c r="FX368">
        <v>0.145</v>
      </c>
      <c r="FY368">
        <v>420</v>
      </c>
      <c r="FZ368">
        <v>16</v>
      </c>
      <c r="GA368">
        <v>0.27</v>
      </c>
      <c r="GB368">
        <v>0.16</v>
      </c>
      <c r="GC368">
        <v>-50.76111</v>
      </c>
      <c r="GD368">
        <v>-0.506697744360952</v>
      </c>
      <c r="GE368">
        <v>0.623822855384443</v>
      </c>
      <c r="GF368">
        <v>0</v>
      </c>
      <c r="GG368">
        <v>882.406205882353</v>
      </c>
      <c r="GH368">
        <v>-0.291963326042631</v>
      </c>
      <c r="GI368">
        <v>0.194390265341445</v>
      </c>
      <c r="GJ368">
        <v>-1</v>
      </c>
      <c r="GK368">
        <v>2.008897</v>
      </c>
      <c r="GL368">
        <v>-0.514116992481208</v>
      </c>
      <c r="GM368">
        <v>0.0519504005855585</v>
      </c>
      <c r="GN368">
        <v>0</v>
      </c>
      <c r="GO368">
        <v>0</v>
      </c>
      <c r="GP368">
        <v>2</v>
      </c>
      <c r="GQ368" t="s">
        <v>457</v>
      </c>
      <c r="GR368">
        <v>3.12548</v>
      </c>
      <c r="GS368">
        <v>2.6541</v>
      </c>
      <c r="GT368">
        <v>0.164596</v>
      </c>
      <c r="GU368">
        <v>0.170288</v>
      </c>
      <c r="GV368">
        <v>0.0997362</v>
      </c>
      <c r="GW368">
        <v>0.0942839</v>
      </c>
      <c r="GX368">
        <v>21517.7</v>
      </c>
      <c r="GY368">
        <v>20275.7</v>
      </c>
      <c r="GZ368">
        <v>23031.2</v>
      </c>
      <c r="HA368">
        <v>23790.9</v>
      </c>
      <c r="HB368">
        <v>35334.3</v>
      </c>
      <c r="HC368">
        <v>35670.1</v>
      </c>
      <c r="HD368">
        <v>41512.9</v>
      </c>
      <c r="HE368">
        <v>42421.3</v>
      </c>
      <c r="HF368">
        <v>1.91182</v>
      </c>
      <c r="HG368">
        <v>1.8274</v>
      </c>
      <c r="HH368">
        <v>0.209045</v>
      </c>
      <c r="HI368">
        <v>0</v>
      </c>
      <c r="HJ368">
        <v>26.6068</v>
      </c>
      <c r="HK368">
        <v>999.9</v>
      </c>
      <c r="HL368">
        <v>55.628</v>
      </c>
      <c r="HM368">
        <v>29.265</v>
      </c>
      <c r="HN368">
        <v>25.144</v>
      </c>
      <c r="HO368">
        <v>54.4402</v>
      </c>
      <c r="HP368">
        <v>41.7829</v>
      </c>
      <c r="HQ368">
        <v>1</v>
      </c>
      <c r="HR368">
        <v>-0.00154472</v>
      </c>
      <c r="HS368">
        <v>0.547279</v>
      </c>
      <c r="HT368">
        <v>20.2171</v>
      </c>
      <c r="HU368">
        <v>5.23391</v>
      </c>
      <c r="HV368">
        <v>11.992</v>
      </c>
      <c r="HW368">
        <v>4.95575</v>
      </c>
      <c r="HX368">
        <v>3.30393</v>
      </c>
      <c r="HY368">
        <v>23.2</v>
      </c>
      <c r="HZ368">
        <v>9999</v>
      </c>
      <c r="IA368">
        <v>9999</v>
      </c>
      <c r="IB368">
        <v>9999</v>
      </c>
      <c r="IC368">
        <v>1.86855</v>
      </c>
      <c r="ID368">
        <v>1.86417</v>
      </c>
      <c r="IE368">
        <v>1.8718</v>
      </c>
      <c r="IF368">
        <v>1.86265</v>
      </c>
      <c r="IG368">
        <v>1.86205</v>
      </c>
      <c r="IH368">
        <v>1.86857</v>
      </c>
      <c r="II368">
        <v>1.85867</v>
      </c>
      <c r="IJ368">
        <v>1.86508</v>
      </c>
      <c r="IK368">
        <v>5</v>
      </c>
      <c r="IL368">
        <v>0</v>
      </c>
      <c r="IM368">
        <v>0</v>
      </c>
      <c r="IN368">
        <v>0</v>
      </c>
      <c r="IO368" t="s">
        <v>441</v>
      </c>
      <c r="IP368" t="s">
        <v>442</v>
      </c>
      <c r="IQ368" t="s">
        <v>443</v>
      </c>
      <c r="IR368" t="s">
        <v>443</v>
      </c>
      <c r="IS368" t="s">
        <v>443</v>
      </c>
      <c r="IT368" t="s">
        <v>443</v>
      </c>
      <c r="IU368">
        <v>0</v>
      </c>
      <c r="IV368">
        <v>100</v>
      </c>
      <c r="IW368">
        <v>100</v>
      </c>
      <c r="IX368">
        <v>7.226</v>
      </c>
      <c r="IY368">
        <v>0.3821</v>
      </c>
      <c r="IZ368">
        <v>4.29428474587108</v>
      </c>
      <c r="JA368">
        <v>0.0044018681294096</v>
      </c>
      <c r="JB368">
        <v>-1.90699597991277e-06</v>
      </c>
      <c r="JC368">
        <v>4.44501569190667e-10</v>
      </c>
      <c r="JD368">
        <v>0.0663976639725661</v>
      </c>
      <c r="JE368">
        <v>0.00774552653971819</v>
      </c>
      <c r="JF368">
        <v>0.000136201457998369</v>
      </c>
      <c r="JG368">
        <v>5.32982615085375e-06</v>
      </c>
      <c r="JH368">
        <v>-0</v>
      </c>
      <c r="JI368">
        <v>1991</v>
      </c>
      <c r="JJ368">
        <v>1</v>
      </c>
      <c r="JK368">
        <v>28</v>
      </c>
      <c r="JL368">
        <v>195788.5</v>
      </c>
      <c r="JM368">
        <v>195788.4</v>
      </c>
      <c r="JN368">
        <v>2.11792</v>
      </c>
      <c r="JO368">
        <v>2.35474</v>
      </c>
      <c r="JP368">
        <v>1.4978</v>
      </c>
      <c r="JQ368">
        <v>2.33154</v>
      </c>
      <c r="JR368">
        <v>1.54419</v>
      </c>
      <c r="JS368">
        <v>2.33521</v>
      </c>
      <c r="JT368">
        <v>35.3365</v>
      </c>
      <c r="JU368">
        <v>24.0963</v>
      </c>
      <c r="JV368">
        <v>18</v>
      </c>
      <c r="JW368">
        <v>546.03</v>
      </c>
      <c r="JX368">
        <v>434.855</v>
      </c>
      <c r="JY368">
        <v>26.1884</v>
      </c>
      <c r="JZ368">
        <v>27.5152</v>
      </c>
      <c r="KA368">
        <v>30.0002</v>
      </c>
      <c r="KB368">
        <v>27.4108</v>
      </c>
      <c r="KC368">
        <v>27.4338</v>
      </c>
      <c r="KD368">
        <v>42.5259</v>
      </c>
      <c r="KE368">
        <v>27.2374</v>
      </c>
      <c r="KF368">
        <v>94.8115</v>
      </c>
      <c r="KG368">
        <v>26.0944</v>
      </c>
      <c r="KH368">
        <v>1077.01</v>
      </c>
      <c r="KI368">
        <v>21.4447</v>
      </c>
      <c r="KJ368">
        <v>93.0481</v>
      </c>
      <c r="KK368">
        <v>98.8696</v>
      </c>
    </row>
    <row r="369" spans="1:297">
      <c r="A369">
        <v>353</v>
      </c>
      <c r="B369">
        <v>1758997018</v>
      </c>
      <c r="C369">
        <v>9671</v>
      </c>
      <c r="D369" t="s">
        <v>1151</v>
      </c>
      <c r="E369" t="s">
        <v>1152</v>
      </c>
      <c r="F369">
        <v>5</v>
      </c>
      <c r="G369" t="s">
        <v>1024</v>
      </c>
      <c r="H369" t="s">
        <v>436</v>
      </c>
      <c r="I369">
        <v>1758997009.84615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(EA369+(U369+2*0.95*5.67E-8*(((EA369+$B$7)+273)^4-(EA369+273)^4)-44100*J369)/(1.84*29.3*R369+8*0.95*5.67E-8*(EA369+273)^3))</f>
        <v>0</v>
      </c>
      <c r="W369">
        <f>($C$7*EB369+$D$7*EC369+$E$7*V369)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2*0.95*5.67E-8*(((EA369+$B$7)+273)^4-(W369+273)^4)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1080.91000888095</v>
      </c>
      <c r="AK369">
        <v>1039.82006060606</v>
      </c>
      <c r="AL369">
        <v>3.3235365800865</v>
      </c>
      <c r="AM369">
        <v>63.08</v>
      </c>
      <c r="AN369">
        <f>(AP369 - AO369 + DY369*1E3/(8.314*(EA369+273.15)) * AR369/DX369 * AQ369) * DX369/(100*DL369) * 1000/(1000 - AP369)</f>
        <v>0</v>
      </c>
      <c r="AO369">
        <v>21.451188139881</v>
      </c>
      <c r="AP369">
        <v>23.4054187878788</v>
      </c>
      <c r="AQ369">
        <v>-0.00030810735930807</v>
      </c>
      <c r="AR369">
        <v>99.94</v>
      </c>
      <c r="AS369">
        <v>0</v>
      </c>
      <c r="AT369">
        <v>0</v>
      </c>
      <c r="AU369">
        <f>IF(AS369*$H$13&gt;=AW369,1.0,(AW369/(AW369-AS369*$H$13)))</f>
        <v>0</v>
      </c>
      <c r="AV369">
        <f>(AU369-1)*100</f>
        <v>0</v>
      </c>
      <c r="AW369">
        <f>MAX(0,($B$13+$C$13*EF369)/(1+$D$13*EF369)*DY369/(EA369+273)*$E$13)</f>
        <v>0</v>
      </c>
      <c r="AX369" t="s">
        <v>437</v>
      </c>
      <c r="AY369" t="s">
        <v>437</v>
      </c>
      <c r="AZ369">
        <v>0</v>
      </c>
      <c r="BA369">
        <v>0</v>
      </c>
      <c r="BB369">
        <f>1-AZ369/BA369</f>
        <v>0</v>
      </c>
      <c r="BC369">
        <v>0</v>
      </c>
      <c r="BD369" t="s">
        <v>437</v>
      </c>
      <c r="BE369" t="s">
        <v>437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437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$B$11*EG369+$C$11*EH369+$F$11*ES369*(1-EV369)</f>
        <v>0</v>
      </c>
      <c r="DI369">
        <f>DH369*DJ369</f>
        <v>0</v>
      </c>
      <c r="DJ369">
        <f>($B$11*$D$9+$C$11*$D$9+$F$11*((FF369+EX369)/MAX(FF369+EX369+FG369, 0.1)*$I$9+FG369/MAX(FF369+EX369+FG369, 0.1)*$J$9))/($B$11+$C$11+$F$11)</f>
        <v>0</v>
      </c>
      <c r="DK369">
        <f>($B$11*$K$9+$C$11*$K$9+$F$11*((FF369+EX369)/MAX(FF369+EX369+FG369, 0.1)*$P$9+FG369/MAX(FF369+EX369+FG369, 0.1)*$Q$9))/($B$11+$C$11+$F$11)</f>
        <v>0</v>
      </c>
      <c r="DL369">
        <v>6</v>
      </c>
      <c r="DM369">
        <v>0.5</v>
      </c>
      <c r="DN369" t="s">
        <v>438</v>
      </c>
      <c r="DO369">
        <v>2</v>
      </c>
      <c r="DP369" t="b">
        <v>1</v>
      </c>
      <c r="DQ369">
        <v>1758997009.84615</v>
      </c>
      <c r="DR369">
        <v>991.92</v>
      </c>
      <c r="DS369">
        <v>1042.37076923077</v>
      </c>
      <c r="DT369">
        <v>23.3911384615385</v>
      </c>
      <c r="DU369">
        <v>21.4291692307692</v>
      </c>
      <c r="DV369">
        <v>984.716076923077</v>
      </c>
      <c r="DW369">
        <v>23.0094923076923</v>
      </c>
      <c r="DX369">
        <v>500.005461538462</v>
      </c>
      <c r="DY369">
        <v>90.3543923076923</v>
      </c>
      <c r="DZ369">
        <v>0.0285005538461538</v>
      </c>
      <c r="EA369">
        <v>29.9563538461538</v>
      </c>
      <c r="EB369">
        <v>30.0441923076923</v>
      </c>
      <c r="EC369">
        <v>999.9</v>
      </c>
      <c r="ED369">
        <v>0</v>
      </c>
      <c r="EE369">
        <v>0</v>
      </c>
      <c r="EF369">
        <v>9997.64384615385</v>
      </c>
      <c r="EG369">
        <v>0</v>
      </c>
      <c r="EH369">
        <v>9.68168</v>
      </c>
      <c r="EI369">
        <v>-50.4516846153846</v>
      </c>
      <c r="EJ369">
        <v>1015.67807692308</v>
      </c>
      <c r="EK369">
        <v>1065.19923076923</v>
      </c>
      <c r="EL369">
        <v>1.96196</v>
      </c>
      <c r="EM369">
        <v>1042.37076923077</v>
      </c>
      <c r="EN369">
        <v>21.4291692307692</v>
      </c>
      <c r="EO369">
        <v>2.11349230769231</v>
      </c>
      <c r="EP369">
        <v>1.93622</v>
      </c>
      <c r="EQ369">
        <v>18.3212230769231</v>
      </c>
      <c r="ER369">
        <v>16.9321615384615</v>
      </c>
      <c r="ES369">
        <v>1999.99615384615</v>
      </c>
      <c r="ET369">
        <v>0.980002</v>
      </c>
      <c r="EU369">
        <v>0.0199985</v>
      </c>
      <c r="EV369">
        <v>0</v>
      </c>
      <c r="EW369">
        <v>882.362538461538</v>
      </c>
      <c r="EX369">
        <v>5.00016</v>
      </c>
      <c r="EY369">
        <v>18009.7</v>
      </c>
      <c r="EZ369">
        <v>18234.1692307692</v>
      </c>
      <c r="FA369">
        <v>48.437</v>
      </c>
      <c r="FB369">
        <v>48.7547692307692</v>
      </c>
      <c r="FC369">
        <v>48.7786153846154</v>
      </c>
      <c r="FD369">
        <v>48.5</v>
      </c>
      <c r="FE369">
        <v>50.2976923076923</v>
      </c>
      <c r="FF369">
        <v>1955.09615384615</v>
      </c>
      <c r="FG369">
        <v>39.9</v>
      </c>
      <c r="FH369">
        <v>0</v>
      </c>
      <c r="FI369">
        <v>1758997023.3</v>
      </c>
      <c r="FJ369">
        <v>0</v>
      </c>
      <c r="FK369">
        <v>882.35852</v>
      </c>
      <c r="FL369">
        <v>-0.355999992991952</v>
      </c>
      <c r="FM369">
        <v>-4.86153846666023</v>
      </c>
      <c r="FN369">
        <v>18009.536</v>
      </c>
      <c r="FO369">
        <v>15</v>
      </c>
      <c r="FP369">
        <v>0</v>
      </c>
      <c r="FQ369" t="s">
        <v>439</v>
      </c>
      <c r="FR369">
        <v>1747249705.1</v>
      </c>
      <c r="FS369">
        <v>1747249711.1</v>
      </c>
      <c r="FT369">
        <v>0</v>
      </c>
      <c r="FU369">
        <v>0.871</v>
      </c>
      <c r="FV369">
        <v>0.066</v>
      </c>
      <c r="FW369">
        <v>5.486</v>
      </c>
      <c r="FX369">
        <v>0.145</v>
      </c>
      <c r="FY369">
        <v>420</v>
      </c>
      <c r="FZ369">
        <v>16</v>
      </c>
      <c r="GA369">
        <v>0.27</v>
      </c>
      <c r="GB369">
        <v>0.16</v>
      </c>
      <c r="GC369">
        <v>-50.729419047619</v>
      </c>
      <c r="GD369">
        <v>3.86467012987012</v>
      </c>
      <c r="GE369">
        <v>0.629054300494418</v>
      </c>
      <c r="GF369">
        <v>0</v>
      </c>
      <c r="GG369">
        <v>882.362970588235</v>
      </c>
      <c r="GH369">
        <v>-0.323284945155209</v>
      </c>
      <c r="GI369">
        <v>0.195238991599608</v>
      </c>
      <c r="GJ369">
        <v>-1</v>
      </c>
      <c r="GK369">
        <v>1.98237952380952</v>
      </c>
      <c r="GL369">
        <v>-0.314522337662337</v>
      </c>
      <c r="GM369">
        <v>0.0379670370159859</v>
      </c>
      <c r="GN369">
        <v>0</v>
      </c>
      <c r="GO369">
        <v>0</v>
      </c>
      <c r="GP369">
        <v>2</v>
      </c>
      <c r="GQ369" t="s">
        <v>457</v>
      </c>
      <c r="GR369">
        <v>3.12544</v>
      </c>
      <c r="GS369">
        <v>2.65396</v>
      </c>
      <c r="GT369">
        <v>0.166334</v>
      </c>
      <c r="GU369">
        <v>0.172058</v>
      </c>
      <c r="GV369">
        <v>0.0997159</v>
      </c>
      <c r="GW369">
        <v>0.0942937</v>
      </c>
      <c r="GX369">
        <v>21473.3</v>
      </c>
      <c r="GY369">
        <v>20232.2</v>
      </c>
      <c r="GZ369">
        <v>23031.6</v>
      </c>
      <c r="HA369">
        <v>23790.6</v>
      </c>
      <c r="HB369">
        <v>35335.5</v>
      </c>
      <c r="HC369">
        <v>35669.7</v>
      </c>
      <c r="HD369">
        <v>41513.1</v>
      </c>
      <c r="HE369">
        <v>42421.2</v>
      </c>
      <c r="HF369">
        <v>1.91195</v>
      </c>
      <c r="HG369">
        <v>1.82765</v>
      </c>
      <c r="HH369">
        <v>0.209324</v>
      </c>
      <c r="HI369">
        <v>0</v>
      </c>
      <c r="HJ369">
        <v>26.6084</v>
      </c>
      <c r="HK369">
        <v>999.9</v>
      </c>
      <c r="HL369">
        <v>55.628</v>
      </c>
      <c r="HM369">
        <v>29.245</v>
      </c>
      <c r="HN369">
        <v>25.1151</v>
      </c>
      <c r="HO369">
        <v>54.3302</v>
      </c>
      <c r="HP369">
        <v>41.9712</v>
      </c>
      <c r="HQ369">
        <v>1</v>
      </c>
      <c r="HR369">
        <v>-0.00139482</v>
      </c>
      <c r="HS369">
        <v>0.600512</v>
      </c>
      <c r="HT369">
        <v>20.2167</v>
      </c>
      <c r="HU369">
        <v>5.23391</v>
      </c>
      <c r="HV369">
        <v>11.992</v>
      </c>
      <c r="HW369">
        <v>4.9557</v>
      </c>
      <c r="HX369">
        <v>3.30395</v>
      </c>
      <c r="HY369">
        <v>23.2</v>
      </c>
      <c r="HZ369">
        <v>9999</v>
      </c>
      <c r="IA369">
        <v>9999</v>
      </c>
      <c r="IB369">
        <v>9999</v>
      </c>
      <c r="IC369">
        <v>1.86854</v>
      </c>
      <c r="ID369">
        <v>1.86418</v>
      </c>
      <c r="IE369">
        <v>1.8718</v>
      </c>
      <c r="IF369">
        <v>1.86265</v>
      </c>
      <c r="IG369">
        <v>1.86208</v>
      </c>
      <c r="IH369">
        <v>1.86856</v>
      </c>
      <c r="II369">
        <v>1.85867</v>
      </c>
      <c r="IJ369">
        <v>1.86508</v>
      </c>
      <c r="IK369">
        <v>5</v>
      </c>
      <c r="IL369">
        <v>0</v>
      </c>
      <c r="IM369">
        <v>0</v>
      </c>
      <c r="IN369">
        <v>0</v>
      </c>
      <c r="IO369" t="s">
        <v>441</v>
      </c>
      <c r="IP369" t="s">
        <v>442</v>
      </c>
      <c r="IQ369" t="s">
        <v>443</v>
      </c>
      <c r="IR369" t="s">
        <v>443</v>
      </c>
      <c r="IS369" t="s">
        <v>443</v>
      </c>
      <c r="IT369" t="s">
        <v>443</v>
      </c>
      <c r="IU369">
        <v>0</v>
      </c>
      <c r="IV369">
        <v>100</v>
      </c>
      <c r="IW369">
        <v>100</v>
      </c>
      <c r="IX369">
        <v>7.26</v>
      </c>
      <c r="IY369">
        <v>0.3819</v>
      </c>
      <c r="IZ369">
        <v>4.29428474587108</v>
      </c>
      <c r="JA369">
        <v>0.0044018681294096</v>
      </c>
      <c r="JB369">
        <v>-1.90699597991277e-06</v>
      </c>
      <c r="JC369">
        <v>4.44501569190667e-10</v>
      </c>
      <c r="JD369">
        <v>0.0663976639725661</v>
      </c>
      <c r="JE369">
        <v>0.00774552653971819</v>
      </c>
      <c r="JF369">
        <v>0.000136201457998369</v>
      </c>
      <c r="JG369">
        <v>5.32982615085375e-06</v>
      </c>
      <c r="JH369">
        <v>-0</v>
      </c>
      <c r="JI369">
        <v>1991</v>
      </c>
      <c r="JJ369">
        <v>1</v>
      </c>
      <c r="JK369">
        <v>28</v>
      </c>
      <c r="JL369">
        <v>195788.5</v>
      </c>
      <c r="JM369">
        <v>195788.4</v>
      </c>
      <c r="JN369">
        <v>2.14844</v>
      </c>
      <c r="JO369">
        <v>2.35596</v>
      </c>
      <c r="JP369">
        <v>1.4978</v>
      </c>
      <c r="JQ369">
        <v>2.33154</v>
      </c>
      <c r="JR369">
        <v>1.54419</v>
      </c>
      <c r="JS369">
        <v>2.36572</v>
      </c>
      <c r="JT369">
        <v>35.3133</v>
      </c>
      <c r="JU369">
        <v>24.0963</v>
      </c>
      <c r="JV369">
        <v>18</v>
      </c>
      <c r="JW369">
        <v>546.092</v>
      </c>
      <c r="JX369">
        <v>434.989</v>
      </c>
      <c r="JY369">
        <v>26.1197</v>
      </c>
      <c r="JZ369">
        <v>27.5152</v>
      </c>
      <c r="KA369">
        <v>30.0002</v>
      </c>
      <c r="KB369">
        <v>27.4087</v>
      </c>
      <c r="KC369">
        <v>27.4319</v>
      </c>
      <c r="KD369">
        <v>43.0906</v>
      </c>
      <c r="KE369">
        <v>27.2374</v>
      </c>
      <c r="KF369">
        <v>94.8115</v>
      </c>
      <c r="KG369">
        <v>26.0783</v>
      </c>
      <c r="KH369">
        <v>1090.53</v>
      </c>
      <c r="KI369">
        <v>21.4809</v>
      </c>
      <c r="KJ369">
        <v>93.049</v>
      </c>
      <c r="KK369">
        <v>98.869</v>
      </c>
    </row>
    <row r="370" spans="1:297">
      <c r="A370">
        <v>354</v>
      </c>
      <c r="B370">
        <v>1758997023</v>
      </c>
      <c r="C370">
        <v>9676</v>
      </c>
      <c r="D370" t="s">
        <v>1153</v>
      </c>
      <c r="E370" t="s">
        <v>1154</v>
      </c>
      <c r="F370">
        <v>5</v>
      </c>
      <c r="G370" t="s">
        <v>1024</v>
      </c>
      <c r="H370" t="s">
        <v>436</v>
      </c>
      <c r="I370">
        <v>1758997014.84615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(EA370+(U370+2*0.95*5.67E-8*(((EA370+$B$7)+273)^4-(EA370+273)^4)-44100*J370)/(1.84*29.3*R370+8*0.95*5.67E-8*(EA370+273)^3))</f>
        <v>0</v>
      </c>
      <c r="W370">
        <f>($C$7*EB370+$D$7*EC370+$E$7*V370)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2*0.95*5.67E-8*(((EA370+$B$7)+273)^4-(W370+273)^4)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1098.65507415476</v>
      </c>
      <c r="AK370">
        <v>1056.85872727273</v>
      </c>
      <c r="AL370">
        <v>3.41906991341999</v>
      </c>
      <c r="AM370">
        <v>63.08</v>
      </c>
      <c r="AN370">
        <f>(AP370 - AO370 + DY370*1E3/(8.314*(EA370+273.15)) * AR370/DX370 * AQ370) * DX370/(100*DL370) * 1000/(1000 - AP370)</f>
        <v>0</v>
      </c>
      <c r="AO370">
        <v>21.4542667172619</v>
      </c>
      <c r="AP370">
        <v>23.3876163636364</v>
      </c>
      <c r="AQ370">
        <v>-0.000919452813853106</v>
      </c>
      <c r="AR370">
        <v>99.94</v>
      </c>
      <c r="AS370">
        <v>0</v>
      </c>
      <c r="AT370">
        <v>0</v>
      </c>
      <c r="AU370">
        <f>IF(AS370*$H$13&gt;=AW370,1.0,(AW370/(AW370-AS370*$H$13)))</f>
        <v>0</v>
      </c>
      <c r="AV370">
        <f>(AU370-1)*100</f>
        <v>0</v>
      </c>
      <c r="AW370">
        <f>MAX(0,($B$13+$C$13*EF370)/(1+$D$13*EF370)*DY370/(EA370+273)*$E$13)</f>
        <v>0</v>
      </c>
      <c r="AX370" t="s">
        <v>437</v>
      </c>
      <c r="AY370" t="s">
        <v>437</v>
      </c>
      <c r="AZ370">
        <v>0</v>
      </c>
      <c r="BA370">
        <v>0</v>
      </c>
      <c r="BB370">
        <f>1-AZ370/BA370</f>
        <v>0</v>
      </c>
      <c r="BC370">
        <v>0</v>
      </c>
      <c r="BD370" t="s">
        <v>437</v>
      </c>
      <c r="BE370" t="s">
        <v>437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437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$B$11*EG370+$C$11*EH370+$F$11*ES370*(1-EV370)</f>
        <v>0</v>
      </c>
      <c r="DI370">
        <f>DH370*DJ370</f>
        <v>0</v>
      </c>
      <c r="DJ370">
        <f>($B$11*$D$9+$C$11*$D$9+$F$11*((FF370+EX370)/MAX(FF370+EX370+FG370, 0.1)*$I$9+FG370/MAX(FF370+EX370+FG370, 0.1)*$J$9))/($B$11+$C$11+$F$11)</f>
        <v>0</v>
      </c>
      <c r="DK370">
        <f>($B$11*$K$9+$C$11*$K$9+$F$11*((FF370+EX370)/MAX(FF370+EX370+FG370, 0.1)*$P$9+FG370/MAX(FF370+EX370+FG370, 0.1)*$Q$9))/($B$11+$C$11+$F$11)</f>
        <v>0</v>
      </c>
      <c r="DL370">
        <v>6</v>
      </c>
      <c r="DM370">
        <v>0.5</v>
      </c>
      <c r="DN370" t="s">
        <v>438</v>
      </c>
      <c r="DO370">
        <v>2</v>
      </c>
      <c r="DP370" t="b">
        <v>1</v>
      </c>
      <c r="DQ370">
        <v>1758997014.84615</v>
      </c>
      <c r="DR370">
        <v>1008.468</v>
      </c>
      <c r="DS370">
        <v>1059.17846153846</v>
      </c>
      <c r="DT370">
        <v>23.4011153846154</v>
      </c>
      <c r="DU370">
        <v>21.4500769230769</v>
      </c>
      <c r="DV370">
        <v>1001.23115384615</v>
      </c>
      <c r="DW370">
        <v>23.0192384615385</v>
      </c>
      <c r="DX370">
        <v>500.015</v>
      </c>
      <c r="DY370">
        <v>90.3532846153846</v>
      </c>
      <c r="DZ370">
        <v>0.0283200076923077</v>
      </c>
      <c r="EA370">
        <v>29.9616153846154</v>
      </c>
      <c r="EB370">
        <v>30.0383538461538</v>
      </c>
      <c r="EC370">
        <v>999.9</v>
      </c>
      <c r="ED370">
        <v>0</v>
      </c>
      <c r="EE370">
        <v>0</v>
      </c>
      <c r="EF370">
        <v>9998.31307692308</v>
      </c>
      <c r="EG370">
        <v>0</v>
      </c>
      <c r="EH370">
        <v>9.68168</v>
      </c>
      <c r="EI370">
        <v>-50.7116076923077</v>
      </c>
      <c r="EJ370">
        <v>1032.63230769231</v>
      </c>
      <c r="EK370">
        <v>1082.39692307692</v>
      </c>
      <c r="EL370">
        <v>1.95103846153846</v>
      </c>
      <c r="EM370">
        <v>1059.17846153846</v>
      </c>
      <c r="EN370">
        <v>21.4500769230769</v>
      </c>
      <c r="EO370">
        <v>2.11436769230769</v>
      </c>
      <c r="EP370">
        <v>1.93808538461538</v>
      </c>
      <c r="EQ370">
        <v>18.3278307692308</v>
      </c>
      <c r="ER370">
        <v>16.9473692307692</v>
      </c>
      <c r="ES370">
        <v>1999.99615384615</v>
      </c>
      <c r="ET370">
        <v>0.980002</v>
      </c>
      <c r="EU370">
        <v>0.0199985</v>
      </c>
      <c r="EV370">
        <v>0</v>
      </c>
      <c r="EW370">
        <v>882.233538461539</v>
      </c>
      <c r="EX370">
        <v>5.00016</v>
      </c>
      <c r="EY370">
        <v>18009.2153846154</v>
      </c>
      <c r="EZ370">
        <v>18234.1692307692</v>
      </c>
      <c r="FA370">
        <v>48.437</v>
      </c>
      <c r="FB370">
        <v>48.7547692307692</v>
      </c>
      <c r="FC370">
        <v>48.7833846153846</v>
      </c>
      <c r="FD370">
        <v>48.5</v>
      </c>
      <c r="FE370">
        <v>50.2881538461538</v>
      </c>
      <c r="FF370">
        <v>1955.09615384615</v>
      </c>
      <c r="FG370">
        <v>39.9</v>
      </c>
      <c r="FH370">
        <v>0</v>
      </c>
      <c r="FI370">
        <v>1758997028.7</v>
      </c>
      <c r="FJ370">
        <v>0</v>
      </c>
      <c r="FK370">
        <v>882.252269230769</v>
      </c>
      <c r="FL370">
        <v>-2.0191111076565</v>
      </c>
      <c r="FM370">
        <v>-4.52991453055785</v>
      </c>
      <c r="FN370">
        <v>18009.0807692308</v>
      </c>
      <c r="FO370">
        <v>15</v>
      </c>
      <c r="FP370">
        <v>0</v>
      </c>
      <c r="FQ370" t="s">
        <v>439</v>
      </c>
      <c r="FR370">
        <v>1747249705.1</v>
      </c>
      <c r="FS370">
        <v>1747249711.1</v>
      </c>
      <c r="FT370">
        <v>0</v>
      </c>
      <c r="FU370">
        <v>0.871</v>
      </c>
      <c r="FV370">
        <v>0.066</v>
      </c>
      <c r="FW370">
        <v>5.486</v>
      </c>
      <c r="FX370">
        <v>0.145</v>
      </c>
      <c r="FY370">
        <v>420</v>
      </c>
      <c r="FZ370">
        <v>16</v>
      </c>
      <c r="GA370">
        <v>0.27</v>
      </c>
      <c r="GB370">
        <v>0.16</v>
      </c>
      <c r="GC370">
        <v>-50.60131</v>
      </c>
      <c r="GD370">
        <v>-1.93544661654128</v>
      </c>
      <c r="GE370">
        <v>0.506951897027716</v>
      </c>
      <c r="GF370">
        <v>0</v>
      </c>
      <c r="GG370">
        <v>882.299617647059</v>
      </c>
      <c r="GH370">
        <v>-0.871275781760706</v>
      </c>
      <c r="GI370">
        <v>0.224213398181007</v>
      </c>
      <c r="GJ370">
        <v>-1</v>
      </c>
      <c r="GK370">
        <v>1.955154</v>
      </c>
      <c r="GL370">
        <v>-0.0998354887218098</v>
      </c>
      <c r="GM370">
        <v>0.0139601086671988</v>
      </c>
      <c r="GN370">
        <v>1</v>
      </c>
      <c r="GO370">
        <v>1</v>
      </c>
      <c r="GP370">
        <v>2</v>
      </c>
      <c r="GQ370" t="s">
        <v>446</v>
      </c>
      <c r="GR370">
        <v>3.12556</v>
      </c>
      <c r="GS370">
        <v>2.65376</v>
      </c>
      <c r="GT370">
        <v>0.168096</v>
      </c>
      <c r="GU370">
        <v>0.17378</v>
      </c>
      <c r="GV370">
        <v>0.0996608</v>
      </c>
      <c r="GW370">
        <v>0.0943799</v>
      </c>
      <c r="GX370">
        <v>21428.1</v>
      </c>
      <c r="GY370">
        <v>20190.2</v>
      </c>
      <c r="GZ370">
        <v>23031.7</v>
      </c>
      <c r="HA370">
        <v>23790.7</v>
      </c>
      <c r="HB370">
        <v>35337.9</v>
      </c>
      <c r="HC370">
        <v>35666.3</v>
      </c>
      <c r="HD370">
        <v>41513.2</v>
      </c>
      <c r="HE370">
        <v>42420.9</v>
      </c>
      <c r="HF370">
        <v>1.9121</v>
      </c>
      <c r="HG370">
        <v>1.82765</v>
      </c>
      <c r="HH370">
        <v>0.211395</v>
      </c>
      <c r="HI370">
        <v>0</v>
      </c>
      <c r="HJ370">
        <v>26.6091</v>
      </c>
      <c r="HK370">
        <v>999.9</v>
      </c>
      <c r="HL370">
        <v>55.677</v>
      </c>
      <c r="HM370">
        <v>29.245</v>
      </c>
      <c r="HN370">
        <v>25.1364</v>
      </c>
      <c r="HO370">
        <v>53.7702</v>
      </c>
      <c r="HP370">
        <v>41.895</v>
      </c>
      <c r="HQ370">
        <v>1</v>
      </c>
      <c r="HR370">
        <v>-0.00101118</v>
      </c>
      <c r="HS370">
        <v>0.535286</v>
      </c>
      <c r="HT370">
        <v>20.2169</v>
      </c>
      <c r="HU370">
        <v>5.23361</v>
      </c>
      <c r="HV370">
        <v>11.992</v>
      </c>
      <c r="HW370">
        <v>4.95575</v>
      </c>
      <c r="HX370">
        <v>3.304</v>
      </c>
      <c r="HY370">
        <v>23.2</v>
      </c>
      <c r="HZ370">
        <v>9999</v>
      </c>
      <c r="IA370">
        <v>9999</v>
      </c>
      <c r="IB370">
        <v>9999</v>
      </c>
      <c r="IC370">
        <v>1.86854</v>
      </c>
      <c r="ID370">
        <v>1.86419</v>
      </c>
      <c r="IE370">
        <v>1.8718</v>
      </c>
      <c r="IF370">
        <v>1.86265</v>
      </c>
      <c r="IG370">
        <v>1.86207</v>
      </c>
      <c r="IH370">
        <v>1.86858</v>
      </c>
      <c r="II370">
        <v>1.85867</v>
      </c>
      <c r="IJ370">
        <v>1.86508</v>
      </c>
      <c r="IK370">
        <v>5</v>
      </c>
      <c r="IL370">
        <v>0</v>
      </c>
      <c r="IM370">
        <v>0</v>
      </c>
      <c r="IN370">
        <v>0</v>
      </c>
      <c r="IO370" t="s">
        <v>441</v>
      </c>
      <c r="IP370" t="s">
        <v>442</v>
      </c>
      <c r="IQ370" t="s">
        <v>443</v>
      </c>
      <c r="IR370" t="s">
        <v>443</v>
      </c>
      <c r="IS370" t="s">
        <v>443</v>
      </c>
      <c r="IT370" t="s">
        <v>443</v>
      </c>
      <c r="IU370">
        <v>0</v>
      </c>
      <c r="IV370">
        <v>100</v>
      </c>
      <c r="IW370">
        <v>100</v>
      </c>
      <c r="IX370">
        <v>7.28</v>
      </c>
      <c r="IY370">
        <v>0.3815</v>
      </c>
      <c r="IZ370">
        <v>4.29428474587108</v>
      </c>
      <c r="JA370">
        <v>0.0044018681294096</v>
      </c>
      <c r="JB370">
        <v>-1.90699597991277e-06</v>
      </c>
      <c r="JC370">
        <v>4.44501569190667e-10</v>
      </c>
      <c r="JD370">
        <v>0.0663976639725661</v>
      </c>
      <c r="JE370">
        <v>0.00774552653971819</v>
      </c>
      <c r="JF370">
        <v>0.000136201457998369</v>
      </c>
      <c r="JG370">
        <v>5.32982615085375e-06</v>
      </c>
      <c r="JH370">
        <v>-0</v>
      </c>
      <c r="JI370">
        <v>1991</v>
      </c>
      <c r="JJ370">
        <v>1</v>
      </c>
      <c r="JK370">
        <v>28</v>
      </c>
      <c r="JL370">
        <v>195788.6</v>
      </c>
      <c r="JM370">
        <v>195788.5</v>
      </c>
      <c r="JN370">
        <v>2.17529</v>
      </c>
      <c r="JO370">
        <v>2.36816</v>
      </c>
      <c r="JP370">
        <v>1.4978</v>
      </c>
      <c r="JQ370">
        <v>2.33154</v>
      </c>
      <c r="JR370">
        <v>1.54419</v>
      </c>
      <c r="JS370">
        <v>2.2876</v>
      </c>
      <c r="JT370">
        <v>35.3365</v>
      </c>
      <c r="JU370">
        <v>24.0875</v>
      </c>
      <c r="JV370">
        <v>18</v>
      </c>
      <c r="JW370">
        <v>546.189</v>
      </c>
      <c r="JX370">
        <v>434.985</v>
      </c>
      <c r="JY370">
        <v>26.0781</v>
      </c>
      <c r="JZ370">
        <v>27.5174</v>
      </c>
      <c r="KA370">
        <v>30.0002</v>
      </c>
      <c r="KB370">
        <v>27.4087</v>
      </c>
      <c r="KC370">
        <v>27.4315</v>
      </c>
      <c r="KD370">
        <v>43.5816</v>
      </c>
      <c r="KE370">
        <v>27.2374</v>
      </c>
      <c r="KF370">
        <v>95.2099</v>
      </c>
      <c r="KG370">
        <v>26.024</v>
      </c>
      <c r="KH370">
        <v>1110.71</v>
      </c>
      <c r="KI370">
        <v>21.511</v>
      </c>
      <c r="KJ370">
        <v>93.0492</v>
      </c>
      <c r="KK370">
        <v>98.8687</v>
      </c>
    </row>
    <row r="371" spans="1:297">
      <c r="A371">
        <v>355</v>
      </c>
      <c r="B371">
        <v>1758997028</v>
      </c>
      <c r="C371">
        <v>9681</v>
      </c>
      <c r="D371" t="s">
        <v>1155</v>
      </c>
      <c r="E371" t="s">
        <v>1156</v>
      </c>
      <c r="F371">
        <v>5</v>
      </c>
      <c r="G371" t="s">
        <v>1024</v>
      </c>
      <c r="H371" t="s">
        <v>436</v>
      </c>
      <c r="I371">
        <v>1758997019.84615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(EA371+(U371+2*0.95*5.67E-8*(((EA371+$B$7)+273)^4-(EA371+273)^4)-44100*J371)/(1.84*29.3*R371+8*0.95*5.67E-8*(EA371+273)^3))</f>
        <v>0</v>
      </c>
      <c r="W371">
        <f>($C$7*EB371+$D$7*EC371+$E$7*V371)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2*0.95*5.67E-8*(((EA371+$B$7)+273)^4-(W371+273)^4)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1115.60354507143</v>
      </c>
      <c r="AK371">
        <v>1073.81527272727</v>
      </c>
      <c r="AL371">
        <v>3.3619229437229</v>
      </c>
      <c r="AM371">
        <v>63.08</v>
      </c>
      <c r="AN371">
        <f>(AP371 - AO371 + DY371*1E3/(8.314*(EA371+273.15)) * AR371/DX371 * AQ371) * DX371/(100*DL371) * 1000/(1000 - AP371)</f>
        <v>0</v>
      </c>
      <c r="AO371">
        <v>21.5176759226191</v>
      </c>
      <c r="AP371">
        <v>23.3864818181818</v>
      </c>
      <c r="AQ371">
        <v>9.86147186141425e-06</v>
      </c>
      <c r="AR371">
        <v>99.94</v>
      </c>
      <c r="AS371">
        <v>0</v>
      </c>
      <c r="AT371">
        <v>0</v>
      </c>
      <c r="AU371">
        <f>IF(AS371*$H$13&gt;=AW371,1.0,(AW371/(AW371-AS371*$H$13)))</f>
        <v>0</v>
      </c>
      <c r="AV371">
        <f>(AU371-1)*100</f>
        <v>0</v>
      </c>
      <c r="AW371">
        <f>MAX(0,($B$13+$C$13*EF371)/(1+$D$13*EF371)*DY371/(EA371+273)*$E$13)</f>
        <v>0</v>
      </c>
      <c r="AX371" t="s">
        <v>437</v>
      </c>
      <c r="AY371" t="s">
        <v>437</v>
      </c>
      <c r="AZ371">
        <v>0</v>
      </c>
      <c r="BA371">
        <v>0</v>
      </c>
      <c r="BB371">
        <f>1-AZ371/BA371</f>
        <v>0</v>
      </c>
      <c r="BC371">
        <v>0</v>
      </c>
      <c r="BD371" t="s">
        <v>437</v>
      </c>
      <c r="BE371" t="s">
        <v>437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437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$B$11*EG371+$C$11*EH371+$F$11*ES371*(1-EV371)</f>
        <v>0</v>
      </c>
      <c r="DI371">
        <f>DH371*DJ371</f>
        <v>0</v>
      </c>
      <c r="DJ371">
        <f>($B$11*$D$9+$C$11*$D$9+$F$11*((FF371+EX371)/MAX(FF371+EX371+FG371, 0.1)*$I$9+FG371/MAX(FF371+EX371+FG371, 0.1)*$J$9))/($B$11+$C$11+$F$11)</f>
        <v>0</v>
      </c>
      <c r="DK371">
        <f>($B$11*$K$9+$C$11*$K$9+$F$11*((FF371+EX371)/MAX(FF371+EX371+FG371, 0.1)*$P$9+FG371/MAX(FF371+EX371+FG371, 0.1)*$Q$9))/($B$11+$C$11+$F$11)</f>
        <v>0</v>
      </c>
      <c r="DL371">
        <v>6</v>
      </c>
      <c r="DM371">
        <v>0.5</v>
      </c>
      <c r="DN371" t="s">
        <v>438</v>
      </c>
      <c r="DO371">
        <v>2</v>
      </c>
      <c r="DP371" t="b">
        <v>1</v>
      </c>
      <c r="DQ371">
        <v>1758997019.84615</v>
      </c>
      <c r="DR371">
        <v>1025.02423076923</v>
      </c>
      <c r="DS371">
        <v>1075.64769230769</v>
      </c>
      <c r="DT371">
        <v>23.3961461538461</v>
      </c>
      <c r="DU371">
        <v>21.4759</v>
      </c>
      <c r="DV371">
        <v>1017.756</v>
      </c>
      <c r="DW371">
        <v>23.0143769230769</v>
      </c>
      <c r="DX371">
        <v>499.998923076923</v>
      </c>
      <c r="DY371">
        <v>90.3530384615385</v>
      </c>
      <c r="DZ371">
        <v>0.0281599307692308</v>
      </c>
      <c r="EA371">
        <v>29.9621538461538</v>
      </c>
      <c r="EB371">
        <v>30.0361538461538</v>
      </c>
      <c r="EC371">
        <v>999.9</v>
      </c>
      <c r="ED371">
        <v>0</v>
      </c>
      <c r="EE371">
        <v>0</v>
      </c>
      <c r="EF371">
        <v>10019.1792307692</v>
      </c>
      <c r="EG371">
        <v>0</v>
      </c>
      <c r="EH371">
        <v>9.68168</v>
      </c>
      <c r="EI371">
        <v>-50.6235769230769</v>
      </c>
      <c r="EJ371">
        <v>1049.58153846154</v>
      </c>
      <c r="EK371">
        <v>1099.25538461538</v>
      </c>
      <c r="EL371">
        <v>1.92024230769231</v>
      </c>
      <c r="EM371">
        <v>1075.64769230769</v>
      </c>
      <c r="EN371">
        <v>21.4759</v>
      </c>
      <c r="EO371">
        <v>2.11391307692308</v>
      </c>
      <c r="EP371">
        <v>1.94041307692308</v>
      </c>
      <c r="EQ371">
        <v>18.3244</v>
      </c>
      <c r="ER371">
        <v>16.9662846153846</v>
      </c>
      <c r="ES371">
        <v>1999.99692307692</v>
      </c>
      <c r="ET371">
        <v>0.980002</v>
      </c>
      <c r="EU371">
        <v>0.0199985</v>
      </c>
      <c r="EV371">
        <v>0</v>
      </c>
      <c r="EW371">
        <v>882.137923076923</v>
      </c>
      <c r="EX371">
        <v>5.00016</v>
      </c>
      <c r="EY371">
        <v>18008.9692307692</v>
      </c>
      <c r="EZ371">
        <v>18234.1769230769</v>
      </c>
      <c r="FA371">
        <v>48.437</v>
      </c>
      <c r="FB371">
        <v>48.7690769230769</v>
      </c>
      <c r="FC371">
        <v>48.7738461538462</v>
      </c>
      <c r="FD371">
        <v>48.5</v>
      </c>
      <c r="FE371">
        <v>50.2833846153846</v>
      </c>
      <c r="FF371">
        <v>1955.09692307692</v>
      </c>
      <c r="FG371">
        <v>39.9</v>
      </c>
      <c r="FH371">
        <v>0</v>
      </c>
      <c r="FI371">
        <v>1758997033.5</v>
      </c>
      <c r="FJ371">
        <v>0</v>
      </c>
      <c r="FK371">
        <v>882.140884615385</v>
      </c>
      <c r="FL371">
        <v>-1.11770940397847</v>
      </c>
      <c r="FM371">
        <v>-4.72820511365715</v>
      </c>
      <c r="FN371">
        <v>18008.7961538462</v>
      </c>
      <c r="FO371">
        <v>15</v>
      </c>
      <c r="FP371">
        <v>0</v>
      </c>
      <c r="FQ371" t="s">
        <v>439</v>
      </c>
      <c r="FR371">
        <v>1747249705.1</v>
      </c>
      <c r="FS371">
        <v>1747249711.1</v>
      </c>
      <c r="FT371">
        <v>0</v>
      </c>
      <c r="FU371">
        <v>0.871</v>
      </c>
      <c r="FV371">
        <v>0.066</v>
      </c>
      <c r="FW371">
        <v>5.486</v>
      </c>
      <c r="FX371">
        <v>0.145</v>
      </c>
      <c r="FY371">
        <v>420</v>
      </c>
      <c r="FZ371">
        <v>16</v>
      </c>
      <c r="GA371">
        <v>0.27</v>
      </c>
      <c r="GB371">
        <v>0.16</v>
      </c>
      <c r="GC371">
        <v>-50.7203523809524</v>
      </c>
      <c r="GD371">
        <v>-0.135576623376658</v>
      </c>
      <c r="GE371">
        <v>0.437627134854545</v>
      </c>
      <c r="GF371">
        <v>1</v>
      </c>
      <c r="GG371">
        <v>882.236176470588</v>
      </c>
      <c r="GH371">
        <v>-1.55431627160702</v>
      </c>
      <c r="GI371">
        <v>0.272495166777236</v>
      </c>
      <c r="GJ371">
        <v>-1</v>
      </c>
      <c r="GK371">
        <v>1.93091619047619</v>
      </c>
      <c r="GL371">
        <v>-0.314595584415582</v>
      </c>
      <c r="GM371">
        <v>0.0392667145455513</v>
      </c>
      <c r="GN371">
        <v>0</v>
      </c>
      <c r="GO371">
        <v>1</v>
      </c>
      <c r="GP371">
        <v>2</v>
      </c>
      <c r="GQ371" t="s">
        <v>446</v>
      </c>
      <c r="GR371">
        <v>3.12542</v>
      </c>
      <c r="GS371">
        <v>2.65407</v>
      </c>
      <c r="GT371">
        <v>0.169815</v>
      </c>
      <c r="GU371">
        <v>0.175451</v>
      </c>
      <c r="GV371">
        <v>0.0996816</v>
      </c>
      <c r="GW371">
        <v>0.0945969</v>
      </c>
      <c r="GX371">
        <v>21383.5</v>
      </c>
      <c r="GY371">
        <v>20149.5</v>
      </c>
      <c r="GZ371">
        <v>23031.3</v>
      </c>
      <c r="HA371">
        <v>23790.9</v>
      </c>
      <c r="HB371">
        <v>35336.8</v>
      </c>
      <c r="HC371">
        <v>35658.1</v>
      </c>
      <c r="HD371">
        <v>41512.7</v>
      </c>
      <c r="HE371">
        <v>42421.2</v>
      </c>
      <c r="HF371">
        <v>1.91185</v>
      </c>
      <c r="HG371">
        <v>1.8279</v>
      </c>
      <c r="HH371">
        <v>0.209328</v>
      </c>
      <c r="HI371">
        <v>0</v>
      </c>
      <c r="HJ371">
        <v>26.6106</v>
      </c>
      <c r="HK371">
        <v>999.9</v>
      </c>
      <c r="HL371">
        <v>55.701</v>
      </c>
      <c r="HM371">
        <v>29.235</v>
      </c>
      <c r="HN371">
        <v>25.132</v>
      </c>
      <c r="HO371">
        <v>53.4802</v>
      </c>
      <c r="HP371">
        <v>42.0553</v>
      </c>
      <c r="HQ371">
        <v>1</v>
      </c>
      <c r="HR371">
        <v>-0.00102388</v>
      </c>
      <c r="HS371">
        <v>0.646767</v>
      </c>
      <c r="HT371">
        <v>20.2164</v>
      </c>
      <c r="HU371">
        <v>5.23376</v>
      </c>
      <c r="HV371">
        <v>11.992</v>
      </c>
      <c r="HW371">
        <v>4.9556</v>
      </c>
      <c r="HX371">
        <v>3.30393</v>
      </c>
      <c r="HY371">
        <v>23.2</v>
      </c>
      <c r="HZ371">
        <v>9999</v>
      </c>
      <c r="IA371">
        <v>9999</v>
      </c>
      <c r="IB371">
        <v>9999</v>
      </c>
      <c r="IC371">
        <v>1.86852</v>
      </c>
      <c r="ID371">
        <v>1.86419</v>
      </c>
      <c r="IE371">
        <v>1.87181</v>
      </c>
      <c r="IF371">
        <v>1.86265</v>
      </c>
      <c r="IG371">
        <v>1.86206</v>
      </c>
      <c r="IH371">
        <v>1.86857</v>
      </c>
      <c r="II371">
        <v>1.85867</v>
      </c>
      <c r="IJ371">
        <v>1.86508</v>
      </c>
      <c r="IK371">
        <v>5</v>
      </c>
      <c r="IL371">
        <v>0</v>
      </c>
      <c r="IM371">
        <v>0</v>
      </c>
      <c r="IN371">
        <v>0</v>
      </c>
      <c r="IO371" t="s">
        <v>441</v>
      </c>
      <c r="IP371" t="s">
        <v>442</v>
      </c>
      <c r="IQ371" t="s">
        <v>443</v>
      </c>
      <c r="IR371" t="s">
        <v>443</v>
      </c>
      <c r="IS371" t="s">
        <v>443</v>
      </c>
      <c r="IT371" t="s">
        <v>443</v>
      </c>
      <c r="IU371">
        <v>0</v>
      </c>
      <c r="IV371">
        <v>100</v>
      </c>
      <c r="IW371">
        <v>100</v>
      </c>
      <c r="IX371">
        <v>7.32</v>
      </c>
      <c r="IY371">
        <v>0.3816</v>
      </c>
      <c r="IZ371">
        <v>4.29428474587108</v>
      </c>
      <c r="JA371">
        <v>0.0044018681294096</v>
      </c>
      <c r="JB371">
        <v>-1.90699597991277e-06</v>
      </c>
      <c r="JC371">
        <v>4.44501569190667e-10</v>
      </c>
      <c r="JD371">
        <v>0.0663976639725661</v>
      </c>
      <c r="JE371">
        <v>0.00774552653971819</v>
      </c>
      <c r="JF371">
        <v>0.000136201457998369</v>
      </c>
      <c r="JG371">
        <v>5.32982615085375e-06</v>
      </c>
      <c r="JH371">
        <v>-0</v>
      </c>
      <c r="JI371">
        <v>1991</v>
      </c>
      <c r="JJ371">
        <v>1</v>
      </c>
      <c r="JK371">
        <v>28</v>
      </c>
      <c r="JL371">
        <v>195788.7</v>
      </c>
      <c r="JM371">
        <v>195788.6</v>
      </c>
      <c r="JN371">
        <v>2.20459</v>
      </c>
      <c r="JO371">
        <v>2.34009</v>
      </c>
      <c r="JP371">
        <v>1.4978</v>
      </c>
      <c r="JQ371">
        <v>2.33154</v>
      </c>
      <c r="JR371">
        <v>1.54419</v>
      </c>
      <c r="JS371">
        <v>2.35474</v>
      </c>
      <c r="JT371">
        <v>35.3365</v>
      </c>
      <c r="JU371">
        <v>24.105</v>
      </c>
      <c r="JV371">
        <v>18</v>
      </c>
      <c r="JW371">
        <v>546.027</v>
      </c>
      <c r="JX371">
        <v>435.134</v>
      </c>
      <c r="JY371">
        <v>26.0352</v>
      </c>
      <c r="JZ371">
        <v>27.5175</v>
      </c>
      <c r="KA371">
        <v>30.0001</v>
      </c>
      <c r="KB371">
        <v>27.4087</v>
      </c>
      <c r="KC371">
        <v>27.4315</v>
      </c>
      <c r="KD371">
        <v>44.1901</v>
      </c>
      <c r="KE371">
        <v>27.2374</v>
      </c>
      <c r="KF371">
        <v>95.2099</v>
      </c>
      <c r="KG371">
        <v>25.9837</v>
      </c>
      <c r="KH371">
        <v>1124.22</v>
      </c>
      <c r="KI371">
        <v>21.5384</v>
      </c>
      <c r="KJ371">
        <v>93.048</v>
      </c>
      <c r="KK371">
        <v>98.8694</v>
      </c>
    </row>
    <row r="372" spans="1:297">
      <c r="A372">
        <v>356</v>
      </c>
      <c r="B372">
        <v>1758997033</v>
      </c>
      <c r="C372">
        <v>9686</v>
      </c>
      <c r="D372" t="s">
        <v>1157</v>
      </c>
      <c r="E372" t="s">
        <v>1158</v>
      </c>
      <c r="F372">
        <v>5</v>
      </c>
      <c r="G372" t="s">
        <v>1024</v>
      </c>
      <c r="H372" t="s">
        <v>436</v>
      </c>
      <c r="I372">
        <v>1758997024.84615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(EA372+(U372+2*0.95*5.67E-8*(((EA372+$B$7)+273)^4-(EA372+273)^4)-44100*J372)/(1.84*29.3*R372+8*0.95*5.67E-8*(EA372+273)^3))</f>
        <v>0</v>
      </c>
      <c r="W372">
        <f>($C$7*EB372+$D$7*EC372+$E$7*V372)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2*0.95*5.67E-8*(((EA372+$B$7)+273)^4-(W372+273)^4)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1132.59217496429</v>
      </c>
      <c r="AK372">
        <v>1090.6463030303</v>
      </c>
      <c r="AL372">
        <v>3.37561147186141</v>
      </c>
      <c r="AM372">
        <v>63.08</v>
      </c>
      <c r="AN372">
        <f>(AP372 - AO372 + DY372*1E3/(8.314*(EA372+273.15)) * AR372/DX372 * AQ372) * DX372/(100*DL372) * 1000/(1000 - AP372)</f>
        <v>0</v>
      </c>
      <c r="AO372">
        <v>21.5560643244048</v>
      </c>
      <c r="AP372">
        <v>23.3972775757576</v>
      </c>
      <c r="AQ372">
        <v>0.000307312207792069</v>
      </c>
      <c r="AR372">
        <v>99.94</v>
      </c>
      <c r="AS372">
        <v>0</v>
      </c>
      <c r="AT372">
        <v>0</v>
      </c>
      <c r="AU372">
        <f>IF(AS372*$H$13&gt;=AW372,1.0,(AW372/(AW372-AS372*$H$13)))</f>
        <v>0</v>
      </c>
      <c r="AV372">
        <f>(AU372-1)*100</f>
        <v>0</v>
      </c>
      <c r="AW372">
        <f>MAX(0,($B$13+$C$13*EF372)/(1+$D$13*EF372)*DY372/(EA372+273)*$E$13)</f>
        <v>0</v>
      </c>
      <c r="AX372" t="s">
        <v>437</v>
      </c>
      <c r="AY372" t="s">
        <v>437</v>
      </c>
      <c r="AZ372">
        <v>0</v>
      </c>
      <c r="BA372">
        <v>0</v>
      </c>
      <c r="BB372">
        <f>1-AZ372/BA372</f>
        <v>0</v>
      </c>
      <c r="BC372">
        <v>0</v>
      </c>
      <c r="BD372" t="s">
        <v>437</v>
      </c>
      <c r="BE372" t="s">
        <v>437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437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$B$11*EG372+$C$11*EH372+$F$11*ES372*(1-EV372)</f>
        <v>0</v>
      </c>
      <c r="DI372">
        <f>DH372*DJ372</f>
        <v>0</v>
      </c>
      <c r="DJ372">
        <f>($B$11*$D$9+$C$11*$D$9+$F$11*((FF372+EX372)/MAX(FF372+EX372+FG372, 0.1)*$I$9+FG372/MAX(FF372+EX372+FG372, 0.1)*$J$9))/($B$11+$C$11+$F$11)</f>
        <v>0</v>
      </c>
      <c r="DK372">
        <f>($B$11*$K$9+$C$11*$K$9+$F$11*((FF372+EX372)/MAX(FF372+EX372+FG372, 0.1)*$P$9+FG372/MAX(FF372+EX372+FG372, 0.1)*$Q$9))/($B$11+$C$11+$F$11)</f>
        <v>0</v>
      </c>
      <c r="DL372">
        <v>6</v>
      </c>
      <c r="DM372">
        <v>0.5</v>
      </c>
      <c r="DN372" t="s">
        <v>438</v>
      </c>
      <c r="DO372">
        <v>2</v>
      </c>
      <c r="DP372" t="b">
        <v>1</v>
      </c>
      <c r="DQ372">
        <v>1758997024.84615</v>
      </c>
      <c r="DR372">
        <v>1041.52692307692</v>
      </c>
      <c r="DS372">
        <v>1092.43923076923</v>
      </c>
      <c r="DT372">
        <v>23.3918</v>
      </c>
      <c r="DU372">
        <v>21.5074923076923</v>
      </c>
      <c r="DV372">
        <v>1034.22692307692</v>
      </c>
      <c r="DW372">
        <v>23.0101153846154</v>
      </c>
      <c r="DX372">
        <v>500.026230769231</v>
      </c>
      <c r="DY372">
        <v>90.3529461538461</v>
      </c>
      <c r="DZ372">
        <v>0.0282194846153846</v>
      </c>
      <c r="EA372">
        <v>29.9605846153846</v>
      </c>
      <c r="EB372">
        <v>30.0405153846154</v>
      </c>
      <c r="EC372">
        <v>999.9</v>
      </c>
      <c r="ED372">
        <v>0</v>
      </c>
      <c r="EE372">
        <v>0</v>
      </c>
      <c r="EF372">
        <v>10011.2907692308</v>
      </c>
      <c r="EG372">
        <v>0</v>
      </c>
      <c r="EH372">
        <v>9.68168</v>
      </c>
      <c r="EI372">
        <v>-50.9115461538462</v>
      </c>
      <c r="EJ372">
        <v>1066.47461538462</v>
      </c>
      <c r="EK372">
        <v>1116.45</v>
      </c>
      <c r="EL372">
        <v>1.88431384615385</v>
      </c>
      <c r="EM372">
        <v>1092.43923076923</v>
      </c>
      <c r="EN372">
        <v>21.5074923076923</v>
      </c>
      <c r="EO372">
        <v>2.11351692307692</v>
      </c>
      <c r="EP372">
        <v>1.94326461538462</v>
      </c>
      <c r="EQ372">
        <v>18.3214153846154</v>
      </c>
      <c r="ER372">
        <v>16.9894538461538</v>
      </c>
      <c r="ES372">
        <v>1999.99461538462</v>
      </c>
      <c r="ET372">
        <v>0.980002</v>
      </c>
      <c r="EU372">
        <v>0.0199985</v>
      </c>
      <c r="EV372">
        <v>0</v>
      </c>
      <c r="EW372">
        <v>882.057615384615</v>
      </c>
      <c r="EX372">
        <v>5.00016</v>
      </c>
      <c r="EY372">
        <v>18008.5615384615</v>
      </c>
      <c r="EZ372">
        <v>18234.1461538462</v>
      </c>
      <c r="FA372">
        <v>48.437</v>
      </c>
      <c r="FB372">
        <v>48.7833846153846</v>
      </c>
      <c r="FC372">
        <v>48.7833846153846</v>
      </c>
      <c r="FD372">
        <v>48.5</v>
      </c>
      <c r="FE372">
        <v>50.2833846153846</v>
      </c>
      <c r="FF372">
        <v>1955.09461538462</v>
      </c>
      <c r="FG372">
        <v>39.9</v>
      </c>
      <c r="FH372">
        <v>0</v>
      </c>
      <c r="FI372">
        <v>1758997038.3</v>
      </c>
      <c r="FJ372">
        <v>0</v>
      </c>
      <c r="FK372">
        <v>882.072346153846</v>
      </c>
      <c r="FL372">
        <v>-0.649196580882283</v>
      </c>
      <c r="FM372">
        <v>-0.861538461033196</v>
      </c>
      <c r="FN372">
        <v>18008.4153846154</v>
      </c>
      <c r="FO372">
        <v>15</v>
      </c>
      <c r="FP372">
        <v>0</v>
      </c>
      <c r="FQ372" t="s">
        <v>439</v>
      </c>
      <c r="FR372">
        <v>1747249705.1</v>
      </c>
      <c r="FS372">
        <v>1747249711.1</v>
      </c>
      <c r="FT372">
        <v>0</v>
      </c>
      <c r="FU372">
        <v>0.871</v>
      </c>
      <c r="FV372">
        <v>0.066</v>
      </c>
      <c r="FW372">
        <v>5.486</v>
      </c>
      <c r="FX372">
        <v>0.145</v>
      </c>
      <c r="FY372">
        <v>420</v>
      </c>
      <c r="FZ372">
        <v>16</v>
      </c>
      <c r="GA372">
        <v>0.27</v>
      </c>
      <c r="GB372">
        <v>0.16</v>
      </c>
      <c r="GC372">
        <v>-50.740555</v>
      </c>
      <c r="GD372">
        <v>-2.7554030075188</v>
      </c>
      <c r="GE372">
        <v>0.427333459344105</v>
      </c>
      <c r="GF372">
        <v>0</v>
      </c>
      <c r="GG372">
        <v>882.144794117647</v>
      </c>
      <c r="GH372">
        <v>-1.09553857737555</v>
      </c>
      <c r="GI372">
        <v>0.256219205255711</v>
      </c>
      <c r="GJ372">
        <v>-1</v>
      </c>
      <c r="GK372">
        <v>1.90117</v>
      </c>
      <c r="GL372">
        <v>-0.497326015037595</v>
      </c>
      <c r="GM372">
        <v>0.050471026639053</v>
      </c>
      <c r="GN372">
        <v>0</v>
      </c>
      <c r="GO372">
        <v>0</v>
      </c>
      <c r="GP372">
        <v>2</v>
      </c>
      <c r="GQ372" t="s">
        <v>457</v>
      </c>
      <c r="GR372">
        <v>3.12551</v>
      </c>
      <c r="GS372">
        <v>2.65395</v>
      </c>
      <c r="GT372">
        <v>0.171527</v>
      </c>
      <c r="GU372">
        <v>0.177099</v>
      </c>
      <c r="GV372">
        <v>0.0997012</v>
      </c>
      <c r="GW372">
        <v>0.0946114</v>
      </c>
      <c r="GX372">
        <v>21339.2</v>
      </c>
      <c r="GY372">
        <v>20109.1</v>
      </c>
      <c r="GZ372">
        <v>23031.2</v>
      </c>
      <c r="HA372">
        <v>23790.6</v>
      </c>
      <c r="HB372">
        <v>35336.3</v>
      </c>
      <c r="HC372">
        <v>35657.3</v>
      </c>
      <c r="HD372">
        <v>41512.9</v>
      </c>
      <c r="HE372">
        <v>42420.8</v>
      </c>
      <c r="HF372">
        <v>1.91153</v>
      </c>
      <c r="HG372">
        <v>1.82805</v>
      </c>
      <c r="HH372">
        <v>0.21106</v>
      </c>
      <c r="HI372">
        <v>0</v>
      </c>
      <c r="HJ372">
        <v>26.6114</v>
      </c>
      <c r="HK372">
        <v>999.9</v>
      </c>
      <c r="HL372">
        <v>55.75</v>
      </c>
      <c r="HM372">
        <v>29.245</v>
      </c>
      <c r="HN372">
        <v>25.1676</v>
      </c>
      <c r="HO372">
        <v>54.4802</v>
      </c>
      <c r="HP372">
        <v>41.8309</v>
      </c>
      <c r="HQ372">
        <v>1</v>
      </c>
      <c r="HR372">
        <v>-0.00107724</v>
      </c>
      <c r="HS372">
        <v>0.644812</v>
      </c>
      <c r="HT372">
        <v>20.2163</v>
      </c>
      <c r="HU372">
        <v>5.23346</v>
      </c>
      <c r="HV372">
        <v>11.992</v>
      </c>
      <c r="HW372">
        <v>4.9556</v>
      </c>
      <c r="HX372">
        <v>3.304</v>
      </c>
      <c r="HY372">
        <v>23.2</v>
      </c>
      <c r="HZ372">
        <v>9999</v>
      </c>
      <c r="IA372">
        <v>9999</v>
      </c>
      <c r="IB372">
        <v>9999</v>
      </c>
      <c r="IC372">
        <v>1.86852</v>
      </c>
      <c r="ID372">
        <v>1.86419</v>
      </c>
      <c r="IE372">
        <v>1.8718</v>
      </c>
      <c r="IF372">
        <v>1.86265</v>
      </c>
      <c r="IG372">
        <v>1.86206</v>
      </c>
      <c r="IH372">
        <v>1.86856</v>
      </c>
      <c r="II372">
        <v>1.85867</v>
      </c>
      <c r="IJ372">
        <v>1.86508</v>
      </c>
      <c r="IK372">
        <v>5</v>
      </c>
      <c r="IL372">
        <v>0</v>
      </c>
      <c r="IM372">
        <v>0</v>
      </c>
      <c r="IN372">
        <v>0</v>
      </c>
      <c r="IO372" t="s">
        <v>441</v>
      </c>
      <c r="IP372" t="s">
        <v>442</v>
      </c>
      <c r="IQ372" t="s">
        <v>443</v>
      </c>
      <c r="IR372" t="s">
        <v>443</v>
      </c>
      <c r="IS372" t="s">
        <v>443</v>
      </c>
      <c r="IT372" t="s">
        <v>443</v>
      </c>
      <c r="IU372">
        <v>0</v>
      </c>
      <c r="IV372">
        <v>100</v>
      </c>
      <c r="IW372">
        <v>100</v>
      </c>
      <c r="IX372">
        <v>7.35</v>
      </c>
      <c r="IY372">
        <v>0.3818</v>
      </c>
      <c r="IZ372">
        <v>4.29428474587108</v>
      </c>
      <c r="JA372">
        <v>0.0044018681294096</v>
      </c>
      <c r="JB372">
        <v>-1.90699597991277e-06</v>
      </c>
      <c r="JC372">
        <v>4.44501569190667e-10</v>
      </c>
      <c r="JD372">
        <v>0.0663976639725661</v>
      </c>
      <c r="JE372">
        <v>0.00774552653971819</v>
      </c>
      <c r="JF372">
        <v>0.000136201457998369</v>
      </c>
      <c r="JG372">
        <v>5.32982615085375e-06</v>
      </c>
      <c r="JH372">
        <v>-0</v>
      </c>
      <c r="JI372">
        <v>1991</v>
      </c>
      <c r="JJ372">
        <v>1</v>
      </c>
      <c r="JK372">
        <v>28</v>
      </c>
      <c r="JL372">
        <v>195788.8</v>
      </c>
      <c r="JM372">
        <v>195788.7</v>
      </c>
      <c r="JN372">
        <v>2.23022</v>
      </c>
      <c r="JO372">
        <v>2.36816</v>
      </c>
      <c r="JP372">
        <v>1.4978</v>
      </c>
      <c r="JQ372">
        <v>2.33154</v>
      </c>
      <c r="JR372">
        <v>1.54419</v>
      </c>
      <c r="JS372">
        <v>2.23755</v>
      </c>
      <c r="JT372">
        <v>35.3365</v>
      </c>
      <c r="JU372">
        <v>24.0787</v>
      </c>
      <c r="JV372">
        <v>18</v>
      </c>
      <c r="JW372">
        <v>545.817</v>
      </c>
      <c r="JX372">
        <v>435.223</v>
      </c>
      <c r="JY372">
        <v>25.9847</v>
      </c>
      <c r="JZ372">
        <v>27.5175</v>
      </c>
      <c r="KA372">
        <v>30.0001</v>
      </c>
      <c r="KB372">
        <v>27.4087</v>
      </c>
      <c r="KC372">
        <v>27.4315</v>
      </c>
      <c r="KD372">
        <v>44.688</v>
      </c>
      <c r="KE372">
        <v>27.2374</v>
      </c>
      <c r="KF372">
        <v>95.2099</v>
      </c>
      <c r="KG372">
        <v>25.9485</v>
      </c>
      <c r="KH372">
        <v>1137.76</v>
      </c>
      <c r="KI372">
        <v>21.5594</v>
      </c>
      <c r="KJ372">
        <v>93.048</v>
      </c>
      <c r="KK372">
        <v>98.8684</v>
      </c>
    </row>
    <row r="373" spans="1:297">
      <c r="A373">
        <v>357</v>
      </c>
      <c r="B373">
        <v>1758997038</v>
      </c>
      <c r="C373">
        <v>9691</v>
      </c>
      <c r="D373" t="s">
        <v>1159</v>
      </c>
      <c r="E373" t="s">
        <v>1160</v>
      </c>
      <c r="F373">
        <v>5</v>
      </c>
      <c r="G373" t="s">
        <v>1024</v>
      </c>
      <c r="H373" t="s">
        <v>436</v>
      </c>
      <c r="I373">
        <v>1758997029.84615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(EA373+(U373+2*0.95*5.67E-8*(((EA373+$B$7)+273)^4-(EA373+273)^4)-44100*J373)/(1.84*29.3*R373+8*0.95*5.67E-8*(EA373+273)^3))</f>
        <v>0</v>
      </c>
      <c r="W373">
        <f>($C$7*EB373+$D$7*EC373+$E$7*V373)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2*0.95*5.67E-8*(((EA373+$B$7)+273)^4-(W373+273)^4)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1149.04718294048</v>
      </c>
      <c r="AK373">
        <v>1107.46303030303</v>
      </c>
      <c r="AL373">
        <v>3.35005519480517</v>
      </c>
      <c r="AM373">
        <v>63.08</v>
      </c>
      <c r="AN373">
        <f>(AP373 - AO373 + DY373*1E3/(8.314*(EA373+273.15)) * AR373/DX373 * AQ373) * DX373/(100*DL373) * 1000/(1000 - AP373)</f>
        <v>0</v>
      </c>
      <c r="AO373">
        <v>21.5536445535714</v>
      </c>
      <c r="AP373">
        <v>23.391936969697</v>
      </c>
      <c r="AQ373">
        <v>-0.00012633073593063</v>
      </c>
      <c r="AR373">
        <v>99.94</v>
      </c>
      <c r="AS373">
        <v>0</v>
      </c>
      <c r="AT373">
        <v>0</v>
      </c>
      <c r="AU373">
        <f>IF(AS373*$H$13&gt;=AW373,1.0,(AW373/(AW373-AS373*$H$13)))</f>
        <v>0</v>
      </c>
      <c r="AV373">
        <f>(AU373-1)*100</f>
        <v>0</v>
      </c>
      <c r="AW373">
        <f>MAX(0,($B$13+$C$13*EF373)/(1+$D$13*EF373)*DY373/(EA373+273)*$E$13)</f>
        <v>0</v>
      </c>
      <c r="AX373" t="s">
        <v>437</v>
      </c>
      <c r="AY373" t="s">
        <v>437</v>
      </c>
      <c r="AZ373">
        <v>0</v>
      </c>
      <c r="BA373">
        <v>0</v>
      </c>
      <c r="BB373">
        <f>1-AZ373/BA373</f>
        <v>0</v>
      </c>
      <c r="BC373">
        <v>0</v>
      </c>
      <c r="BD373" t="s">
        <v>437</v>
      </c>
      <c r="BE373" t="s">
        <v>437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437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$B$11*EG373+$C$11*EH373+$F$11*ES373*(1-EV373)</f>
        <v>0</v>
      </c>
      <c r="DI373">
        <f>DH373*DJ373</f>
        <v>0</v>
      </c>
      <c r="DJ373">
        <f>($B$11*$D$9+$C$11*$D$9+$F$11*((FF373+EX373)/MAX(FF373+EX373+FG373, 0.1)*$I$9+FG373/MAX(FF373+EX373+FG373, 0.1)*$J$9))/($B$11+$C$11+$F$11)</f>
        <v>0</v>
      </c>
      <c r="DK373">
        <f>($B$11*$K$9+$C$11*$K$9+$F$11*((FF373+EX373)/MAX(FF373+EX373+FG373, 0.1)*$P$9+FG373/MAX(FF373+EX373+FG373, 0.1)*$Q$9))/($B$11+$C$11+$F$11)</f>
        <v>0</v>
      </c>
      <c r="DL373">
        <v>6</v>
      </c>
      <c r="DM373">
        <v>0.5</v>
      </c>
      <c r="DN373" t="s">
        <v>438</v>
      </c>
      <c r="DO373">
        <v>2</v>
      </c>
      <c r="DP373" t="b">
        <v>1</v>
      </c>
      <c r="DQ373">
        <v>1758997029.84615</v>
      </c>
      <c r="DR373">
        <v>1058.06</v>
      </c>
      <c r="DS373">
        <v>1108.77076923077</v>
      </c>
      <c r="DT373">
        <v>23.3907615384615</v>
      </c>
      <c r="DU373">
        <v>21.5386153846154</v>
      </c>
      <c r="DV373">
        <v>1050.72846153846</v>
      </c>
      <c r="DW373">
        <v>23.0091153846154</v>
      </c>
      <c r="DX373">
        <v>500.037769230769</v>
      </c>
      <c r="DY373">
        <v>90.3528</v>
      </c>
      <c r="DZ373">
        <v>0.0282492692307692</v>
      </c>
      <c r="EA373">
        <v>29.9577307692308</v>
      </c>
      <c r="EB373">
        <v>30.0406230769231</v>
      </c>
      <c r="EC373">
        <v>999.9</v>
      </c>
      <c r="ED373">
        <v>0</v>
      </c>
      <c r="EE373">
        <v>0</v>
      </c>
      <c r="EF373">
        <v>10009.3753846154</v>
      </c>
      <c r="EG373">
        <v>0</v>
      </c>
      <c r="EH373">
        <v>9.68168</v>
      </c>
      <c r="EI373">
        <v>-50.7098230769231</v>
      </c>
      <c r="EJ373">
        <v>1083.40153846154</v>
      </c>
      <c r="EK373">
        <v>1133.17615384615</v>
      </c>
      <c r="EL373">
        <v>1.85216230769231</v>
      </c>
      <c r="EM373">
        <v>1108.77076923077</v>
      </c>
      <c r="EN373">
        <v>21.5386153846154</v>
      </c>
      <c r="EO373">
        <v>2.11341923076923</v>
      </c>
      <c r="EP373">
        <v>1.94607307692308</v>
      </c>
      <c r="EQ373">
        <v>18.3206846153846</v>
      </c>
      <c r="ER373">
        <v>17.0122615384615</v>
      </c>
      <c r="ES373">
        <v>1999.98769230769</v>
      </c>
      <c r="ET373">
        <v>0.980002</v>
      </c>
      <c r="EU373">
        <v>0.0199985</v>
      </c>
      <c r="EV373">
        <v>0</v>
      </c>
      <c r="EW373">
        <v>882.108</v>
      </c>
      <c r="EX373">
        <v>5.00016</v>
      </c>
      <c r="EY373">
        <v>18008.4153846154</v>
      </c>
      <c r="EZ373">
        <v>18234.1</v>
      </c>
      <c r="FA373">
        <v>48.437</v>
      </c>
      <c r="FB373">
        <v>48.7929230769231</v>
      </c>
      <c r="FC373">
        <v>48.7786153846154</v>
      </c>
      <c r="FD373">
        <v>48.5</v>
      </c>
      <c r="FE373">
        <v>50.2881538461538</v>
      </c>
      <c r="FF373">
        <v>1955.08769230769</v>
      </c>
      <c r="FG373">
        <v>39.9</v>
      </c>
      <c r="FH373">
        <v>0</v>
      </c>
      <c r="FI373">
        <v>1758997043.1</v>
      </c>
      <c r="FJ373">
        <v>0</v>
      </c>
      <c r="FK373">
        <v>882.0835</v>
      </c>
      <c r="FL373">
        <v>0.907931630085962</v>
      </c>
      <c r="FM373">
        <v>-0.174358985907726</v>
      </c>
      <c r="FN373">
        <v>18008.4346153846</v>
      </c>
      <c r="FO373">
        <v>15</v>
      </c>
      <c r="FP373">
        <v>0</v>
      </c>
      <c r="FQ373" t="s">
        <v>439</v>
      </c>
      <c r="FR373">
        <v>1747249705.1</v>
      </c>
      <c r="FS373">
        <v>1747249711.1</v>
      </c>
      <c r="FT373">
        <v>0</v>
      </c>
      <c r="FU373">
        <v>0.871</v>
      </c>
      <c r="FV373">
        <v>0.066</v>
      </c>
      <c r="FW373">
        <v>5.486</v>
      </c>
      <c r="FX373">
        <v>0.145</v>
      </c>
      <c r="FY373">
        <v>420</v>
      </c>
      <c r="FZ373">
        <v>16</v>
      </c>
      <c r="GA373">
        <v>0.27</v>
      </c>
      <c r="GB373">
        <v>0.16</v>
      </c>
      <c r="GC373">
        <v>-50.854325</v>
      </c>
      <c r="GD373">
        <v>1.04359849624068</v>
      </c>
      <c r="GE373">
        <v>0.275742419433428</v>
      </c>
      <c r="GF373">
        <v>0</v>
      </c>
      <c r="GG373">
        <v>882.090676470588</v>
      </c>
      <c r="GH373">
        <v>-0.352742553826451</v>
      </c>
      <c r="GI373">
        <v>0.268810420905777</v>
      </c>
      <c r="GJ373">
        <v>-1</v>
      </c>
      <c r="GK373">
        <v>1.87789</v>
      </c>
      <c r="GL373">
        <v>-0.42092030075188</v>
      </c>
      <c r="GM373">
        <v>0.045329177248214</v>
      </c>
      <c r="GN373">
        <v>0</v>
      </c>
      <c r="GO373">
        <v>0</v>
      </c>
      <c r="GP373">
        <v>2</v>
      </c>
      <c r="GQ373" t="s">
        <v>457</v>
      </c>
      <c r="GR373">
        <v>3.1255</v>
      </c>
      <c r="GS373">
        <v>2.65418</v>
      </c>
      <c r="GT373">
        <v>0.173193</v>
      </c>
      <c r="GU373">
        <v>0.178586</v>
      </c>
      <c r="GV373">
        <v>0.0996777</v>
      </c>
      <c r="GW373">
        <v>0.0946166</v>
      </c>
      <c r="GX373">
        <v>21296.5</v>
      </c>
      <c r="GY373">
        <v>20072.7</v>
      </c>
      <c r="GZ373">
        <v>23031.3</v>
      </c>
      <c r="HA373">
        <v>23790.6</v>
      </c>
      <c r="HB373">
        <v>35337.5</v>
      </c>
      <c r="HC373">
        <v>35657</v>
      </c>
      <c r="HD373">
        <v>41513</v>
      </c>
      <c r="HE373">
        <v>42420.5</v>
      </c>
      <c r="HF373">
        <v>1.91173</v>
      </c>
      <c r="HG373">
        <v>1.82812</v>
      </c>
      <c r="HH373">
        <v>0.20973</v>
      </c>
      <c r="HI373">
        <v>0</v>
      </c>
      <c r="HJ373">
        <v>26.6114</v>
      </c>
      <c r="HK373">
        <v>999.9</v>
      </c>
      <c r="HL373">
        <v>55.799</v>
      </c>
      <c r="HM373">
        <v>29.235</v>
      </c>
      <c r="HN373">
        <v>25.1769</v>
      </c>
      <c r="HO373">
        <v>53.6802</v>
      </c>
      <c r="HP373">
        <v>41.883</v>
      </c>
      <c r="HQ373">
        <v>1</v>
      </c>
      <c r="HR373">
        <v>-0.0010315</v>
      </c>
      <c r="HS373">
        <v>0.635237</v>
      </c>
      <c r="HT373">
        <v>20.2163</v>
      </c>
      <c r="HU373">
        <v>5.23331</v>
      </c>
      <c r="HV373">
        <v>11.992</v>
      </c>
      <c r="HW373">
        <v>4.9558</v>
      </c>
      <c r="HX373">
        <v>3.3039</v>
      </c>
      <c r="HY373">
        <v>23.2</v>
      </c>
      <c r="HZ373">
        <v>9999</v>
      </c>
      <c r="IA373">
        <v>9999</v>
      </c>
      <c r="IB373">
        <v>9999</v>
      </c>
      <c r="IC373">
        <v>1.8685</v>
      </c>
      <c r="ID373">
        <v>1.86417</v>
      </c>
      <c r="IE373">
        <v>1.8718</v>
      </c>
      <c r="IF373">
        <v>1.86265</v>
      </c>
      <c r="IG373">
        <v>1.86206</v>
      </c>
      <c r="IH373">
        <v>1.86855</v>
      </c>
      <c r="II373">
        <v>1.85867</v>
      </c>
      <c r="IJ373">
        <v>1.86508</v>
      </c>
      <c r="IK373">
        <v>5</v>
      </c>
      <c r="IL373">
        <v>0</v>
      </c>
      <c r="IM373">
        <v>0</v>
      </c>
      <c r="IN373">
        <v>0</v>
      </c>
      <c r="IO373" t="s">
        <v>441</v>
      </c>
      <c r="IP373" t="s">
        <v>442</v>
      </c>
      <c r="IQ373" t="s">
        <v>443</v>
      </c>
      <c r="IR373" t="s">
        <v>443</v>
      </c>
      <c r="IS373" t="s">
        <v>443</v>
      </c>
      <c r="IT373" t="s">
        <v>443</v>
      </c>
      <c r="IU373">
        <v>0</v>
      </c>
      <c r="IV373">
        <v>100</v>
      </c>
      <c r="IW373">
        <v>100</v>
      </c>
      <c r="IX373">
        <v>7.38</v>
      </c>
      <c r="IY373">
        <v>0.3816</v>
      </c>
      <c r="IZ373">
        <v>4.29428474587108</v>
      </c>
      <c r="JA373">
        <v>0.0044018681294096</v>
      </c>
      <c r="JB373">
        <v>-1.90699597991277e-06</v>
      </c>
      <c r="JC373">
        <v>4.44501569190667e-10</v>
      </c>
      <c r="JD373">
        <v>0.0663976639725661</v>
      </c>
      <c r="JE373">
        <v>0.00774552653971819</v>
      </c>
      <c r="JF373">
        <v>0.000136201457998369</v>
      </c>
      <c r="JG373">
        <v>5.32982615085375e-06</v>
      </c>
      <c r="JH373">
        <v>-0</v>
      </c>
      <c r="JI373">
        <v>1991</v>
      </c>
      <c r="JJ373">
        <v>1</v>
      </c>
      <c r="JK373">
        <v>28</v>
      </c>
      <c r="JL373">
        <v>195788.9</v>
      </c>
      <c r="JM373">
        <v>195788.8</v>
      </c>
      <c r="JN373">
        <v>2.25586</v>
      </c>
      <c r="JO373">
        <v>2.34985</v>
      </c>
      <c r="JP373">
        <v>1.49902</v>
      </c>
      <c r="JQ373">
        <v>2.33276</v>
      </c>
      <c r="JR373">
        <v>1.54419</v>
      </c>
      <c r="JS373">
        <v>2.34375</v>
      </c>
      <c r="JT373">
        <v>35.3133</v>
      </c>
      <c r="JU373">
        <v>24.0963</v>
      </c>
      <c r="JV373">
        <v>18</v>
      </c>
      <c r="JW373">
        <v>545.946</v>
      </c>
      <c r="JX373">
        <v>435.268</v>
      </c>
      <c r="JY373">
        <v>25.9449</v>
      </c>
      <c r="JZ373">
        <v>27.5175</v>
      </c>
      <c r="KA373">
        <v>30.0001</v>
      </c>
      <c r="KB373">
        <v>27.4087</v>
      </c>
      <c r="KC373">
        <v>27.4315</v>
      </c>
      <c r="KD373">
        <v>45.2854</v>
      </c>
      <c r="KE373">
        <v>27.2374</v>
      </c>
      <c r="KF373">
        <v>95.5864</v>
      </c>
      <c r="KG373">
        <v>25.9082</v>
      </c>
      <c r="KH373">
        <v>1158.45</v>
      </c>
      <c r="KI373">
        <v>21.5908</v>
      </c>
      <c r="KJ373">
        <v>93.0484</v>
      </c>
      <c r="KK373">
        <v>98.868</v>
      </c>
    </row>
    <row r="374" spans="1:297">
      <c r="A374">
        <v>358</v>
      </c>
      <c r="B374">
        <v>1758997043</v>
      </c>
      <c r="C374">
        <v>9696</v>
      </c>
      <c r="D374" t="s">
        <v>1161</v>
      </c>
      <c r="E374" t="s">
        <v>1162</v>
      </c>
      <c r="F374">
        <v>5</v>
      </c>
      <c r="G374" t="s">
        <v>1024</v>
      </c>
      <c r="H374" t="s">
        <v>436</v>
      </c>
      <c r="I374">
        <v>1758997034.84615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(EA374+(U374+2*0.95*5.67E-8*(((EA374+$B$7)+273)^4-(EA374+273)^4)-44100*J374)/(1.84*29.3*R374+8*0.95*5.67E-8*(EA374+273)^3))</f>
        <v>0</v>
      </c>
      <c r="W374">
        <f>($C$7*EB374+$D$7*EC374+$E$7*V374)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2*0.95*5.67E-8*(((EA374+$B$7)+273)^4-(W374+273)^4)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1164.52025135714</v>
      </c>
      <c r="AK374">
        <v>1123.25854545455</v>
      </c>
      <c r="AL374">
        <v>3.14981969696958</v>
      </c>
      <c r="AM374">
        <v>63.08</v>
      </c>
      <c r="AN374">
        <f>(AP374 - AO374 + DY374*1E3/(8.314*(EA374+273.15)) * AR374/DX374 * AQ374) * DX374/(100*DL374) * 1000/(1000 - AP374)</f>
        <v>0</v>
      </c>
      <c r="AO374">
        <v>21.5857894464286</v>
      </c>
      <c r="AP374">
        <v>23.3819248484848</v>
      </c>
      <c r="AQ374">
        <v>-0.000212209276438178</v>
      </c>
      <c r="AR374">
        <v>99.94</v>
      </c>
      <c r="AS374">
        <v>0</v>
      </c>
      <c r="AT374">
        <v>0</v>
      </c>
      <c r="AU374">
        <f>IF(AS374*$H$13&gt;=AW374,1.0,(AW374/(AW374-AS374*$H$13)))</f>
        <v>0</v>
      </c>
      <c r="AV374">
        <f>(AU374-1)*100</f>
        <v>0</v>
      </c>
      <c r="AW374">
        <f>MAX(0,($B$13+$C$13*EF374)/(1+$D$13*EF374)*DY374/(EA374+273)*$E$13)</f>
        <v>0</v>
      </c>
      <c r="AX374" t="s">
        <v>437</v>
      </c>
      <c r="AY374" t="s">
        <v>437</v>
      </c>
      <c r="AZ374">
        <v>0</v>
      </c>
      <c r="BA374">
        <v>0</v>
      </c>
      <c r="BB374">
        <f>1-AZ374/BA374</f>
        <v>0</v>
      </c>
      <c r="BC374">
        <v>0</v>
      </c>
      <c r="BD374" t="s">
        <v>437</v>
      </c>
      <c r="BE374" t="s">
        <v>437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437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$B$11*EG374+$C$11*EH374+$F$11*ES374*(1-EV374)</f>
        <v>0</v>
      </c>
      <c r="DI374">
        <f>DH374*DJ374</f>
        <v>0</v>
      </c>
      <c r="DJ374">
        <f>($B$11*$D$9+$C$11*$D$9+$F$11*((FF374+EX374)/MAX(FF374+EX374+FG374, 0.1)*$I$9+FG374/MAX(FF374+EX374+FG374, 0.1)*$J$9))/($B$11+$C$11+$F$11)</f>
        <v>0</v>
      </c>
      <c r="DK374">
        <f>($B$11*$K$9+$C$11*$K$9+$F$11*((FF374+EX374)/MAX(FF374+EX374+FG374, 0.1)*$P$9+FG374/MAX(FF374+EX374+FG374, 0.1)*$Q$9))/($B$11+$C$11+$F$11)</f>
        <v>0</v>
      </c>
      <c r="DL374">
        <v>6</v>
      </c>
      <c r="DM374">
        <v>0.5</v>
      </c>
      <c r="DN374" t="s">
        <v>438</v>
      </c>
      <c r="DO374">
        <v>2</v>
      </c>
      <c r="DP374" t="b">
        <v>1</v>
      </c>
      <c r="DQ374">
        <v>1758997034.84615</v>
      </c>
      <c r="DR374">
        <v>1074.27461538462</v>
      </c>
      <c r="DS374">
        <v>1124.79076923077</v>
      </c>
      <c r="DT374">
        <v>23.3908076923077</v>
      </c>
      <c r="DU374">
        <v>21.5652923076923</v>
      </c>
      <c r="DV374">
        <v>1066.91384615385</v>
      </c>
      <c r="DW374">
        <v>23.0091615384615</v>
      </c>
      <c r="DX374">
        <v>499.999692307692</v>
      </c>
      <c r="DY374">
        <v>90.3530692307692</v>
      </c>
      <c r="DZ374">
        <v>0.0285759</v>
      </c>
      <c r="EA374">
        <v>29.9555769230769</v>
      </c>
      <c r="EB374">
        <v>30.0352846153846</v>
      </c>
      <c r="EC374">
        <v>999.9</v>
      </c>
      <c r="ED374">
        <v>0</v>
      </c>
      <c r="EE374">
        <v>0</v>
      </c>
      <c r="EF374">
        <v>9994.95384615385</v>
      </c>
      <c r="EG374">
        <v>0</v>
      </c>
      <c r="EH374">
        <v>9.68168</v>
      </c>
      <c r="EI374">
        <v>-50.5151538461538</v>
      </c>
      <c r="EJ374">
        <v>1100.00384615385</v>
      </c>
      <c r="EK374">
        <v>1149.58076923077</v>
      </c>
      <c r="EL374">
        <v>1.82553307692308</v>
      </c>
      <c r="EM374">
        <v>1124.79076923077</v>
      </c>
      <c r="EN374">
        <v>21.5652923076923</v>
      </c>
      <c r="EO374">
        <v>2.11343076923077</v>
      </c>
      <c r="EP374">
        <v>1.94849</v>
      </c>
      <c r="EQ374">
        <v>18.3207692307692</v>
      </c>
      <c r="ER374">
        <v>17.0318538461538</v>
      </c>
      <c r="ES374">
        <v>2000.00461538462</v>
      </c>
      <c r="ET374">
        <v>0.980002153846154</v>
      </c>
      <c r="EU374">
        <v>0.0199982846153846</v>
      </c>
      <c r="EV374">
        <v>0</v>
      </c>
      <c r="EW374">
        <v>882.056230769231</v>
      </c>
      <c r="EX374">
        <v>5.00016</v>
      </c>
      <c r="EY374">
        <v>18008.8769230769</v>
      </c>
      <c r="EZ374">
        <v>18234.2538461538</v>
      </c>
      <c r="FA374">
        <v>48.437</v>
      </c>
      <c r="FB374">
        <v>48.8024615384615</v>
      </c>
      <c r="FC374">
        <v>48.7643076923077</v>
      </c>
      <c r="FD374">
        <v>48.5</v>
      </c>
      <c r="FE374">
        <v>50.2786153846154</v>
      </c>
      <c r="FF374">
        <v>1955.10461538462</v>
      </c>
      <c r="FG374">
        <v>39.9</v>
      </c>
      <c r="FH374">
        <v>0</v>
      </c>
      <c r="FI374">
        <v>1758997048.5</v>
      </c>
      <c r="FJ374">
        <v>0</v>
      </c>
      <c r="FK374">
        <v>882.09976</v>
      </c>
      <c r="FL374">
        <v>0.435076931795098</v>
      </c>
      <c r="FM374">
        <v>4.83076918965682</v>
      </c>
      <c r="FN374">
        <v>18008.728</v>
      </c>
      <c r="FO374">
        <v>15</v>
      </c>
      <c r="FP374">
        <v>0</v>
      </c>
      <c r="FQ374" t="s">
        <v>439</v>
      </c>
      <c r="FR374">
        <v>1747249705.1</v>
      </c>
      <c r="FS374">
        <v>1747249711.1</v>
      </c>
      <c r="FT374">
        <v>0</v>
      </c>
      <c r="FU374">
        <v>0.871</v>
      </c>
      <c r="FV374">
        <v>0.066</v>
      </c>
      <c r="FW374">
        <v>5.486</v>
      </c>
      <c r="FX374">
        <v>0.145</v>
      </c>
      <c r="FY374">
        <v>420</v>
      </c>
      <c r="FZ374">
        <v>16</v>
      </c>
      <c r="GA374">
        <v>0.27</v>
      </c>
      <c r="GB374">
        <v>0.16</v>
      </c>
      <c r="GC374">
        <v>-50.542725</v>
      </c>
      <c r="GD374">
        <v>3.02666616541353</v>
      </c>
      <c r="GE374">
        <v>0.550966982563384</v>
      </c>
      <c r="GF374">
        <v>0</v>
      </c>
      <c r="GG374">
        <v>882.087764705882</v>
      </c>
      <c r="GH374">
        <v>0.273093969480101</v>
      </c>
      <c r="GI374">
        <v>0.271079222067418</v>
      </c>
      <c r="GJ374">
        <v>-1</v>
      </c>
      <c r="GK374">
        <v>1.8367505</v>
      </c>
      <c r="GL374">
        <v>-0.255872030075189</v>
      </c>
      <c r="GM374">
        <v>0.0296554341521078</v>
      </c>
      <c r="GN374">
        <v>0</v>
      </c>
      <c r="GO374">
        <v>0</v>
      </c>
      <c r="GP374">
        <v>2</v>
      </c>
      <c r="GQ374" t="s">
        <v>457</v>
      </c>
      <c r="GR374">
        <v>3.12558</v>
      </c>
      <c r="GS374">
        <v>2.65451</v>
      </c>
      <c r="GT374">
        <v>0.17479</v>
      </c>
      <c r="GU374">
        <v>0.180352</v>
      </c>
      <c r="GV374">
        <v>0.099668</v>
      </c>
      <c r="GW374">
        <v>0.0948497</v>
      </c>
      <c r="GX374">
        <v>21255.1</v>
      </c>
      <c r="GY374">
        <v>20029.6</v>
      </c>
      <c r="GZ374">
        <v>23031.1</v>
      </c>
      <c r="HA374">
        <v>23790.6</v>
      </c>
      <c r="HB374">
        <v>35337.8</v>
      </c>
      <c r="HC374">
        <v>35648.1</v>
      </c>
      <c r="HD374">
        <v>41512.8</v>
      </c>
      <c r="HE374">
        <v>42420.8</v>
      </c>
      <c r="HF374">
        <v>1.91185</v>
      </c>
      <c r="HG374">
        <v>1.82825</v>
      </c>
      <c r="HH374">
        <v>0.208337</v>
      </c>
      <c r="HI374">
        <v>0</v>
      </c>
      <c r="HJ374">
        <v>26.6114</v>
      </c>
      <c r="HK374">
        <v>999.9</v>
      </c>
      <c r="HL374">
        <v>55.848</v>
      </c>
      <c r="HM374">
        <v>29.235</v>
      </c>
      <c r="HN374">
        <v>25.1998</v>
      </c>
      <c r="HO374">
        <v>53.5402</v>
      </c>
      <c r="HP374">
        <v>41.9792</v>
      </c>
      <c r="HQ374">
        <v>1</v>
      </c>
      <c r="HR374">
        <v>-0.000970528</v>
      </c>
      <c r="HS374">
        <v>0.664771</v>
      </c>
      <c r="HT374">
        <v>20.2164</v>
      </c>
      <c r="HU374">
        <v>5.23391</v>
      </c>
      <c r="HV374">
        <v>11.992</v>
      </c>
      <c r="HW374">
        <v>4.95575</v>
      </c>
      <c r="HX374">
        <v>3.304</v>
      </c>
      <c r="HY374">
        <v>23.2</v>
      </c>
      <c r="HZ374">
        <v>9999</v>
      </c>
      <c r="IA374">
        <v>9999</v>
      </c>
      <c r="IB374">
        <v>9999</v>
      </c>
      <c r="IC374">
        <v>1.86852</v>
      </c>
      <c r="ID374">
        <v>1.86417</v>
      </c>
      <c r="IE374">
        <v>1.8718</v>
      </c>
      <c r="IF374">
        <v>1.86265</v>
      </c>
      <c r="IG374">
        <v>1.86204</v>
      </c>
      <c r="IH374">
        <v>1.86854</v>
      </c>
      <c r="II374">
        <v>1.85867</v>
      </c>
      <c r="IJ374">
        <v>1.86508</v>
      </c>
      <c r="IK374">
        <v>5</v>
      </c>
      <c r="IL374">
        <v>0</v>
      </c>
      <c r="IM374">
        <v>0</v>
      </c>
      <c r="IN374">
        <v>0</v>
      </c>
      <c r="IO374" t="s">
        <v>441</v>
      </c>
      <c r="IP374" t="s">
        <v>442</v>
      </c>
      <c r="IQ374" t="s">
        <v>443</v>
      </c>
      <c r="IR374" t="s">
        <v>443</v>
      </c>
      <c r="IS374" t="s">
        <v>443</v>
      </c>
      <c r="IT374" t="s">
        <v>443</v>
      </c>
      <c r="IU374">
        <v>0</v>
      </c>
      <c r="IV374">
        <v>100</v>
      </c>
      <c r="IW374">
        <v>100</v>
      </c>
      <c r="IX374">
        <v>7.4</v>
      </c>
      <c r="IY374">
        <v>0.3815</v>
      </c>
      <c r="IZ374">
        <v>4.29428474587108</v>
      </c>
      <c r="JA374">
        <v>0.0044018681294096</v>
      </c>
      <c r="JB374">
        <v>-1.90699597991277e-06</v>
      </c>
      <c r="JC374">
        <v>4.44501569190667e-10</v>
      </c>
      <c r="JD374">
        <v>0.0663976639725661</v>
      </c>
      <c r="JE374">
        <v>0.00774552653971819</v>
      </c>
      <c r="JF374">
        <v>0.000136201457998369</v>
      </c>
      <c r="JG374">
        <v>5.32982615085375e-06</v>
      </c>
      <c r="JH374">
        <v>-0</v>
      </c>
      <c r="JI374">
        <v>1991</v>
      </c>
      <c r="JJ374">
        <v>1</v>
      </c>
      <c r="JK374">
        <v>28</v>
      </c>
      <c r="JL374">
        <v>195789</v>
      </c>
      <c r="JM374">
        <v>195788.9</v>
      </c>
      <c r="JN374">
        <v>2.28638</v>
      </c>
      <c r="JO374">
        <v>2.34741</v>
      </c>
      <c r="JP374">
        <v>1.4978</v>
      </c>
      <c r="JQ374">
        <v>2.33276</v>
      </c>
      <c r="JR374">
        <v>1.54419</v>
      </c>
      <c r="JS374">
        <v>2.3999</v>
      </c>
      <c r="JT374">
        <v>35.3365</v>
      </c>
      <c r="JU374">
        <v>24.0963</v>
      </c>
      <c r="JV374">
        <v>18</v>
      </c>
      <c r="JW374">
        <v>546.027</v>
      </c>
      <c r="JX374">
        <v>435.342</v>
      </c>
      <c r="JY374">
        <v>25.9075</v>
      </c>
      <c r="JZ374">
        <v>27.5175</v>
      </c>
      <c r="KA374">
        <v>30.0002</v>
      </c>
      <c r="KB374">
        <v>27.4087</v>
      </c>
      <c r="KC374">
        <v>27.4315</v>
      </c>
      <c r="KD374">
        <v>45.8307</v>
      </c>
      <c r="KE374">
        <v>27.2374</v>
      </c>
      <c r="KF374">
        <v>95.5864</v>
      </c>
      <c r="KG374">
        <v>25.8795</v>
      </c>
      <c r="KH374">
        <v>1172.07</v>
      </c>
      <c r="KI374">
        <v>21.6098</v>
      </c>
      <c r="KJ374">
        <v>93.0477</v>
      </c>
      <c r="KK374">
        <v>98.8684</v>
      </c>
    </row>
    <row r="375" spans="1:297">
      <c r="A375">
        <v>359</v>
      </c>
      <c r="B375">
        <v>1758997048</v>
      </c>
      <c r="C375">
        <v>9701</v>
      </c>
      <c r="D375" t="s">
        <v>1163</v>
      </c>
      <c r="E375" t="s">
        <v>1164</v>
      </c>
      <c r="F375">
        <v>5</v>
      </c>
      <c r="G375" t="s">
        <v>1024</v>
      </c>
      <c r="H375" t="s">
        <v>436</v>
      </c>
      <c r="I375">
        <v>1758997039.84615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(EA375+(U375+2*0.95*5.67E-8*(((EA375+$B$7)+273)^4-(EA375+273)^4)-44100*J375)/(1.84*29.3*R375+8*0.95*5.67E-8*(EA375+273)^3))</f>
        <v>0</v>
      </c>
      <c r="W375">
        <f>($C$7*EB375+$D$7*EC375+$E$7*V375)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2*0.95*5.67E-8*(((EA375+$B$7)+273)^4-(W375+273)^4)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1183.24479714286</v>
      </c>
      <c r="AK375">
        <v>1140.48084848485</v>
      </c>
      <c r="AL375">
        <v>3.46040497835489</v>
      </c>
      <c r="AM375">
        <v>63.08</v>
      </c>
      <c r="AN375">
        <f>(AP375 - AO375 + DY375*1E3/(8.314*(EA375+273.15)) * AR375/DX375 * AQ375) * DX375/(100*DL375) * 1000/(1000 - AP375)</f>
        <v>0</v>
      </c>
      <c r="AO375">
        <v>21.6380093125</v>
      </c>
      <c r="AP375">
        <v>23.3975454545454</v>
      </c>
      <c r="AQ375">
        <v>0.000257077922077748</v>
      </c>
      <c r="AR375">
        <v>99.94</v>
      </c>
      <c r="AS375">
        <v>0</v>
      </c>
      <c r="AT375">
        <v>0</v>
      </c>
      <c r="AU375">
        <f>IF(AS375*$H$13&gt;=AW375,1.0,(AW375/(AW375-AS375*$H$13)))</f>
        <v>0</v>
      </c>
      <c r="AV375">
        <f>(AU375-1)*100</f>
        <v>0</v>
      </c>
      <c r="AW375">
        <f>MAX(0,($B$13+$C$13*EF375)/(1+$D$13*EF375)*DY375/(EA375+273)*$E$13)</f>
        <v>0</v>
      </c>
      <c r="AX375" t="s">
        <v>437</v>
      </c>
      <c r="AY375" t="s">
        <v>437</v>
      </c>
      <c r="AZ375">
        <v>0</v>
      </c>
      <c r="BA375">
        <v>0</v>
      </c>
      <c r="BB375">
        <f>1-AZ375/BA375</f>
        <v>0</v>
      </c>
      <c r="BC375">
        <v>0</v>
      </c>
      <c r="BD375" t="s">
        <v>437</v>
      </c>
      <c r="BE375" t="s">
        <v>437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437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$B$11*EG375+$C$11*EH375+$F$11*ES375*(1-EV375)</f>
        <v>0</v>
      </c>
      <c r="DI375">
        <f>DH375*DJ375</f>
        <v>0</v>
      </c>
      <c r="DJ375">
        <f>($B$11*$D$9+$C$11*$D$9+$F$11*((FF375+EX375)/MAX(FF375+EX375+FG375, 0.1)*$I$9+FG375/MAX(FF375+EX375+FG375, 0.1)*$J$9))/($B$11+$C$11+$F$11)</f>
        <v>0</v>
      </c>
      <c r="DK375">
        <f>($B$11*$K$9+$C$11*$K$9+$F$11*((FF375+EX375)/MAX(FF375+EX375+FG375, 0.1)*$P$9+FG375/MAX(FF375+EX375+FG375, 0.1)*$Q$9))/($B$11+$C$11+$F$11)</f>
        <v>0</v>
      </c>
      <c r="DL375">
        <v>6</v>
      </c>
      <c r="DM375">
        <v>0.5</v>
      </c>
      <c r="DN375" t="s">
        <v>438</v>
      </c>
      <c r="DO375">
        <v>2</v>
      </c>
      <c r="DP375" t="b">
        <v>1</v>
      </c>
      <c r="DQ375">
        <v>1758997039.84615</v>
      </c>
      <c r="DR375">
        <v>1090.47</v>
      </c>
      <c r="DS375">
        <v>1141.32153846154</v>
      </c>
      <c r="DT375">
        <v>23.3910307692308</v>
      </c>
      <c r="DU375">
        <v>21.5911076923077</v>
      </c>
      <c r="DV375">
        <v>1083.07923076923</v>
      </c>
      <c r="DW375">
        <v>23.0093923076923</v>
      </c>
      <c r="DX375">
        <v>500.000692307692</v>
      </c>
      <c r="DY375">
        <v>90.3522307692308</v>
      </c>
      <c r="DZ375">
        <v>0.0286388923076923</v>
      </c>
      <c r="EA375">
        <v>29.9535846153846</v>
      </c>
      <c r="EB375">
        <v>30.0252923076923</v>
      </c>
      <c r="EC375">
        <v>999.9</v>
      </c>
      <c r="ED375">
        <v>0</v>
      </c>
      <c r="EE375">
        <v>0</v>
      </c>
      <c r="EF375">
        <v>9997.74</v>
      </c>
      <c r="EG375">
        <v>0</v>
      </c>
      <c r="EH375">
        <v>9.68168</v>
      </c>
      <c r="EI375">
        <v>-50.8518230769231</v>
      </c>
      <c r="EJ375">
        <v>1116.58615384615</v>
      </c>
      <c r="EK375">
        <v>1166.50846153846</v>
      </c>
      <c r="EL375">
        <v>1.79993076923077</v>
      </c>
      <c r="EM375">
        <v>1141.32153846154</v>
      </c>
      <c r="EN375">
        <v>21.5911076923077</v>
      </c>
      <c r="EO375">
        <v>2.11343307692308</v>
      </c>
      <c r="EP375">
        <v>1.95080538461538</v>
      </c>
      <c r="EQ375">
        <v>18.3207846153846</v>
      </c>
      <c r="ER375">
        <v>17.0505846153846</v>
      </c>
      <c r="ES375">
        <v>2000.00230769231</v>
      </c>
      <c r="ET375">
        <v>0.980002153846154</v>
      </c>
      <c r="EU375">
        <v>0.0199982846153846</v>
      </c>
      <c r="EV375">
        <v>0</v>
      </c>
      <c r="EW375">
        <v>882.054538461538</v>
      </c>
      <c r="EX375">
        <v>5.00016</v>
      </c>
      <c r="EY375">
        <v>18008.8923076923</v>
      </c>
      <c r="EZ375">
        <v>18234.2384615385</v>
      </c>
      <c r="FA375">
        <v>48.437</v>
      </c>
      <c r="FB375">
        <v>48.8024615384615</v>
      </c>
      <c r="FC375">
        <v>48.7690769230769</v>
      </c>
      <c r="FD375">
        <v>48.5</v>
      </c>
      <c r="FE375">
        <v>50.2690769230769</v>
      </c>
      <c r="FF375">
        <v>1955.10230769231</v>
      </c>
      <c r="FG375">
        <v>39.9</v>
      </c>
      <c r="FH375">
        <v>0</v>
      </c>
      <c r="FI375">
        <v>1758997053.3</v>
      </c>
      <c r="FJ375">
        <v>0</v>
      </c>
      <c r="FK375">
        <v>882.10536</v>
      </c>
      <c r="FL375">
        <v>-0.306615386415464</v>
      </c>
      <c r="FM375">
        <v>0.253846132021452</v>
      </c>
      <c r="FN375">
        <v>18008.872</v>
      </c>
      <c r="FO375">
        <v>15</v>
      </c>
      <c r="FP375">
        <v>0</v>
      </c>
      <c r="FQ375" t="s">
        <v>439</v>
      </c>
      <c r="FR375">
        <v>1747249705.1</v>
      </c>
      <c r="FS375">
        <v>1747249711.1</v>
      </c>
      <c r="FT375">
        <v>0</v>
      </c>
      <c r="FU375">
        <v>0.871</v>
      </c>
      <c r="FV375">
        <v>0.066</v>
      </c>
      <c r="FW375">
        <v>5.486</v>
      </c>
      <c r="FX375">
        <v>0.145</v>
      </c>
      <c r="FY375">
        <v>420</v>
      </c>
      <c r="FZ375">
        <v>16</v>
      </c>
      <c r="GA375">
        <v>0.27</v>
      </c>
      <c r="GB375">
        <v>0.16</v>
      </c>
      <c r="GC375">
        <v>-50.8756047619048</v>
      </c>
      <c r="GD375">
        <v>-2.5209818181818</v>
      </c>
      <c r="GE375">
        <v>0.834151753623141</v>
      </c>
      <c r="GF375">
        <v>0</v>
      </c>
      <c r="GG375">
        <v>882.065264705882</v>
      </c>
      <c r="GH375">
        <v>0.0480213943629229</v>
      </c>
      <c r="GI375">
        <v>0.252855377034977</v>
      </c>
      <c r="GJ375">
        <v>-1</v>
      </c>
      <c r="GK375">
        <v>1.81133142857143</v>
      </c>
      <c r="GL375">
        <v>-0.324728571428574</v>
      </c>
      <c r="GM375">
        <v>0.0369252603286712</v>
      </c>
      <c r="GN375">
        <v>0</v>
      </c>
      <c r="GO375">
        <v>0</v>
      </c>
      <c r="GP375">
        <v>2</v>
      </c>
      <c r="GQ375" t="s">
        <v>457</v>
      </c>
      <c r="GR375">
        <v>3.12546</v>
      </c>
      <c r="GS375">
        <v>2.65439</v>
      </c>
      <c r="GT375">
        <v>0.176497</v>
      </c>
      <c r="GU375">
        <v>0.181968</v>
      </c>
      <c r="GV375">
        <v>0.0996975</v>
      </c>
      <c r="GW375">
        <v>0.0948632</v>
      </c>
      <c r="GX375">
        <v>21211</v>
      </c>
      <c r="GY375">
        <v>19990.1</v>
      </c>
      <c r="GZ375">
        <v>23030.9</v>
      </c>
      <c r="HA375">
        <v>23790.7</v>
      </c>
      <c r="HB375">
        <v>35336.7</v>
      </c>
      <c r="HC375">
        <v>35647.4</v>
      </c>
      <c r="HD375">
        <v>41512.8</v>
      </c>
      <c r="HE375">
        <v>42420.4</v>
      </c>
      <c r="HF375">
        <v>1.9117</v>
      </c>
      <c r="HG375">
        <v>1.82868</v>
      </c>
      <c r="HH375">
        <v>0.206005</v>
      </c>
      <c r="HI375">
        <v>0</v>
      </c>
      <c r="HJ375">
        <v>26.6114</v>
      </c>
      <c r="HK375">
        <v>999.9</v>
      </c>
      <c r="HL375">
        <v>55.872</v>
      </c>
      <c r="HM375">
        <v>29.245</v>
      </c>
      <c r="HN375">
        <v>25.2245</v>
      </c>
      <c r="HO375">
        <v>53.7002</v>
      </c>
      <c r="HP375">
        <v>41.8189</v>
      </c>
      <c r="HQ375">
        <v>1</v>
      </c>
      <c r="HR375">
        <v>-0.000973069</v>
      </c>
      <c r="HS375">
        <v>0.646008</v>
      </c>
      <c r="HT375">
        <v>20.2162</v>
      </c>
      <c r="HU375">
        <v>5.23316</v>
      </c>
      <c r="HV375">
        <v>11.992</v>
      </c>
      <c r="HW375">
        <v>4.9556</v>
      </c>
      <c r="HX375">
        <v>3.3039</v>
      </c>
      <c r="HY375">
        <v>23.2</v>
      </c>
      <c r="HZ375">
        <v>9999</v>
      </c>
      <c r="IA375">
        <v>9999</v>
      </c>
      <c r="IB375">
        <v>9999</v>
      </c>
      <c r="IC375">
        <v>1.8685</v>
      </c>
      <c r="ID375">
        <v>1.86418</v>
      </c>
      <c r="IE375">
        <v>1.8718</v>
      </c>
      <c r="IF375">
        <v>1.86264</v>
      </c>
      <c r="IG375">
        <v>1.86204</v>
      </c>
      <c r="IH375">
        <v>1.86854</v>
      </c>
      <c r="II375">
        <v>1.85867</v>
      </c>
      <c r="IJ375">
        <v>1.86508</v>
      </c>
      <c r="IK375">
        <v>5</v>
      </c>
      <c r="IL375">
        <v>0</v>
      </c>
      <c r="IM375">
        <v>0</v>
      </c>
      <c r="IN375">
        <v>0</v>
      </c>
      <c r="IO375" t="s">
        <v>441</v>
      </c>
      <c r="IP375" t="s">
        <v>442</v>
      </c>
      <c r="IQ375" t="s">
        <v>443</v>
      </c>
      <c r="IR375" t="s">
        <v>443</v>
      </c>
      <c r="IS375" t="s">
        <v>443</v>
      </c>
      <c r="IT375" t="s">
        <v>443</v>
      </c>
      <c r="IU375">
        <v>0</v>
      </c>
      <c r="IV375">
        <v>100</v>
      </c>
      <c r="IW375">
        <v>100</v>
      </c>
      <c r="IX375">
        <v>7.44</v>
      </c>
      <c r="IY375">
        <v>0.3817</v>
      </c>
      <c r="IZ375">
        <v>4.29428474587108</v>
      </c>
      <c r="JA375">
        <v>0.0044018681294096</v>
      </c>
      <c r="JB375">
        <v>-1.90699597991277e-06</v>
      </c>
      <c r="JC375">
        <v>4.44501569190667e-10</v>
      </c>
      <c r="JD375">
        <v>0.0663976639725661</v>
      </c>
      <c r="JE375">
        <v>0.00774552653971819</v>
      </c>
      <c r="JF375">
        <v>0.000136201457998369</v>
      </c>
      <c r="JG375">
        <v>5.32982615085375e-06</v>
      </c>
      <c r="JH375">
        <v>-0</v>
      </c>
      <c r="JI375">
        <v>1991</v>
      </c>
      <c r="JJ375">
        <v>1</v>
      </c>
      <c r="JK375">
        <v>28</v>
      </c>
      <c r="JL375">
        <v>195789</v>
      </c>
      <c r="JM375">
        <v>195788.9</v>
      </c>
      <c r="JN375">
        <v>2.31445</v>
      </c>
      <c r="JO375">
        <v>2.35962</v>
      </c>
      <c r="JP375">
        <v>1.49902</v>
      </c>
      <c r="JQ375">
        <v>2.33276</v>
      </c>
      <c r="JR375">
        <v>1.54419</v>
      </c>
      <c r="JS375">
        <v>2.27417</v>
      </c>
      <c r="JT375">
        <v>35.3365</v>
      </c>
      <c r="JU375">
        <v>24.0787</v>
      </c>
      <c r="JV375">
        <v>18</v>
      </c>
      <c r="JW375">
        <v>545.931</v>
      </c>
      <c r="JX375">
        <v>435.595</v>
      </c>
      <c r="JY375">
        <v>25.8751</v>
      </c>
      <c r="JZ375">
        <v>27.5175</v>
      </c>
      <c r="KA375">
        <v>30.0002</v>
      </c>
      <c r="KB375">
        <v>27.4087</v>
      </c>
      <c r="KC375">
        <v>27.4315</v>
      </c>
      <c r="KD375">
        <v>46.4377</v>
      </c>
      <c r="KE375">
        <v>27.2374</v>
      </c>
      <c r="KF375">
        <v>95.5864</v>
      </c>
      <c r="KG375">
        <v>26.0379</v>
      </c>
      <c r="KH375">
        <v>1192.34</v>
      </c>
      <c r="KI375">
        <v>21.6413</v>
      </c>
      <c r="KJ375">
        <v>93.0474</v>
      </c>
      <c r="KK375">
        <v>98.8679</v>
      </c>
    </row>
    <row r="376" spans="1:297">
      <c r="A376">
        <v>360</v>
      </c>
      <c r="B376">
        <v>1758997053</v>
      </c>
      <c r="C376">
        <v>9706</v>
      </c>
      <c r="D376" t="s">
        <v>1165</v>
      </c>
      <c r="E376" t="s">
        <v>1166</v>
      </c>
      <c r="F376">
        <v>5</v>
      </c>
      <c r="G376" t="s">
        <v>1024</v>
      </c>
      <c r="H376" t="s">
        <v>436</v>
      </c>
      <c r="I376">
        <v>1758997044.84615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(EA376+(U376+2*0.95*5.67E-8*(((EA376+$B$7)+273)^4-(EA376+273)^4)-44100*J376)/(1.84*29.3*R376+8*0.95*5.67E-8*(EA376+273)^3))</f>
        <v>0</v>
      </c>
      <c r="W376">
        <f>($C$7*EB376+$D$7*EC376+$E$7*V376)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2*0.95*5.67E-8*(((EA376+$B$7)+273)^4-(W376+273)^4)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1200.02710269048</v>
      </c>
      <c r="AK376">
        <v>1157.57478787879</v>
      </c>
      <c r="AL376">
        <v>3.40458744588741</v>
      </c>
      <c r="AM376">
        <v>63.08</v>
      </c>
      <c r="AN376">
        <f>(AP376 - AO376 + DY376*1E3/(8.314*(EA376+273.15)) * AR376/DX376 * AQ376) * DX376/(100*DL376) * 1000/(1000 - AP376)</f>
        <v>0</v>
      </c>
      <c r="AO376">
        <v>21.6349519315476</v>
      </c>
      <c r="AP376">
        <v>23.391563030303</v>
      </c>
      <c r="AQ376">
        <v>-8.90959114960913e-05</v>
      </c>
      <c r="AR376">
        <v>99.94</v>
      </c>
      <c r="AS376">
        <v>0</v>
      </c>
      <c r="AT376">
        <v>0</v>
      </c>
      <c r="AU376">
        <f>IF(AS376*$H$13&gt;=AW376,1.0,(AW376/(AW376-AS376*$H$13)))</f>
        <v>0</v>
      </c>
      <c r="AV376">
        <f>(AU376-1)*100</f>
        <v>0</v>
      </c>
      <c r="AW376">
        <f>MAX(0,($B$13+$C$13*EF376)/(1+$D$13*EF376)*DY376/(EA376+273)*$E$13)</f>
        <v>0</v>
      </c>
      <c r="AX376" t="s">
        <v>437</v>
      </c>
      <c r="AY376" t="s">
        <v>437</v>
      </c>
      <c r="AZ376">
        <v>0</v>
      </c>
      <c r="BA376">
        <v>0</v>
      </c>
      <c r="BB376">
        <f>1-AZ376/BA376</f>
        <v>0</v>
      </c>
      <c r="BC376">
        <v>0</v>
      </c>
      <c r="BD376" t="s">
        <v>437</v>
      </c>
      <c r="BE376" t="s">
        <v>437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437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$B$11*EG376+$C$11*EH376+$F$11*ES376*(1-EV376)</f>
        <v>0</v>
      </c>
      <c r="DI376">
        <f>DH376*DJ376</f>
        <v>0</v>
      </c>
      <c r="DJ376">
        <f>($B$11*$D$9+$C$11*$D$9+$F$11*((FF376+EX376)/MAX(FF376+EX376+FG376, 0.1)*$I$9+FG376/MAX(FF376+EX376+FG376, 0.1)*$J$9))/($B$11+$C$11+$F$11)</f>
        <v>0</v>
      </c>
      <c r="DK376">
        <f>($B$11*$K$9+$C$11*$K$9+$F$11*((FF376+EX376)/MAX(FF376+EX376+FG376, 0.1)*$P$9+FG376/MAX(FF376+EX376+FG376, 0.1)*$Q$9))/($B$11+$C$11+$F$11)</f>
        <v>0</v>
      </c>
      <c r="DL376">
        <v>6</v>
      </c>
      <c r="DM376">
        <v>0.5</v>
      </c>
      <c r="DN376" t="s">
        <v>438</v>
      </c>
      <c r="DO376">
        <v>2</v>
      </c>
      <c r="DP376" t="b">
        <v>1</v>
      </c>
      <c r="DQ376">
        <v>1758997044.84615</v>
      </c>
      <c r="DR376">
        <v>1106.77153846154</v>
      </c>
      <c r="DS376">
        <v>1157.97</v>
      </c>
      <c r="DT376">
        <v>23.3908538461538</v>
      </c>
      <c r="DU376">
        <v>21.6161076923077</v>
      </c>
      <c r="DV376">
        <v>1099.35230769231</v>
      </c>
      <c r="DW376">
        <v>23.0092230769231</v>
      </c>
      <c r="DX376">
        <v>499.985692307692</v>
      </c>
      <c r="DY376">
        <v>90.3517538461538</v>
      </c>
      <c r="DZ376">
        <v>0.0287999076923077</v>
      </c>
      <c r="EA376">
        <v>29.9498461538462</v>
      </c>
      <c r="EB376">
        <v>30.0107923076923</v>
      </c>
      <c r="EC376">
        <v>999.9</v>
      </c>
      <c r="ED376">
        <v>0</v>
      </c>
      <c r="EE376">
        <v>0</v>
      </c>
      <c r="EF376">
        <v>9992.59769230769</v>
      </c>
      <c r="EG376">
        <v>0</v>
      </c>
      <c r="EH376">
        <v>9.68168</v>
      </c>
      <c r="EI376">
        <v>-51.1986</v>
      </c>
      <c r="EJ376">
        <v>1133.27769230769</v>
      </c>
      <c r="EK376">
        <v>1183.55461538462</v>
      </c>
      <c r="EL376">
        <v>1.77474846153846</v>
      </c>
      <c r="EM376">
        <v>1157.97</v>
      </c>
      <c r="EN376">
        <v>21.6161076923077</v>
      </c>
      <c r="EO376">
        <v>2.11340692307692</v>
      </c>
      <c r="EP376">
        <v>1.95305384615385</v>
      </c>
      <c r="EQ376">
        <v>18.3205923076923</v>
      </c>
      <c r="ER376">
        <v>17.0687769230769</v>
      </c>
      <c r="ES376">
        <v>2000.00538461538</v>
      </c>
      <c r="ET376">
        <v>0.980002153846154</v>
      </c>
      <c r="EU376">
        <v>0.0199982846153846</v>
      </c>
      <c r="EV376">
        <v>0</v>
      </c>
      <c r="EW376">
        <v>882.095307692308</v>
      </c>
      <c r="EX376">
        <v>5.00016</v>
      </c>
      <c r="EY376">
        <v>18009.0461538462</v>
      </c>
      <c r="EZ376">
        <v>18234.2538461538</v>
      </c>
      <c r="FA376">
        <v>48.437</v>
      </c>
      <c r="FB376">
        <v>48.7929230769231</v>
      </c>
      <c r="FC376">
        <v>48.7595384615385</v>
      </c>
      <c r="FD376">
        <v>48.5</v>
      </c>
      <c r="FE376">
        <v>50.2643076923077</v>
      </c>
      <c r="FF376">
        <v>1955.10538461538</v>
      </c>
      <c r="FG376">
        <v>39.9</v>
      </c>
      <c r="FH376">
        <v>0</v>
      </c>
      <c r="FI376">
        <v>1758997058.1</v>
      </c>
      <c r="FJ376">
        <v>0</v>
      </c>
      <c r="FK376">
        <v>882.10612</v>
      </c>
      <c r="FL376">
        <v>0.609307683925383</v>
      </c>
      <c r="FM376">
        <v>-3.02307693970708</v>
      </c>
      <c r="FN376">
        <v>18008.984</v>
      </c>
      <c r="FO376">
        <v>15</v>
      </c>
      <c r="FP376">
        <v>0</v>
      </c>
      <c r="FQ376" t="s">
        <v>439</v>
      </c>
      <c r="FR376">
        <v>1747249705.1</v>
      </c>
      <c r="FS376">
        <v>1747249711.1</v>
      </c>
      <c r="FT376">
        <v>0</v>
      </c>
      <c r="FU376">
        <v>0.871</v>
      </c>
      <c r="FV376">
        <v>0.066</v>
      </c>
      <c r="FW376">
        <v>5.486</v>
      </c>
      <c r="FX376">
        <v>0.145</v>
      </c>
      <c r="FY376">
        <v>420</v>
      </c>
      <c r="FZ376">
        <v>16</v>
      </c>
      <c r="GA376">
        <v>0.27</v>
      </c>
      <c r="GB376">
        <v>0.16</v>
      </c>
      <c r="GC376">
        <v>-51.028425</v>
      </c>
      <c r="GD376">
        <v>-6.88760751879694</v>
      </c>
      <c r="GE376">
        <v>0.971028680768493</v>
      </c>
      <c r="GF376">
        <v>0</v>
      </c>
      <c r="GG376">
        <v>882.106970588235</v>
      </c>
      <c r="GH376">
        <v>0.113781510129906</v>
      </c>
      <c r="GI376">
        <v>0.242257457275386</v>
      </c>
      <c r="GJ376">
        <v>-1</v>
      </c>
      <c r="GK376">
        <v>1.7895385</v>
      </c>
      <c r="GL376">
        <v>-0.338783909774434</v>
      </c>
      <c r="GM376">
        <v>0.0365950307111499</v>
      </c>
      <c r="GN376">
        <v>0</v>
      </c>
      <c r="GO376">
        <v>0</v>
      </c>
      <c r="GP376">
        <v>2</v>
      </c>
      <c r="GQ376" t="s">
        <v>457</v>
      </c>
      <c r="GR376">
        <v>3.12544</v>
      </c>
      <c r="GS376">
        <v>2.65424</v>
      </c>
      <c r="GT376">
        <v>0.178181</v>
      </c>
      <c r="GU376">
        <v>0.183766</v>
      </c>
      <c r="GV376">
        <v>0.099686</v>
      </c>
      <c r="GW376">
        <v>0.094864</v>
      </c>
      <c r="GX376">
        <v>21167.9</v>
      </c>
      <c r="GY376">
        <v>19946.4</v>
      </c>
      <c r="GZ376">
        <v>23031.2</v>
      </c>
      <c r="HA376">
        <v>23790.9</v>
      </c>
      <c r="HB376">
        <v>35337.4</v>
      </c>
      <c r="HC376">
        <v>35647.9</v>
      </c>
      <c r="HD376">
        <v>41512.8</v>
      </c>
      <c r="HE376">
        <v>42420.9</v>
      </c>
      <c r="HF376">
        <v>1.9118</v>
      </c>
      <c r="HG376">
        <v>1.8286</v>
      </c>
      <c r="HH376">
        <v>0.209924</v>
      </c>
      <c r="HI376">
        <v>0</v>
      </c>
      <c r="HJ376">
        <v>26.6114</v>
      </c>
      <c r="HK376">
        <v>999.9</v>
      </c>
      <c r="HL376">
        <v>55.897</v>
      </c>
      <c r="HM376">
        <v>29.265</v>
      </c>
      <c r="HN376">
        <v>25.2671</v>
      </c>
      <c r="HO376">
        <v>53.5902</v>
      </c>
      <c r="HP376">
        <v>41.9431</v>
      </c>
      <c r="HQ376">
        <v>1</v>
      </c>
      <c r="HR376">
        <v>-0.00128303</v>
      </c>
      <c r="HS376">
        <v>-0.0549047</v>
      </c>
      <c r="HT376">
        <v>20.2176</v>
      </c>
      <c r="HU376">
        <v>5.23346</v>
      </c>
      <c r="HV376">
        <v>11.992</v>
      </c>
      <c r="HW376">
        <v>4.9555</v>
      </c>
      <c r="HX376">
        <v>3.30393</v>
      </c>
      <c r="HY376">
        <v>23.2</v>
      </c>
      <c r="HZ376">
        <v>9999</v>
      </c>
      <c r="IA376">
        <v>9999</v>
      </c>
      <c r="IB376">
        <v>9999</v>
      </c>
      <c r="IC376">
        <v>1.86853</v>
      </c>
      <c r="ID376">
        <v>1.86418</v>
      </c>
      <c r="IE376">
        <v>1.8718</v>
      </c>
      <c r="IF376">
        <v>1.86265</v>
      </c>
      <c r="IG376">
        <v>1.86206</v>
      </c>
      <c r="IH376">
        <v>1.86856</v>
      </c>
      <c r="II376">
        <v>1.85867</v>
      </c>
      <c r="IJ376">
        <v>1.86508</v>
      </c>
      <c r="IK376">
        <v>5</v>
      </c>
      <c r="IL376">
        <v>0</v>
      </c>
      <c r="IM376">
        <v>0</v>
      </c>
      <c r="IN376">
        <v>0</v>
      </c>
      <c r="IO376" t="s">
        <v>441</v>
      </c>
      <c r="IP376" t="s">
        <v>442</v>
      </c>
      <c r="IQ376" t="s">
        <v>443</v>
      </c>
      <c r="IR376" t="s">
        <v>443</v>
      </c>
      <c r="IS376" t="s">
        <v>443</v>
      </c>
      <c r="IT376" t="s">
        <v>443</v>
      </c>
      <c r="IU376">
        <v>0</v>
      </c>
      <c r="IV376">
        <v>100</v>
      </c>
      <c r="IW376">
        <v>100</v>
      </c>
      <c r="IX376">
        <v>7.47</v>
      </c>
      <c r="IY376">
        <v>0.3817</v>
      </c>
      <c r="IZ376">
        <v>4.29428474587108</v>
      </c>
      <c r="JA376">
        <v>0.0044018681294096</v>
      </c>
      <c r="JB376">
        <v>-1.90699597991277e-06</v>
      </c>
      <c r="JC376">
        <v>4.44501569190667e-10</v>
      </c>
      <c r="JD376">
        <v>0.0663976639725661</v>
      </c>
      <c r="JE376">
        <v>0.00774552653971819</v>
      </c>
      <c r="JF376">
        <v>0.000136201457998369</v>
      </c>
      <c r="JG376">
        <v>5.32982615085375e-06</v>
      </c>
      <c r="JH376">
        <v>-0</v>
      </c>
      <c r="JI376">
        <v>1991</v>
      </c>
      <c r="JJ376">
        <v>1</v>
      </c>
      <c r="JK376">
        <v>28</v>
      </c>
      <c r="JL376">
        <v>195789.1</v>
      </c>
      <c r="JM376">
        <v>195789</v>
      </c>
      <c r="JN376">
        <v>2.34497</v>
      </c>
      <c r="JO376">
        <v>2.34375</v>
      </c>
      <c r="JP376">
        <v>1.4978</v>
      </c>
      <c r="JQ376">
        <v>2.33276</v>
      </c>
      <c r="JR376">
        <v>1.54419</v>
      </c>
      <c r="JS376">
        <v>2.33887</v>
      </c>
      <c r="JT376">
        <v>35.3133</v>
      </c>
      <c r="JU376">
        <v>24.105</v>
      </c>
      <c r="JV376">
        <v>18</v>
      </c>
      <c r="JW376">
        <v>545.995</v>
      </c>
      <c r="JX376">
        <v>435.55</v>
      </c>
      <c r="JY376">
        <v>25.9615</v>
      </c>
      <c r="JZ376">
        <v>27.5193</v>
      </c>
      <c r="KA376">
        <v>29.9999</v>
      </c>
      <c r="KB376">
        <v>27.4087</v>
      </c>
      <c r="KC376">
        <v>27.4315</v>
      </c>
      <c r="KD376">
        <v>46.9696</v>
      </c>
      <c r="KE376">
        <v>27.2374</v>
      </c>
      <c r="KF376">
        <v>95.9722</v>
      </c>
      <c r="KG376">
        <v>25.9997</v>
      </c>
      <c r="KH376">
        <v>1205.85</v>
      </c>
      <c r="KI376">
        <v>21.664</v>
      </c>
      <c r="KJ376">
        <v>93.048</v>
      </c>
      <c r="KK376">
        <v>98.869</v>
      </c>
    </row>
    <row r="377" spans="1:297">
      <c r="A377">
        <v>361</v>
      </c>
      <c r="B377">
        <v>1758997058</v>
      </c>
      <c r="C377">
        <v>9711</v>
      </c>
      <c r="D377" t="s">
        <v>1167</v>
      </c>
      <c r="E377" t="s">
        <v>1168</v>
      </c>
      <c r="F377">
        <v>5</v>
      </c>
      <c r="G377" t="s">
        <v>1024</v>
      </c>
      <c r="H377" t="s">
        <v>436</v>
      </c>
      <c r="I377">
        <v>1758997049.84615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(EA377+(U377+2*0.95*5.67E-8*(((EA377+$B$7)+273)^4-(EA377+273)^4)-44100*J377)/(1.84*29.3*R377+8*0.95*5.67E-8*(EA377+273)^3))</f>
        <v>0</v>
      </c>
      <c r="W377">
        <f>($C$7*EB377+$D$7*EC377+$E$7*V377)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2*0.95*5.67E-8*(((EA377+$B$7)+273)^4-(W377+273)^4)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1218.77254595238</v>
      </c>
      <c r="AK377">
        <v>1175.44424242424</v>
      </c>
      <c r="AL377">
        <v>3.59425822510793</v>
      </c>
      <c r="AM377">
        <v>63.08</v>
      </c>
      <c r="AN377">
        <f>(AP377 - AO377 + DY377*1E3/(8.314*(EA377+273.15)) * AR377/DX377 * AQ377) * DX377/(100*DL377) * 1000/(1000 - AP377)</f>
        <v>0</v>
      </c>
      <c r="AO377">
        <v>21.659914375</v>
      </c>
      <c r="AP377">
        <v>23.3958442424242</v>
      </c>
      <c r="AQ377">
        <v>5.94999134197114e-05</v>
      </c>
      <c r="AR377">
        <v>99.94</v>
      </c>
      <c r="AS377">
        <v>0</v>
      </c>
      <c r="AT377">
        <v>0</v>
      </c>
      <c r="AU377">
        <f>IF(AS377*$H$13&gt;=AW377,1.0,(AW377/(AW377-AS377*$H$13)))</f>
        <v>0</v>
      </c>
      <c r="AV377">
        <f>(AU377-1)*100</f>
        <v>0</v>
      </c>
      <c r="AW377">
        <f>MAX(0,($B$13+$C$13*EF377)/(1+$D$13*EF377)*DY377/(EA377+273)*$E$13)</f>
        <v>0</v>
      </c>
      <c r="AX377" t="s">
        <v>437</v>
      </c>
      <c r="AY377" t="s">
        <v>437</v>
      </c>
      <c r="AZ377">
        <v>0</v>
      </c>
      <c r="BA377">
        <v>0</v>
      </c>
      <c r="BB377">
        <f>1-AZ377/BA377</f>
        <v>0</v>
      </c>
      <c r="BC377">
        <v>0</v>
      </c>
      <c r="BD377" t="s">
        <v>437</v>
      </c>
      <c r="BE377" t="s">
        <v>437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437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$B$11*EG377+$C$11*EH377+$F$11*ES377*(1-EV377)</f>
        <v>0</v>
      </c>
      <c r="DI377">
        <f>DH377*DJ377</f>
        <v>0</v>
      </c>
      <c r="DJ377">
        <f>($B$11*$D$9+$C$11*$D$9+$F$11*((FF377+EX377)/MAX(FF377+EX377+FG377, 0.1)*$I$9+FG377/MAX(FF377+EX377+FG377, 0.1)*$J$9))/($B$11+$C$11+$F$11)</f>
        <v>0</v>
      </c>
      <c r="DK377">
        <f>($B$11*$K$9+$C$11*$K$9+$F$11*((FF377+EX377)/MAX(FF377+EX377+FG377, 0.1)*$P$9+FG377/MAX(FF377+EX377+FG377, 0.1)*$Q$9))/($B$11+$C$11+$F$11)</f>
        <v>0</v>
      </c>
      <c r="DL377">
        <v>6</v>
      </c>
      <c r="DM377">
        <v>0.5</v>
      </c>
      <c r="DN377" t="s">
        <v>438</v>
      </c>
      <c r="DO377">
        <v>2</v>
      </c>
      <c r="DP377" t="b">
        <v>1</v>
      </c>
      <c r="DQ377">
        <v>1758997049.84615</v>
      </c>
      <c r="DR377">
        <v>1123.43461538462</v>
      </c>
      <c r="DS377">
        <v>1175.53692307692</v>
      </c>
      <c r="DT377">
        <v>23.3930307692308</v>
      </c>
      <c r="DU377">
        <v>21.6437076923077</v>
      </c>
      <c r="DV377">
        <v>1115.98538461538</v>
      </c>
      <c r="DW377">
        <v>23.0113461538462</v>
      </c>
      <c r="DX377">
        <v>500.025461538461</v>
      </c>
      <c r="DY377">
        <v>90.3519153846154</v>
      </c>
      <c r="DZ377">
        <v>0.0287263307692308</v>
      </c>
      <c r="EA377">
        <v>29.9439923076923</v>
      </c>
      <c r="EB377">
        <v>30.0109923076923</v>
      </c>
      <c r="EC377">
        <v>999.9</v>
      </c>
      <c r="ED377">
        <v>0</v>
      </c>
      <c r="EE377">
        <v>0</v>
      </c>
      <c r="EF377">
        <v>9993.51692307692</v>
      </c>
      <c r="EG377">
        <v>0</v>
      </c>
      <c r="EH377">
        <v>9.68435461538462</v>
      </c>
      <c r="EI377">
        <v>-52.1021</v>
      </c>
      <c r="EJ377">
        <v>1150.34384615385</v>
      </c>
      <c r="EK377">
        <v>1201.54384615385</v>
      </c>
      <c r="EL377">
        <v>1.74932846153846</v>
      </c>
      <c r="EM377">
        <v>1175.53692307692</v>
      </c>
      <c r="EN377">
        <v>21.6437076923077</v>
      </c>
      <c r="EO377">
        <v>2.11360692307692</v>
      </c>
      <c r="EP377">
        <v>1.95554923076923</v>
      </c>
      <c r="EQ377">
        <v>18.3221076923077</v>
      </c>
      <c r="ER377">
        <v>17.0889384615385</v>
      </c>
      <c r="ES377">
        <v>1999.98384615385</v>
      </c>
      <c r="ET377">
        <v>0.980002</v>
      </c>
      <c r="EU377">
        <v>0.0199985</v>
      </c>
      <c r="EV377">
        <v>0</v>
      </c>
      <c r="EW377">
        <v>882.041230769231</v>
      </c>
      <c r="EX377">
        <v>5.00016</v>
      </c>
      <c r="EY377">
        <v>18009.0615384615</v>
      </c>
      <c r="EZ377">
        <v>18234.0538461538</v>
      </c>
      <c r="FA377">
        <v>48.437</v>
      </c>
      <c r="FB377">
        <v>48.7833846153846</v>
      </c>
      <c r="FC377">
        <v>48.7595384615385</v>
      </c>
      <c r="FD377">
        <v>48.5</v>
      </c>
      <c r="FE377">
        <v>50.2643076923077</v>
      </c>
      <c r="FF377">
        <v>1955.08384615385</v>
      </c>
      <c r="FG377">
        <v>39.9</v>
      </c>
      <c r="FH377">
        <v>0</v>
      </c>
      <c r="FI377">
        <v>1758997063.5</v>
      </c>
      <c r="FJ377">
        <v>0</v>
      </c>
      <c r="FK377">
        <v>882.128384615385</v>
      </c>
      <c r="FL377">
        <v>0.497777769635117</v>
      </c>
      <c r="FM377">
        <v>9.18632481191886</v>
      </c>
      <c r="FN377">
        <v>18009.3346153846</v>
      </c>
      <c r="FO377">
        <v>15</v>
      </c>
      <c r="FP377">
        <v>0</v>
      </c>
      <c r="FQ377" t="s">
        <v>439</v>
      </c>
      <c r="FR377">
        <v>1747249705.1</v>
      </c>
      <c r="FS377">
        <v>1747249711.1</v>
      </c>
      <c r="FT377">
        <v>0</v>
      </c>
      <c r="FU377">
        <v>0.871</v>
      </c>
      <c r="FV377">
        <v>0.066</v>
      </c>
      <c r="FW377">
        <v>5.486</v>
      </c>
      <c r="FX377">
        <v>0.145</v>
      </c>
      <c r="FY377">
        <v>420</v>
      </c>
      <c r="FZ377">
        <v>16</v>
      </c>
      <c r="GA377">
        <v>0.27</v>
      </c>
      <c r="GB377">
        <v>0.16</v>
      </c>
      <c r="GC377">
        <v>-51.5311047619048</v>
      </c>
      <c r="GD377">
        <v>-9.51116103896102</v>
      </c>
      <c r="GE377">
        <v>1.15784654731108</v>
      </c>
      <c r="GF377">
        <v>0</v>
      </c>
      <c r="GG377">
        <v>882.119117647059</v>
      </c>
      <c r="GH377">
        <v>0.173537049301324</v>
      </c>
      <c r="GI377">
        <v>0.225924084686701</v>
      </c>
      <c r="GJ377">
        <v>-1</v>
      </c>
      <c r="GK377">
        <v>1.76610666666667</v>
      </c>
      <c r="GL377">
        <v>-0.275362597402595</v>
      </c>
      <c r="GM377">
        <v>0.0325681600768857</v>
      </c>
      <c r="GN377">
        <v>0</v>
      </c>
      <c r="GO377">
        <v>0</v>
      </c>
      <c r="GP377">
        <v>2</v>
      </c>
      <c r="GQ377" t="s">
        <v>457</v>
      </c>
      <c r="GR377">
        <v>3.12549</v>
      </c>
      <c r="GS377">
        <v>2.6541</v>
      </c>
      <c r="GT377">
        <v>0.179909</v>
      </c>
      <c r="GU377">
        <v>0.185311</v>
      </c>
      <c r="GV377">
        <v>0.099707</v>
      </c>
      <c r="GW377">
        <v>0.095083</v>
      </c>
      <c r="GX377">
        <v>21123.7</v>
      </c>
      <c r="GY377">
        <v>19908.5</v>
      </c>
      <c r="GZ377">
        <v>23031.5</v>
      </c>
      <c r="HA377">
        <v>23790.8</v>
      </c>
      <c r="HB377">
        <v>35337</v>
      </c>
      <c r="HC377">
        <v>35639.3</v>
      </c>
      <c r="HD377">
        <v>41513.2</v>
      </c>
      <c r="HE377">
        <v>42420.7</v>
      </c>
      <c r="HF377">
        <v>1.91157</v>
      </c>
      <c r="HG377">
        <v>1.82887</v>
      </c>
      <c r="HH377">
        <v>0.209574</v>
      </c>
      <c r="HI377">
        <v>0</v>
      </c>
      <c r="HJ377">
        <v>26.6134</v>
      </c>
      <c r="HK377">
        <v>999.9</v>
      </c>
      <c r="HL377">
        <v>55.946</v>
      </c>
      <c r="HM377">
        <v>29.235</v>
      </c>
      <c r="HN377">
        <v>25.2426</v>
      </c>
      <c r="HO377">
        <v>54.1102</v>
      </c>
      <c r="HP377">
        <v>42.0152</v>
      </c>
      <c r="HQ377">
        <v>1</v>
      </c>
      <c r="HR377">
        <v>-0.00125</v>
      </c>
      <c r="HS377">
        <v>0.3625</v>
      </c>
      <c r="HT377">
        <v>20.2175</v>
      </c>
      <c r="HU377">
        <v>5.23346</v>
      </c>
      <c r="HV377">
        <v>11.992</v>
      </c>
      <c r="HW377">
        <v>4.95565</v>
      </c>
      <c r="HX377">
        <v>3.30393</v>
      </c>
      <c r="HY377">
        <v>23.2</v>
      </c>
      <c r="HZ377">
        <v>9999</v>
      </c>
      <c r="IA377">
        <v>9999</v>
      </c>
      <c r="IB377">
        <v>9999</v>
      </c>
      <c r="IC377">
        <v>1.86852</v>
      </c>
      <c r="ID377">
        <v>1.86418</v>
      </c>
      <c r="IE377">
        <v>1.8718</v>
      </c>
      <c r="IF377">
        <v>1.86265</v>
      </c>
      <c r="IG377">
        <v>1.86207</v>
      </c>
      <c r="IH377">
        <v>1.86856</v>
      </c>
      <c r="II377">
        <v>1.85867</v>
      </c>
      <c r="IJ377">
        <v>1.86508</v>
      </c>
      <c r="IK377">
        <v>5</v>
      </c>
      <c r="IL377">
        <v>0</v>
      </c>
      <c r="IM377">
        <v>0</v>
      </c>
      <c r="IN377">
        <v>0</v>
      </c>
      <c r="IO377" t="s">
        <v>441</v>
      </c>
      <c r="IP377" t="s">
        <v>442</v>
      </c>
      <c r="IQ377" t="s">
        <v>443</v>
      </c>
      <c r="IR377" t="s">
        <v>443</v>
      </c>
      <c r="IS377" t="s">
        <v>443</v>
      </c>
      <c r="IT377" t="s">
        <v>443</v>
      </c>
      <c r="IU377">
        <v>0</v>
      </c>
      <c r="IV377">
        <v>100</v>
      </c>
      <c r="IW377">
        <v>100</v>
      </c>
      <c r="IX377">
        <v>7.49</v>
      </c>
      <c r="IY377">
        <v>0.3818</v>
      </c>
      <c r="IZ377">
        <v>4.29428474587108</v>
      </c>
      <c r="JA377">
        <v>0.0044018681294096</v>
      </c>
      <c r="JB377">
        <v>-1.90699597991277e-06</v>
      </c>
      <c r="JC377">
        <v>4.44501569190667e-10</v>
      </c>
      <c r="JD377">
        <v>0.0663976639725661</v>
      </c>
      <c r="JE377">
        <v>0.00774552653971819</v>
      </c>
      <c r="JF377">
        <v>0.000136201457998369</v>
      </c>
      <c r="JG377">
        <v>5.32982615085375e-06</v>
      </c>
      <c r="JH377">
        <v>-0</v>
      </c>
      <c r="JI377">
        <v>1991</v>
      </c>
      <c r="JJ377">
        <v>1</v>
      </c>
      <c r="JK377">
        <v>28</v>
      </c>
      <c r="JL377">
        <v>195789.2</v>
      </c>
      <c r="JM377">
        <v>195789.1</v>
      </c>
      <c r="JN377">
        <v>2.36938</v>
      </c>
      <c r="JO377">
        <v>2.35229</v>
      </c>
      <c r="JP377">
        <v>1.4978</v>
      </c>
      <c r="JQ377">
        <v>2.33276</v>
      </c>
      <c r="JR377">
        <v>1.54419</v>
      </c>
      <c r="JS377">
        <v>2.37183</v>
      </c>
      <c r="JT377">
        <v>35.3365</v>
      </c>
      <c r="JU377">
        <v>24.0963</v>
      </c>
      <c r="JV377">
        <v>18</v>
      </c>
      <c r="JW377">
        <v>545.849</v>
      </c>
      <c r="JX377">
        <v>435.714</v>
      </c>
      <c r="JY377">
        <v>26.0197</v>
      </c>
      <c r="JZ377">
        <v>27.5199</v>
      </c>
      <c r="KA377">
        <v>30.0001</v>
      </c>
      <c r="KB377">
        <v>27.4087</v>
      </c>
      <c r="KC377">
        <v>27.4315</v>
      </c>
      <c r="KD377">
        <v>47.5537</v>
      </c>
      <c r="KE377">
        <v>27.2374</v>
      </c>
      <c r="KF377">
        <v>95.9722</v>
      </c>
      <c r="KG377">
        <v>25.9653</v>
      </c>
      <c r="KH377">
        <v>1226.08</v>
      </c>
      <c r="KI377">
        <v>21.6796</v>
      </c>
      <c r="KJ377">
        <v>93.049</v>
      </c>
      <c r="KK377">
        <v>98.8685</v>
      </c>
    </row>
    <row r="378" spans="1:297">
      <c r="A378">
        <v>362</v>
      </c>
      <c r="B378">
        <v>1758997063</v>
      </c>
      <c r="C378">
        <v>9716</v>
      </c>
      <c r="D378" t="s">
        <v>1169</v>
      </c>
      <c r="E378" t="s">
        <v>1170</v>
      </c>
      <c r="F378">
        <v>5</v>
      </c>
      <c r="G378" t="s">
        <v>1024</v>
      </c>
      <c r="H378" t="s">
        <v>436</v>
      </c>
      <c r="I378">
        <v>1758997054.84615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(EA378+(U378+2*0.95*5.67E-8*(((EA378+$B$7)+273)^4-(EA378+273)^4)-44100*J378)/(1.84*29.3*R378+8*0.95*5.67E-8*(EA378+273)^3))</f>
        <v>0</v>
      </c>
      <c r="W378">
        <f>($C$7*EB378+$D$7*EC378+$E$7*V378)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2*0.95*5.67E-8*(((EA378+$B$7)+273)^4-(W378+273)^4)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1234.98406141667</v>
      </c>
      <c r="AK378">
        <v>1192.10557575758</v>
      </c>
      <c r="AL378">
        <v>3.31160584415573</v>
      </c>
      <c r="AM378">
        <v>63.08</v>
      </c>
      <c r="AN378">
        <f>(AP378 - AO378 + DY378*1E3/(8.314*(EA378+273.15)) * AR378/DX378 * AQ378) * DX378/(100*DL378) * 1000/(1000 - AP378)</f>
        <v>0</v>
      </c>
      <c r="AO378">
        <v>21.7130767648809</v>
      </c>
      <c r="AP378">
        <v>23.4128478787879</v>
      </c>
      <c r="AQ378">
        <v>0.000227870602124888</v>
      </c>
      <c r="AR378">
        <v>99.94</v>
      </c>
      <c r="AS378">
        <v>0</v>
      </c>
      <c r="AT378">
        <v>0</v>
      </c>
      <c r="AU378">
        <f>IF(AS378*$H$13&gt;=AW378,1.0,(AW378/(AW378-AS378*$H$13)))</f>
        <v>0</v>
      </c>
      <c r="AV378">
        <f>(AU378-1)*100</f>
        <v>0</v>
      </c>
      <c r="AW378">
        <f>MAX(0,($B$13+$C$13*EF378)/(1+$D$13*EF378)*DY378/(EA378+273)*$E$13)</f>
        <v>0</v>
      </c>
      <c r="AX378" t="s">
        <v>437</v>
      </c>
      <c r="AY378" t="s">
        <v>437</v>
      </c>
      <c r="AZ378">
        <v>0</v>
      </c>
      <c r="BA378">
        <v>0</v>
      </c>
      <c r="BB378">
        <f>1-AZ378/BA378</f>
        <v>0</v>
      </c>
      <c r="BC378">
        <v>0</v>
      </c>
      <c r="BD378" t="s">
        <v>437</v>
      </c>
      <c r="BE378" t="s">
        <v>437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437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$B$11*EG378+$C$11*EH378+$F$11*ES378*(1-EV378)</f>
        <v>0</v>
      </c>
      <c r="DI378">
        <f>DH378*DJ378</f>
        <v>0</v>
      </c>
      <c r="DJ378">
        <f>($B$11*$D$9+$C$11*$D$9+$F$11*((FF378+EX378)/MAX(FF378+EX378+FG378, 0.1)*$I$9+FG378/MAX(FF378+EX378+FG378, 0.1)*$J$9))/($B$11+$C$11+$F$11)</f>
        <v>0</v>
      </c>
      <c r="DK378">
        <f>($B$11*$K$9+$C$11*$K$9+$F$11*((FF378+EX378)/MAX(FF378+EX378+FG378, 0.1)*$P$9+FG378/MAX(FF378+EX378+FG378, 0.1)*$Q$9))/($B$11+$C$11+$F$11)</f>
        <v>0</v>
      </c>
      <c r="DL378">
        <v>6</v>
      </c>
      <c r="DM378">
        <v>0.5</v>
      </c>
      <c r="DN378" t="s">
        <v>438</v>
      </c>
      <c r="DO378">
        <v>2</v>
      </c>
      <c r="DP378" t="b">
        <v>1</v>
      </c>
      <c r="DQ378">
        <v>1758997054.84615</v>
      </c>
      <c r="DR378">
        <v>1140.31230769231</v>
      </c>
      <c r="DS378">
        <v>1192.39923076923</v>
      </c>
      <c r="DT378">
        <v>23.3986538461538</v>
      </c>
      <c r="DU378">
        <v>21.6681153846154</v>
      </c>
      <c r="DV378">
        <v>1132.83307692308</v>
      </c>
      <c r="DW378">
        <v>23.0168461538462</v>
      </c>
      <c r="DX378">
        <v>500.028307692308</v>
      </c>
      <c r="DY378">
        <v>90.3529076923077</v>
      </c>
      <c r="DZ378">
        <v>0.0286518692307692</v>
      </c>
      <c r="EA378">
        <v>29.9387692307692</v>
      </c>
      <c r="EB378">
        <v>30.0173538461538</v>
      </c>
      <c r="EC378">
        <v>999.9</v>
      </c>
      <c r="ED378">
        <v>0</v>
      </c>
      <c r="EE378">
        <v>0</v>
      </c>
      <c r="EF378">
        <v>9996.34769230769</v>
      </c>
      <c r="EG378">
        <v>0</v>
      </c>
      <c r="EH378">
        <v>9.68467538461539</v>
      </c>
      <c r="EI378">
        <v>-52.0860769230769</v>
      </c>
      <c r="EJ378">
        <v>1167.63384615385</v>
      </c>
      <c r="EK378">
        <v>1218.80923076923</v>
      </c>
      <c r="EL378">
        <v>1.73054461538462</v>
      </c>
      <c r="EM378">
        <v>1192.39923076923</v>
      </c>
      <c r="EN378">
        <v>21.6681153846154</v>
      </c>
      <c r="EO378">
        <v>2.11413692307692</v>
      </c>
      <c r="EP378">
        <v>1.95777615384615</v>
      </c>
      <c r="EQ378">
        <v>18.3261076923077</v>
      </c>
      <c r="ER378">
        <v>17.1069</v>
      </c>
      <c r="ES378">
        <v>1999.98307692308</v>
      </c>
      <c r="ET378">
        <v>0.980002</v>
      </c>
      <c r="EU378">
        <v>0.0199985</v>
      </c>
      <c r="EV378">
        <v>0</v>
      </c>
      <c r="EW378">
        <v>882.116076923077</v>
      </c>
      <c r="EX378">
        <v>5.00016</v>
      </c>
      <c r="EY378">
        <v>18010.0153846154</v>
      </c>
      <c r="EZ378">
        <v>18234.0384615385</v>
      </c>
      <c r="FA378">
        <v>48.437</v>
      </c>
      <c r="FB378">
        <v>48.7738461538462</v>
      </c>
      <c r="FC378">
        <v>48.75</v>
      </c>
      <c r="FD378">
        <v>48.5</v>
      </c>
      <c r="FE378">
        <v>50.2643076923077</v>
      </c>
      <c r="FF378">
        <v>1955.08307692308</v>
      </c>
      <c r="FG378">
        <v>39.9</v>
      </c>
      <c r="FH378">
        <v>0</v>
      </c>
      <c r="FI378">
        <v>1758997068.3</v>
      </c>
      <c r="FJ378">
        <v>0</v>
      </c>
      <c r="FK378">
        <v>882.190461538461</v>
      </c>
      <c r="FL378">
        <v>0.355008553325981</v>
      </c>
      <c r="FM378">
        <v>14.5811966171485</v>
      </c>
      <c r="FN378">
        <v>18010.2807692308</v>
      </c>
      <c r="FO378">
        <v>15</v>
      </c>
      <c r="FP378">
        <v>0</v>
      </c>
      <c r="FQ378" t="s">
        <v>439</v>
      </c>
      <c r="FR378">
        <v>1747249705.1</v>
      </c>
      <c r="FS378">
        <v>1747249711.1</v>
      </c>
      <c r="FT378">
        <v>0</v>
      </c>
      <c r="FU378">
        <v>0.871</v>
      </c>
      <c r="FV378">
        <v>0.066</v>
      </c>
      <c r="FW378">
        <v>5.486</v>
      </c>
      <c r="FX378">
        <v>0.145</v>
      </c>
      <c r="FY378">
        <v>420</v>
      </c>
      <c r="FZ378">
        <v>16</v>
      </c>
      <c r="GA378">
        <v>0.27</v>
      </c>
      <c r="GB378">
        <v>0.16</v>
      </c>
      <c r="GC378">
        <v>-52.0677</v>
      </c>
      <c r="GD378">
        <v>-0.978306766917164</v>
      </c>
      <c r="GE378">
        <v>0.613495063549821</v>
      </c>
      <c r="GF378">
        <v>0</v>
      </c>
      <c r="GG378">
        <v>882.158764705882</v>
      </c>
      <c r="GH378">
        <v>0.875294118361572</v>
      </c>
      <c r="GI378">
        <v>0.238059564818101</v>
      </c>
      <c r="GJ378">
        <v>-1</v>
      </c>
      <c r="GK378">
        <v>1.736871</v>
      </c>
      <c r="GL378">
        <v>-0.248319699248117</v>
      </c>
      <c r="GM378">
        <v>0.0275007065181969</v>
      </c>
      <c r="GN378">
        <v>0</v>
      </c>
      <c r="GO378">
        <v>0</v>
      </c>
      <c r="GP378">
        <v>2</v>
      </c>
      <c r="GQ378" t="s">
        <v>457</v>
      </c>
      <c r="GR378">
        <v>3.12562</v>
      </c>
      <c r="GS378">
        <v>2.65409</v>
      </c>
      <c r="GT378">
        <v>0.181534</v>
      </c>
      <c r="GU378">
        <v>0.187035</v>
      </c>
      <c r="GV378">
        <v>0.0997407</v>
      </c>
      <c r="GW378">
        <v>0.0951077</v>
      </c>
      <c r="GX378">
        <v>21081.8</v>
      </c>
      <c r="GY378">
        <v>19866.5</v>
      </c>
      <c r="GZ378">
        <v>23031.5</v>
      </c>
      <c r="HA378">
        <v>23790.9</v>
      </c>
      <c r="HB378">
        <v>35335.6</v>
      </c>
      <c r="HC378">
        <v>35638.4</v>
      </c>
      <c r="HD378">
        <v>41513</v>
      </c>
      <c r="HE378">
        <v>42420.7</v>
      </c>
      <c r="HF378">
        <v>1.91195</v>
      </c>
      <c r="HG378">
        <v>1.82903</v>
      </c>
      <c r="HH378">
        <v>0.210036</v>
      </c>
      <c r="HI378">
        <v>0</v>
      </c>
      <c r="HJ378">
        <v>26.6136</v>
      </c>
      <c r="HK378">
        <v>999.9</v>
      </c>
      <c r="HL378">
        <v>55.97</v>
      </c>
      <c r="HM378">
        <v>29.235</v>
      </c>
      <c r="HN378">
        <v>25.2542</v>
      </c>
      <c r="HO378">
        <v>54.3302</v>
      </c>
      <c r="HP378">
        <v>41.7668</v>
      </c>
      <c r="HQ378">
        <v>1</v>
      </c>
      <c r="HR378">
        <v>-0.000846037</v>
      </c>
      <c r="HS378">
        <v>0.529164</v>
      </c>
      <c r="HT378">
        <v>20.217</v>
      </c>
      <c r="HU378">
        <v>5.23361</v>
      </c>
      <c r="HV378">
        <v>11.992</v>
      </c>
      <c r="HW378">
        <v>4.95565</v>
      </c>
      <c r="HX378">
        <v>3.30395</v>
      </c>
      <c r="HY378">
        <v>23.2</v>
      </c>
      <c r="HZ378">
        <v>9999</v>
      </c>
      <c r="IA378">
        <v>9999</v>
      </c>
      <c r="IB378">
        <v>9999</v>
      </c>
      <c r="IC378">
        <v>1.86852</v>
      </c>
      <c r="ID378">
        <v>1.86417</v>
      </c>
      <c r="IE378">
        <v>1.8718</v>
      </c>
      <c r="IF378">
        <v>1.86264</v>
      </c>
      <c r="IG378">
        <v>1.86205</v>
      </c>
      <c r="IH378">
        <v>1.86857</v>
      </c>
      <c r="II378">
        <v>1.85867</v>
      </c>
      <c r="IJ378">
        <v>1.86508</v>
      </c>
      <c r="IK378">
        <v>5</v>
      </c>
      <c r="IL378">
        <v>0</v>
      </c>
      <c r="IM378">
        <v>0</v>
      </c>
      <c r="IN378">
        <v>0</v>
      </c>
      <c r="IO378" t="s">
        <v>441</v>
      </c>
      <c r="IP378" t="s">
        <v>442</v>
      </c>
      <c r="IQ378" t="s">
        <v>443</v>
      </c>
      <c r="IR378" t="s">
        <v>443</v>
      </c>
      <c r="IS378" t="s">
        <v>443</v>
      </c>
      <c r="IT378" t="s">
        <v>443</v>
      </c>
      <c r="IU378">
        <v>0</v>
      </c>
      <c r="IV378">
        <v>100</v>
      </c>
      <c r="IW378">
        <v>100</v>
      </c>
      <c r="IX378">
        <v>7.53</v>
      </c>
      <c r="IY378">
        <v>0.382</v>
      </c>
      <c r="IZ378">
        <v>4.29428474587108</v>
      </c>
      <c r="JA378">
        <v>0.0044018681294096</v>
      </c>
      <c r="JB378">
        <v>-1.90699597991277e-06</v>
      </c>
      <c r="JC378">
        <v>4.44501569190667e-10</v>
      </c>
      <c r="JD378">
        <v>0.0663976639725661</v>
      </c>
      <c r="JE378">
        <v>0.00774552653971819</v>
      </c>
      <c r="JF378">
        <v>0.000136201457998369</v>
      </c>
      <c r="JG378">
        <v>5.32982615085375e-06</v>
      </c>
      <c r="JH378">
        <v>-0</v>
      </c>
      <c r="JI378">
        <v>1991</v>
      </c>
      <c r="JJ378">
        <v>1</v>
      </c>
      <c r="JK378">
        <v>28</v>
      </c>
      <c r="JL378">
        <v>195789.3</v>
      </c>
      <c r="JM378">
        <v>195789.2</v>
      </c>
      <c r="JN378">
        <v>2.40112</v>
      </c>
      <c r="JO378">
        <v>2.35352</v>
      </c>
      <c r="JP378">
        <v>1.49902</v>
      </c>
      <c r="JQ378">
        <v>2.33276</v>
      </c>
      <c r="JR378">
        <v>1.54419</v>
      </c>
      <c r="JS378">
        <v>2.27905</v>
      </c>
      <c r="JT378">
        <v>35.3133</v>
      </c>
      <c r="JU378">
        <v>24.0875</v>
      </c>
      <c r="JV378">
        <v>18</v>
      </c>
      <c r="JW378">
        <v>546.091</v>
      </c>
      <c r="JX378">
        <v>435.803</v>
      </c>
      <c r="JY378">
        <v>25.9914</v>
      </c>
      <c r="JZ378">
        <v>27.5199</v>
      </c>
      <c r="KA378">
        <v>30.0003</v>
      </c>
      <c r="KB378">
        <v>27.4087</v>
      </c>
      <c r="KC378">
        <v>27.4315</v>
      </c>
      <c r="KD378">
        <v>48.0854</v>
      </c>
      <c r="KE378">
        <v>27.2374</v>
      </c>
      <c r="KF378">
        <v>95.9722</v>
      </c>
      <c r="KG378">
        <v>25.9347</v>
      </c>
      <c r="KH378">
        <v>1239.63</v>
      </c>
      <c r="KI378">
        <v>21.6977</v>
      </c>
      <c r="KJ378">
        <v>93.0487</v>
      </c>
      <c r="KK378">
        <v>98.8687</v>
      </c>
    </row>
    <row r="379" spans="1:297">
      <c r="A379">
        <v>363</v>
      </c>
      <c r="B379">
        <v>1758997068</v>
      </c>
      <c r="C379">
        <v>9721</v>
      </c>
      <c r="D379" t="s">
        <v>1171</v>
      </c>
      <c r="E379" t="s">
        <v>1172</v>
      </c>
      <c r="F379">
        <v>5</v>
      </c>
      <c r="G379" t="s">
        <v>1024</v>
      </c>
      <c r="H379" t="s">
        <v>436</v>
      </c>
      <c r="I379">
        <v>1758997059.84615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(EA379+(U379+2*0.95*5.67E-8*(((EA379+$B$7)+273)^4-(EA379+273)^4)-44100*J379)/(1.84*29.3*R379+8*0.95*5.67E-8*(EA379+273)^3))</f>
        <v>0</v>
      </c>
      <c r="W379">
        <f>($C$7*EB379+$D$7*EC379+$E$7*V379)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2*0.95*5.67E-8*(((EA379+$B$7)+273)^4-(W379+273)^4)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1253.53809720238</v>
      </c>
      <c r="AK379">
        <v>1209.8903030303</v>
      </c>
      <c r="AL379">
        <v>3.5630686147186</v>
      </c>
      <c r="AM379">
        <v>63.08</v>
      </c>
      <c r="AN379">
        <f>(AP379 - AO379 + DY379*1E3/(8.314*(EA379+273.15)) * AR379/DX379 * AQ379) * DX379/(100*DL379) * 1000/(1000 - AP379)</f>
        <v>0</v>
      </c>
      <c r="AO379">
        <v>21.7122261636905</v>
      </c>
      <c r="AP379">
        <v>23.4097763636364</v>
      </c>
      <c r="AQ379">
        <v>-8.6759018760424e-06</v>
      </c>
      <c r="AR379">
        <v>99.94</v>
      </c>
      <c r="AS379">
        <v>0</v>
      </c>
      <c r="AT379">
        <v>0</v>
      </c>
      <c r="AU379">
        <f>IF(AS379*$H$13&gt;=AW379,1.0,(AW379/(AW379-AS379*$H$13)))</f>
        <v>0</v>
      </c>
      <c r="AV379">
        <f>(AU379-1)*100</f>
        <v>0</v>
      </c>
      <c r="AW379">
        <f>MAX(0,($B$13+$C$13*EF379)/(1+$D$13*EF379)*DY379/(EA379+273)*$E$13)</f>
        <v>0</v>
      </c>
      <c r="AX379" t="s">
        <v>437</v>
      </c>
      <c r="AY379" t="s">
        <v>437</v>
      </c>
      <c r="AZ379">
        <v>0</v>
      </c>
      <c r="BA379">
        <v>0</v>
      </c>
      <c r="BB379">
        <f>1-AZ379/BA379</f>
        <v>0</v>
      </c>
      <c r="BC379">
        <v>0</v>
      </c>
      <c r="BD379" t="s">
        <v>437</v>
      </c>
      <c r="BE379" t="s">
        <v>437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437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$B$11*EG379+$C$11*EH379+$F$11*ES379*(1-EV379)</f>
        <v>0</v>
      </c>
      <c r="DI379">
        <f>DH379*DJ379</f>
        <v>0</v>
      </c>
      <c r="DJ379">
        <f>($B$11*$D$9+$C$11*$D$9+$F$11*((FF379+EX379)/MAX(FF379+EX379+FG379, 0.1)*$I$9+FG379/MAX(FF379+EX379+FG379, 0.1)*$J$9))/($B$11+$C$11+$F$11)</f>
        <v>0</v>
      </c>
      <c r="DK379">
        <f>($B$11*$K$9+$C$11*$K$9+$F$11*((FF379+EX379)/MAX(FF379+EX379+FG379, 0.1)*$P$9+FG379/MAX(FF379+EX379+FG379, 0.1)*$Q$9))/($B$11+$C$11+$F$11)</f>
        <v>0</v>
      </c>
      <c r="DL379">
        <v>6</v>
      </c>
      <c r="DM379">
        <v>0.5</v>
      </c>
      <c r="DN379" t="s">
        <v>438</v>
      </c>
      <c r="DO379">
        <v>2</v>
      </c>
      <c r="DP379" t="b">
        <v>1</v>
      </c>
      <c r="DQ379">
        <v>1758997059.84615</v>
      </c>
      <c r="DR379">
        <v>1157.22538461538</v>
      </c>
      <c r="DS379">
        <v>1209.79461538462</v>
      </c>
      <c r="DT379">
        <v>23.4033</v>
      </c>
      <c r="DU379">
        <v>21.6918153846154</v>
      </c>
      <c r="DV379">
        <v>1149.71538461538</v>
      </c>
      <c r="DW379">
        <v>23.0213769230769</v>
      </c>
      <c r="DX379">
        <v>500.018153846154</v>
      </c>
      <c r="DY379">
        <v>90.3532846153846</v>
      </c>
      <c r="DZ379">
        <v>0.0286304846153846</v>
      </c>
      <c r="EA379">
        <v>29.9374538461538</v>
      </c>
      <c r="EB379">
        <v>30.0328846153846</v>
      </c>
      <c r="EC379">
        <v>999.9</v>
      </c>
      <c r="ED379">
        <v>0</v>
      </c>
      <c r="EE379">
        <v>0</v>
      </c>
      <c r="EF379">
        <v>9998.79307692308</v>
      </c>
      <c r="EG379">
        <v>0</v>
      </c>
      <c r="EH379">
        <v>9.72094846153846</v>
      </c>
      <c r="EI379">
        <v>-52.5684307692308</v>
      </c>
      <c r="EJ379">
        <v>1184.95923076923</v>
      </c>
      <c r="EK379">
        <v>1236.62</v>
      </c>
      <c r="EL379">
        <v>1.71149076923077</v>
      </c>
      <c r="EM379">
        <v>1209.79461538462</v>
      </c>
      <c r="EN379">
        <v>21.6918153846154</v>
      </c>
      <c r="EO379">
        <v>2.11456384615385</v>
      </c>
      <c r="EP379">
        <v>1.95992538461538</v>
      </c>
      <c r="EQ379">
        <v>18.3293307692308</v>
      </c>
      <c r="ER379">
        <v>17.1242307692308</v>
      </c>
      <c r="ES379">
        <v>2000.00538461538</v>
      </c>
      <c r="ET379">
        <v>0.980002153846154</v>
      </c>
      <c r="EU379">
        <v>0.0199982846153846</v>
      </c>
      <c r="EV379">
        <v>0</v>
      </c>
      <c r="EW379">
        <v>882.166461538462</v>
      </c>
      <c r="EX379">
        <v>5.00016</v>
      </c>
      <c r="EY379">
        <v>18011.6076923077</v>
      </c>
      <c r="EZ379">
        <v>18234.2384615385</v>
      </c>
      <c r="FA379">
        <v>48.437</v>
      </c>
      <c r="FB379">
        <v>48.7786153846154</v>
      </c>
      <c r="FC379">
        <v>48.75</v>
      </c>
      <c r="FD379">
        <v>48.5</v>
      </c>
      <c r="FE379">
        <v>50.2643076923077</v>
      </c>
      <c r="FF379">
        <v>1955.10538461538</v>
      </c>
      <c r="FG379">
        <v>39.9</v>
      </c>
      <c r="FH379">
        <v>0</v>
      </c>
      <c r="FI379">
        <v>1758997073.1</v>
      </c>
      <c r="FJ379">
        <v>0</v>
      </c>
      <c r="FK379">
        <v>882.239192307692</v>
      </c>
      <c r="FL379">
        <v>0.747931641745542</v>
      </c>
      <c r="FM379">
        <v>21.8153846591312</v>
      </c>
      <c r="FN379">
        <v>18011.8269230769</v>
      </c>
      <c r="FO379">
        <v>15</v>
      </c>
      <c r="FP379">
        <v>0</v>
      </c>
      <c r="FQ379" t="s">
        <v>439</v>
      </c>
      <c r="FR379">
        <v>1747249705.1</v>
      </c>
      <c r="FS379">
        <v>1747249711.1</v>
      </c>
      <c r="FT379">
        <v>0</v>
      </c>
      <c r="FU379">
        <v>0.871</v>
      </c>
      <c r="FV379">
        <v>0.066</v>
      </c>
      <c r="FW379">
        <v>5.486</v>
      </c>
      <c r="FX379">
        <v>0.145</v>
      </c>
      <c r="FY379">
        <v>420</v>
      </c>
      <c r="FZ379">
        <v>16</v>
      </c>
      <c r="GA379">
        <v>0.27</v>
      </c>
      <c r="GB379">
        <v>0.16</v>
      </c>
      <c r="GC379">
        <v>-52.3156380952381</v>
      </c>
      <c r="GD379">
        <v>-3.93704415584414</v>
      </c>
      <c r="GE379">
        <v>0.744921069309449</v>
      </c>
      <c r="GF379">
        <v>0</v>
      </c>
      <c r="GG379">
        <v>882.223058823529</v>
      </c>
      <c r="GH379">
        <v>0.541176475886062</v>
      </c>
      <c r="GI379">
        <v>0.241040628888752</v>
      </c>
      <c r="GJ379">
        <v>-1</v>
      </c>
      <c r="GK379">
        <v>1.72394571428571</v>
      </c>
      <c r="GL379">
        <v>-0.256734545454547</v>
      </c>
      <c r="GM379">
        <v>0.028786822311181</v>
      </c>
      <c r="GN379">
        <v>0</v>
      </c>
      <c r="GO379">
        <v>0</v>
      </c>
      <c r="GP379">
        <v>2</v>
      </c>
      <c r="GQ379" t="s">
        <v>457</v>
      </c>
      <c r="GR379">
        <v>3.12546</v>
      </c>
      <c r="GS379">
        <v>2.6542</v>
      </c>
      <c r="GT379">
        <v>0.183227</v>
      </c>
      <c r="GU379">
        <v>0.188591</v>
      </c>
      <c r="GV379">
        <v>0.0997343</v>
      </c>
      <c r="GW379">
        <v>0.0951025</v>
      </c>
      <c r="GX379">
        <v>21037.9</v>
      </c>
      <c r="GY379">
        <v>19828.5</v>
      </c>
      <c r="GZ379">
        <v>23031.2</v>
      </c>
      <c r="HA379">
        <v>23790.8</v>
      </c>
      <c r="HB379">
        <v>35335.7</v>
      </c>
      <c r="HC379">
        <v>35638.8</v>
      </c>
      <c r="HD379">
        <v>41512.6</v>
      </c>
      <c r="HE379">
        <v>42420.8</v>
      </c>
      <c r="HF379">
        <v>1.9119</v>
      </c>
      <c r="HG379">
        <v>1.8289</v>
      </c>
      <c r="HH379">
        <v>0.208888</v>
      </c>
      <c r="HI379">
        <v>0</v>
      </c>
      <c r="HJ379">
        <v>26.6146</v>
      </c>
      <c r="HK379">
        <v>999.9</v>
      </c>
      <c r="HL379">
        <v>55.994</v>
      </c>
      <c r="HM379">
        <v>29.235</v>
      </c>
      <c r="HN379">
        <v>25.2649</v>
      </c>
      <c r="HO379">
        <v>53.9202</v>
      </c>
      <c r="HP379">
        <v>41.9471</v>
      </c>
      <c r="HQ379">
        <v>1</v>
      </c>
      <c r="HR379">
        <v>-0.000983232</v>
      </c>
      <c r="HS379">
        <v>0.607298</v>
      </c>
      <c r="HT379">
        <v>20.2166</v>
      </c>
      <c r="HU379">
        <v>5.23301</v>
      </c>
      <c r="HV379">
        <v>11.992</v>
      </c>
      <c r="HW379">
        <v>4.9556</v>
      </c>
      <c r="HX379">
        <v>3.30395</v>
      </c>
      <c r="HY379">
        <v>23.2</v>
      </c>
      <c r="HZ379">
        <v>9999</v>
      </c>
      <c r="IA379">
        <v>9999</v>
      </c>
      <c r="IB379">
        <v>9999</v>
      </c>
      <c r="IC379">
        <v>1.86851</v>
      </c>
      <c r="ID379">
        <v>1.86417</v>
      </c>
      <c r="IE379">
        <v>1.8718</v>
      </c>
      <c r="IF379">
        <v>1.86264</v>
      </c>
      <c r="IG379">
        <v>1.86206</v>
      </c>
      <c r="IH379">
        <v>1.86854</v>
      </c>
      <c r="II379">
        <v>1.85867</v>
      </c>
      <c r="IJ379">
        <v>1.86508</v>
      </c>
      <c r="IK379">
        <v>5</v>
      </c>
      <c r="IL379">
        <v>0</v>
      </c>
      <c r="IM379">
        <v>0</v>
      </c>
      <c r="IN379">
        <v>0</v>
      </c>
      <c r="IO379" t="s">
        <v>441</v>
      </c>
      <c r="IP379" t="s">
        <v>442</v>
      </c>
      <c r="IQ379" t="s">
        <v>443</v>
      </c>
      <c r="IR379" t="s">
        <v>443</v>
      </c>
      <c r="IS379" t="s">
        <v>443</v>
      </c>
      <c r="IT379" t="s">
        <v>443</v>
      </c>
      <c r="IU379">
        <v>0</v>
      </c>
      <c r="IV379">
        <v>100</v>
      </c>
      <c r="IW379">
        <v>100</v>
      </c>
      <c r="IX379">
        <v>7.56</v>
      </c>
      <c r="IY379">
        <v>0.3821</v>
      </c>
      <c r="IZ379">
        <v>4.29428474587108</v>
      </c>
      <c r="JA379">
        <v>0.0044018681294096</v>
      </c>
      <c r="JB379">
        <v>-1.90699597991277e-06</v>
      </c>
      <c r="JC379">
        <v>4.44501569190667e-10</v>
      </c>
      <c r="JD379">
        <v>0.0663976639725661</v>
      </c>
      <c r="JE379">
        <v>0.00774552653971819</v>
      </c>
      <c r="JF379">
        <v>0.000136201457998369</v>
      </c>
      <c r="JG379">
        <v>5.32982615085375e-06</v>
      </c>
      <c r="JH379">
        <v>-0</v>
      </c>
      <c r="JI379">
        <v>1991</v>
      </c>
      <c r="JJ379">
        <v>1</v>
      </c>
      <c r="JK379">
        <v>28</v>
      </c>
      <c r="JL379">
        <v>195789.4</v>
      </c>
      <c r="JM379">
        <v>195789.3</v>
      </c>
      <c r="JN379">
        <v>2.42432</v>
      </c>
      <c r="JO379">
        <v>2.33643</v>
      </c>
      <c r="JP379">
        <v>1.4978</v>
      </c>
      <c r="JQ379">
        <v>2.33276</v>
      </c>
      <c r="JR379">
        <v>1.54419</v>
      </c>
      <c r="JS379">
        <v>2.33643</v>
      </c>
      <c r="JT379">
        <v>35.3133</v>
      </c>
      <c r="JU379">
        <v>24.0963</v>
      </c>
      <c r="JV379">
        <v>18</v>
      </c>
      <c r="JW379">
        <v>546.059</v>
      </c>
      <c r="JX379">
        <v>435.728</v>
      </c>
      <c r="JY379">
        <v>25.9517</v>
      </c>
      <c r="JZ379">
        <v>27.5199</v>
      </c>
      <c r="KA379">
        <v>30.0001</v>
      </c>
      <c r="KB379">
        <v>27.4087</v>
      </c>
      <c r="KC379">
        <v>27.4315</v>
      </c>
      <c r="KD379">
        <v>48.6563</v>
      </c>
      <c r="KE379">
        <v>27.2374</v>
      </c>
      <c r="KF379">
        <v>96.37</v>
      </c>
      <c r="KG379">
        <v>25.9007</v>
      </c>
      <c r="KH379">
        <v>1260.04</v>
      </c>
      <c r="KI379">
        <v>21.7229</v>
      </c>
      <c r="KJ379">
        <v>93.0476</v>
      </c>
      <c r="KK379">
        <v>98.8687</v>
      </c>
    </row>
    <row r="380" spans="1:297">
      <c r="A380">
        <v>364</v>
      </c>
      <c r="B380">
        <v>1758997073</v>
      </c>
      <c r="C380">
        <v>9726</v>
      </c>
      <c r="D380" t="s">
        <v>1173</v>
      </c>
      <c r="E380" t="s">
        <v>1174</v>
      </c>
      <c r="F380">
        <v>5</v>
      </c>
      <c r="G380" t="s">
        <v>1024</v>
      </c>
      <c r="H380" t="s">
        <v>436</v>
      </c>
      <c r="I380">
        <v>1758997064.84615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(EA380+(U380+2*0.95*5.67E-8*(((EA380+$B$7)+273)^4-(EA380+273)^4)-44100*J380)/(1.84*29.3*R380+8*0.95*5.67E-8*(EA380+273)^3))</f>
        <v>0</v>
      </c>
      <c r="W380">
        <f>($C$7*EB380+$D$7*EC380+$E$7*V380)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2*0.95*5.67E-8*(((EA380+$B$7)+273)^4-(W380+273)^4)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1269.93504061905</v>
      </c>
      <c r="AK380">
        <v>1226.68054545455</v>
      </c>
      <c r="AL380">
        <v>3.32914112554119</v>
      </c>
      <c r="AM380">
        <v>63.08</v>
      </c>
      <c r="AN380">
        <f>(AP380 - AO380 + DY380*1E3/(8.314*(EA380+273.15)) * AR380/DX380 * AQ380) * DX380/(100*DL380) * 1000/(1000 - AP380)</f>
        <v>0</v>
      </c>
      <c r="AO380">
        <v>21.7163543690476</v>
      </c>
      <c r="AP380">
        <v>23.3946054545455</v>
      </c>
      <c r="AQ380">
        <v>-0.000194366699966809</v>
      </c>
      <c r="AR380">
        <v>99.94</v>
      </c>
      <c r="AS380">
        <v>0</v>
      </c>
      <c r="AT380">
        <v>0</v>
      </c>
      <c r="AU380">
        <f>IF(AS380*$H$13&gt;=AW380,1.0,(AW380/(AW380-AS380*$H$13)))</f>
        <v>0</v>
      </c>
      <c r="AV380">
        <f>(AU380-1)*100</f>
        <v>0</v>
      </c>
      <c r="AW380">
        <f>MAX(0,($B$13+$C$13*EF380)/(1+$D$13*EF380)*DY380/(EA380+273)*$E$13)</f>
        <v>0</v>
      </c>
      <c r="AX380" t="s">
        <v>437</v>
      </c>
      <c r="AY380" t="s">
        <v>437</v>
      </c>
      <c r="AZ380">
        <v>0</v>
      </c>
      <c r="BA380">
        <v>0</v>
      </c>
      <c r="BB380">
        <f>1-AZ380/BA380</f>
        <v>0</v>
      </c>
      <c r="BC380">
        <v>0</v>
      </c>
      <c r="BD380" t="s">
        <v>437</v>
      </c>
      <c r="BE380" t="s">
        <v>437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437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$B$11*EG380+$C$11*EH380+$F$11*ES380*(1-EV380)</f>
        <v>0</v>
      </c>
      <c r="DI380">
        <f>DH380*DJ380</f>
        <v>0</v>
      </c>
      <c r="DJ380">
        <f>($B$11*$D$9+$C$11*$D$9+$F$11*((FF380+EX380)/MAX(FF380+EX380+FG380, 0.1)*$I$9+FG380/MAX(FF380+EX380+FG380, 0.1)*$J$9))/($B$11+$C$11+$F$11)</f>
        <v>0</v>
      </c>
      <c r="DK380">
        <f>($B$11*$K$9+$C$11*$K$9+$F$11*((FF380+EX380)/MAX(FF380+EX380+FG380, 0.1)*$P$9+FG380/MAX(FF380+EX380+FG380, 0.1)*$Q$9))/($B$11+$C$11+$F$11)</f>
        <v>0</v>
      </c>
      <c r="DL380">
        <v>6</v>
      </c>
      <c r="DM380">
        <v>0.5</v>
      </c>
      <c r="DN380" t="s">
        <v>438</v>
      </c>
      <c r="DO380">
        <v>2</v>
      </c>
      <c r="DP380" t="b">
        <v>1</v>
      </c>
      <c r="DQ380">
        <v>1758997064.84615</v>
      </c>
      <c r="DR380">
        <v>1174.09923076923</v>
      </c>
      <c r="DS380">
        <v>1226.46230769231</v>
      </c>
      <c r="DT380">
        <v>23.4056384615385</v>
      </c>
      <c r="DU380">
        <v>21.7120230769231</v>
      </c>
      <c r="DV380">
        <v>1166.55846153846</v>
      </c>
      <c r="DW380">
        <v>23.0236769230769</v>
      </c>
      <c r="DX380">
        <v>499.999846153846</v>
      </c>
      <c r="DY380">
        <v>90.3532384615385</v>
      </c>
      <c r="DZ380">
        <v>0.0286872538461539</v>
      </c>
      <c r="EA380">
        <v>29.9383615384615</v>
      </c>
      <c r="EB380">
        <v>30.0364923076923</v>
      </c>
      <c r="EC380">
        <v>999.9</v>
      </c>
      <c r="ED380">
        <v>0</v>
      </c>
      <c r="EE380">
        <v>0</v>
      </c>
      <c r="EF380">
        <v>10000.8038461538</v>
      </c>
      <c r="EG380">
        <v>0</v>
      </c>
      <c r="EH380">
        <v>10.0183115384615</v>
      </c>
      <c r="EI380">
        <v>-52.3649692307692</v>
      </c>
      <c r="EJ380">
        <v>1202.23923076923</v>
      </c>
      <c r="EK380">
        <v>1253.68461538462</v>
      </c>
      <c r="EL380">
        <v>1.69361846153846</v>
      </c>
      <c r="EM380">
        <v>1226.46230769231</v>
      </c>
      <c r="EN380">
        <v>21.7120230769231</v>
      </c>
      <c r="EO380">
        <v>2.11477461538462</v>
      </c>
      <c r="EP380">
        <v>1.96175153846154</v>
      </c>
      <c r="EQ380">
        <v>18.3309076923077</v>
      </c>
      <c r="ER380">
        <v>17.1389461538462</v>
      </c>
      <c r="ES380">
        <v>2000.00307692308</v>
      </c>
      <c r="ET380">
        <v>0.980002153846154</v>
      </c>
      <c r="EU380">
        <v>0.0199982846153846</v>
      </c>
      <c r="EV380">
        <v>0</v>
      </c>
      <c r="EW380">
        <v>882.311076923077</v>
      </c>
      <c r="EX380">
        <v>5.00016</v>
      </c>
      <c r="EY380">
        <v>18013.2692307692</v>
      </c>
      <c r="EZ380">
        <v>18234.2153846154</v>
      </c>
      <c r="FA380">
        <v>48.437</v>
      </c>
      <c r="FB380">
        <v>48.7738461538462</v>
      </c>
      <c r="FC380">
        <v>48.75</v>
      </c>
      <c r="FD380">
        <v>48.5</v>
      </c>
      <c r="FE380">
        <v>50.2643076923077</v>
      </c>
      <c r="FF380">
        <v>1955.10307692308</v>
      </c>
      <c r="FG380">
        <v>39.9</v>
      </c>
      <c r="FH380">
        <v>0</v>
      </c>
      <c r="FI380">
        <v>1758997078.5</v>
      </c>
      <c r="FJ380">
        <v>0</v>
      </c>
      <c r="FK380">
        <v>882.37168</v>
      </c>
      <c r="FL380">
        <v>1.24246156161258</v>
      </c>
      <c r="FM380">
        <v>22.1230769012798</v>
      </c>
      <c r="FN380">
        <v>18013.672</v>
      </c>
      <c r="FO380">
        <v>15</v>
      </c>
      <c r="FP380">
        <v>0</v>
      </c>
      <c r="FQ380" t="s">
        <v>439</v>
      </c>
      <c r="FR380">
        <v>1747249705.1</v>
      </c>
      <c r="FS380">
        <v>1747249711.1</v>
      </c>
      <c r="FT380">
        <v>0</v>
      </c>
      <c r="FU380">
        <v>0.871</v>
      </c>
      <c r="FV380">
        <v>0.066</v>
      </c>
      <c r="FW380">
        <v>5.486</v>
      </c>
      <c r="FX380">
        <v>0.145</v>
      </c>
      <c r="FY380">
        <v>420</v>
      </c>
      <c r="FZ380">
        <v>16</v>
      </c>
      <c r="GA380">
        <v>0.27</v>
      </c>
      <c r="GB380">
        <v>0.16</v>
      </c>
      <c r="GC380">
        <v>-52.46907</v>
      </c>
      <c r="GD380">
        <v>0.368652631578889</v>
      </c>
      <c r="GE380">
        <v>0.62663415650601</v>
      </c>
      <c r="GF380">
        <v>1</v>
      </c>
      <c r="GG380">
        <v>882.292441176471</v>
      </c>
      <c r="GH380">
        <v>0.924079459589391</v>
      </c>
      <c r="GI380">
        <v>0.261725405179282</v>
      </c>
      <c r="GJ380">
        <v>-1</v>
      </c>
      <c r="GK380">
        <v>1.7034495</v>
      </c>
      <c r="GL380">
        <v>-0.176063007518797</v>
      </c>
      <c r="GM380">
        <v>0.0211512414470168</v>
      </c>
      <c r="GN380">
        <v>0</v>
      </c>
      <c r="GO380">
        <v>1</v>
      </c>
      <c r="GP380">
        <v>2</v>
      </c>
      <c r="GQ380" t="s">
        <v>446</v>
      </c>
      <c r="GR380">
        <v>3.12555</v>
      </c>
      <c r="GS380">
        <v>2.65455</v>
      </c>
      <c r="GT380">
        <v>0.184829</v>
      </c>
      <c r="GU380">
        <v>0.190221</v>
      </c>
      <c r="GV380">
        <v>0.0996887</v>
      </c>
      <c r="GW380">
        <v>0.0951823</v>
      </c>
      <c r="GX380">
        <v>20996.6</v>
      </c>
      <c r="GY380">
        <v>19788.8</v>
      </c>
      <c r="GZ380">
        <v>23031.1</v>
      </c>
      <c r="HA380">
        <v>23791</v>
      </c>
      <c r="HB380">
        <v>35337.3</v>
      </c>
      <c r="HC380">
        <v>35636.1</v>
      </c>
      <c r="HD380">
        <v>41512.2</v>
      </c>
      <c r="HE380">
        <v>42421.2</v>
      </c>
      <c r="HF380">
        <v>1.91168</v>
      </c>
      <c r="HG380">
        <v>1.82905</v>
      </c>
      <c r="HH380">
        <v>0.211176</v>
      </c>
      <c r="HI380">
        <v>0</v>
      </c>
      <c r="HJ380">
        <v>26.6159</v>
      </c>
      <c r="HK380">
        <v>999.9</v>
      </c>
      <c r="HL380">
        <v>56.019</v>
      </c>
      <c r="HM380">
        <v>29.235</v>
      </c>
      <c r="HN380">
        <v>25.2746</v>
      </c>
      <c r="HO380">
        <v>54.1702</v>
      </c>
      <c r="HP380">
        <v>41.9752</v>
      </c>
      <c r="HQ380">
        <v>1</v>
      </c>
      <c r="HR380">
        <v>-0.000777439</v>
      </c>
      <c r="HS380">
        <v>0.652938</v>
      </c>
      <c r="HT380">
        <v>20.2164</v>
      </c>
      <c r="HU380">
        <v>5.23331</v>
      </c>
      <c r="HV380">
        <v>11.992</v>
      </c>
      <c r="HW380">
        <v>4.9555</v>
      </c>
      <c r="HX380">
        <v>3.3039</v>
      </c>
      <c r="HY380">
        <v>23.2</v>
      </c>
      <c r="HZ380">
        <v>9999</v>
      </c>
      <c r="IA380">
        <v>9999</v>
      </c>
      <c r="IB380">
        <v>9999</v>
      </c>
      <c r="IC380">
        <v>1.86849</v>
      </c>
      <c r="ID380">
        <v>1.86417</v>
      </c>
      <c r="IE380">
        <v>1.8718</v>
      </c>
      <c r="IF380">
        <v>1.86265</v>
      </c>
      <c r="IG380">
        <v>1.86205</v>
      </c>
      <c r="IH380">
        <v>1.86856</v>
      </c>
      <c r="II380">
        <v>1.85867</v>
      </c>
      <c r="IJ380">
        <v>1.86508</v>
      </c>
      <c r="IK380">
        <v>5</v>
      </c>
      <c r="IL380">
        <v>0</v>
      </c>
      <c r="IM380">
        <v>0</v>
      </c>
      <c r="IN380">
        <v>0</v>
      </c>
      <c r="IO380" t="s">
        <v>441</v>
      </c>
      <c r="IP380" t="s">
        <v>442</v>
      </c>
      <c r="IQ380" t="s">
        <v>443</v>
      </c>
      <c r="IR380" t="s">
        <v>443</v>
      </c>
      <c r="IS380" t="s">
        <v>443</v>
      </c>
      <c r="IT380" t="s">
        <v>443</v>
      </c>
      <c r="IU380">
        <v>0</v>
      </c>
      <c r="IV380">
        <v>100</v>
      </c>
      <c r="IW380">
        <v>100</v>
      </c>
      <c r="IX380">
        <v>7.58</v>
      </c>
      <c r="IY380">
        <v>0.3816</v>
      </c>
      <c r="IZ380">
        <v>4.29428474587108</v>
      </c>
      <c r="JA380">
        <v>0.0044018681294096</v>
      </c>
      <c r="JB380">
        <v>-1.90699597991277e-06</v>
      </c>
      <c r="JC380">
        <v>4.44501569190667e-10</v>
      </c>
      <c r="JD380">
        <v>0.0663976639725661</v>
      </c>
      <c r="JE380">
        <v>0.00774552653971819</v>
      </c>
      <c r="JF380">
        <v>0.000136201457998369</v>
      </c>
      <c r="JG380">
        <v>5.32982615085375e-06</v>
      </c>
      <c r="JH380">
        <v>-0</v>
      </c>
      <c r="JI380">
        <v>1991</v>
      </c>
      <c r="JJ380">
        <v>1</v>
      </c>
      <c r="JK380">
        <v>28</v>
      </c>
      <c r="JL380">
        <v>195789.5</v>
      </c>
      <c r="JM380">
        <v>195789.4</v>
      </c>
      <c r="JN380">
        <v>2.45483</v>
      </c>
      <c r="JO380">
        <v>2.35229</v>
      </c>
      <c r="JP380">
        <v>1.49902</v>
      </c>
      <c r="JQ380">
        <v>2.33276</v>
      </c>
      <c r="JR380">
        <v>1.54419</v>
      </c>
      <c r="JS380">
        <v>2.24731</v>
      </c>
      <c r="JT380">
        <v>35.3133</v>
      </c>
      <c r="JU380">
        <v>24.0875</v>
      </c>
      <c r="JV380">
        <v>18</v>
      </c>
      <c r="JW380">
        <v>545.914</v>
      </c>
      <c r="JX380">
        <v>435.818</v>
      </c>
      <c r="JY380">
        <v>25.9103</v>
      </c>
      <c r="JZ380">
        <v>27.5199</v>
      </c>
      <c r="KA380">
        <v>30.0003</v>
      </c>
      <c r="KB380">
        <v>27.4087</v>
      </c>
      <c r="KC380">
        <v>27.4315</v>
      </c>
      <c r="KD380">
        <v>49.1778</v>
      </c>
      <c r="KE380">
        <v>27.2374</v>
      </c>
      <c r="KF380">
        <v>96.37</v>
      </c>
      <c r="KG380">
        <v>25.8524</v>
      </c>
      <c r="KH380">
        <v>1273.59</v>
      </c>
      <c r="KI380">
        <v>21.755</v>
      </c>
      <c r="KJ380">
        <v>93.0469</v>
      </c>
      <c r="KK380">
        <v>98.8696</v>
      </c>
    </row>
    <row r="381" spans="1:297">
      <c r="A381">
        <v>365</v>
      </c>
      <c r="B381">
        <v>1758997078</v>
      </c>
      <c r="C381">
        <v>9731</v>
      </c>
      <c r="D381" t="s">
        <v>1175</v>
      </c>
      <c r="E381" t="s">
        <v>1176</v>
      </c>
      <c r="F381">
        <v>5</v>
      </c>
      <c r="G381" t="s">
        <v>1024</v>
      </c>
      <c r="H381" t="s">
        <v>436</v>
      </c>
      <c r="I381">
        <v>1758997069.84615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(EA381+(U381+2*0.95*5.67E-8*(((EA381+$B$7)+273)^4-(EA381+273)^4)-44100*J381)/(1.84*29.3*R381+8*0.95*5.67E-8*(EA381+273)^3))</f>
        <v>0</v>
      </c>
      <c r="W381">
        <f>($C$7*EB381+$D$7*EC381+$E$7*V381)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2*0.95*5.67E-8*(((EA381+$B$7)+273)^4-(W381+273)^4)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1287.63799338095</v>
      </c>
      <c r="AK381">
        <v>1244.01333333333</v>
      </c>
      <c r="AL381">
        <v>3.48479761904743</v>
      </c>
      <c r="AM381">
        <v>63.08</v>
      </c>
      <c r="AN381">
        <f>(AP381 - AO381 + DY381*1E3/(8.314*(EA381+273.15)) * AR381/DX381 * AQ381) * DX381/(100*DL381) * 1000/(1000 - AP381)</f>
        <v>0</v>
      </c>
      <c r="AO381">
        <v>21.744019077381</v>
      </c>
      <c r="AP381">
        <v>23.3961878787879</v>
      </c>
      <c r="AQ381">
        <v>1.73486703770524e-05</v>
      </c>
      <c r="AR381">
        <v>99.94</v>
      </c>
      <c r="AS381">
        <v>0</v>
      </c>
      <c r="AT381">
        <v>0</v>
      </c>
      <c r="AU381">
        <f>IF(AS381*$H$13&gt;=AW381,1.0,(AW381/(AW381-AS381*$H$13)))</f>
        <v>0</v>
      </c>
      <c r="AV381">
        <f>(AU381-1)*100</f>
        <v>0</v>
      </c>
      <c r="AW381">
        <f>MAX(0,($B$13+$C$13*EF381)/(1+$D$13*EF381)*DY381/(EA381+273)*$E$13)</f>
        <v>0</v>
      </c>
      <c r="AX381" t="s">
        <v>437</v>
      </c>
      <c r="AY381" t="s">
        <v>437</v>
      </c>
      <c r="AZ381">
        <v>0</v>
      </c>
      <c r="BA381">
        <v>0</v>
      </c>
      <c r="BB381">
        <f>1-AZ381/BA381</f>
        <v>0</v>
      </c>
      <c r="BC381">
        <v>0</v>
      </c>
      <c r="BD381" t="s">
        <v>437</v>
      </c>
      <c r="BE381" t="s">
        <v>437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437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$B$11*EG381+$C$11*EH381+$F$11*ES381*(1-EV381)</f>
        <v>0</v>
      </c>
      <c r="DI381">
        <f>DH381*DJ381</f>
        <v>0</v>
      </c>
      <c r="DJ381">
        <f>($B$11*$D$9+$C$11*$D$9+$F$11*((FF381+EX381)/MAX(FF381+EX381+FG381, 0.1)*$I$9+FG381/MAX(FF381+EX381+FG381, 0.1)*$J$9))/($B$11+$C$11+$F$11)</f>
        <v>0</v>
      </c>
      <c r="DK381">
        <f>($B$11*$K$9+$C$11*$K$9+$F$11*((FF381+EX381)/MAX(FF381+EX381+FG381, 0.1)*$P$9+FG381/MAX(FF381+EX381+FG381, 0.1)*$Q$9))/($B$11+$C$11+$F$11)</f>
        <v>0</v>
      </c>
      <c r="DL381">
        <v>6</v>
      </c>
      <c r="DM381">
        <v>0.5</v>
      </c>
      <c r="DN381" t="s">
        <v>438</v>
      </c>
      <c r="DO381">
        <v>2</v>
      </c>
      <c r="DP381" t="b">
        <v>1</v>
      </c>
      <c r="DQ381">
        <v>1758997069.84615</v>
      </c>
      <c r="DR381">
        <v>1190.86384615385</v>
      </c>
      <c r="DS381">
        <v>1243.58153846154</v>
      </c>
      <c r="DT381">
        <v>23.4024846153846</v>
      </c>
      <c r="DU381">
        <v>21.7240230769231</v>
      </c>
      <c r="DV381">
        <v>1183.29307692308</v>
      </c>
      <c r="DW381">
        <v>23.0205846153846</v>
      </c>
      <c r="DX381">
        <v>500.006923076923</v>
      </c>
      <c r="DY381">
        <v>90.3531692307692</v>
      </c>
      <c r="DZ381">
        <v>0.0287110384615385</v>
      </c>
      <c r="EA381">
        <v>29.9378461538462</v>
      </c>
      <c r="EB381">
        <v>30.0417692307692</v>
      </c>
      <c r="EC381">
        <v>999.9</v>
      </c>
      <c r="ED381">
        <v>0</v>
      </c>
      <c r="EE381">
        <v>0</v>
      </c>
      <c r="EF381">
        <v>10006.3784615385</v>
      </c>
      <c r="EG381">
        <v>0</v>
      </c>
      <c r="EH381">
        <v>10.1566646153846</v>
      </c>
      <c r="EI381">
        <v>-52.7180307692308</v>
      </c>
      <c r="EJ381">
        <v>1219.40153846154</v>
      </c>
      <c r="EK381">
        <v>1271.19692307692</v>
      </c>
      <c r="EL381">
        <v>1.67845692307692</v>
      </c>
      <c r="EM381">
        <v>1243.58153846154</v>
      </c>
      <c r="EN381">
        <v>21.7240230769231</v>
      </c>
      <c r="EO381">
        <v>2.11448692307692</v>
      </c>
      <c r="EP381">
        <v>1.96283538461538</v>
      </c>
      <c r="EQ381">
        <v>18.3287384615385</v>
      </c>
      <c r="ER381">
        <v>17.1476615384615</v>
      </c>
      <c r="ES381">
        <v>2000.00153846154</v>
      </c>
      <c r="ET381">
        <v>0.980002153846154</v>
      </c>
      <c r="EU381">
        <v>0.0199982846153846</v>
      </c>
      <c r="EV381">
        <v>0</v>
      </c>
      <c r="EW381">
        <v>882.382384615385</v>
      </c>
      <c r="EX381">
        <v>5.00016</v>
      </c>
      <c r="EY381">
        <v>18014.9923076923</v>
      </c>
      <c r="EZ381">
        <v>18234.2</v>
      </c>
      <c r="FA381">
        <v>48.437</v>
      </c>
      <c r="FB381">
        <v>48.7690769230769</v>
      </c>
      <c r="FC381">
        <v>48.7595384615385</v>
      </c>
      <c r="FD381">
        <v>48.5</v>
      </c>
      <c r="FE381">
        <v>50.2690769230769</v>
      </c>
      <c r="FF381">
        <v>1955.10153846154</v>
      </c>
      <c r="FG381">
        <v>39.9</v>
      </c>
      <c r="FH381">
        <v>0</v>
      </c>
      <c r="FI381">
        <v>1758997083.3</v>
      </c>
      <c r="FJ381">
        <v>0</v>
      </c>
      <c r="FK381">
        <v>882.43272</v>
      </c>
      <c r="FL381">
        <v>0.634769251538545</v>
      </c>
      <c r="FM381">
        <v>23.5615385408799</v>
      </c>
      <c r="FN381">
        <v>18015.544</v>
      </c>
      <c r="FO381">
        <v>15</v>
      </c>
      <c r="FP381">
        <v>0</v>
      </c>
      <c r="FQ381" t="s">
        <v>439</v>
      </c>
      <c r="FR381">
        <v>1747249705.1</v>
      </c>
      <c r="FS381">
        <v>1747249711.1</v>
      </c>
      <c r="FT381">
        <v>0</v>
      </c>
      <c r="FU381">
        <v>0.871</v>
      </c>
      <c r="FV381">
        <v>0.066</v>
      </c>
      <c r="FW381">
        <v>5.486</v>
      </c>
      <c r="FX381">
        <v>0.145</v>
      </c>
      <c r="FY381">
        <v>420</v>
      </c>
      <c r="FZ381">
        <v>16</v>
      </c>
      <c r="GA381">
        <v>0.27</v>
      </c>
      <c r="GB381">
        <v>0.16</v>
      </c>
      <c r="GC381">
        <v>-52.47767</v>
      </c>
      <c r="GD381">
        <v>-3.02553383458649</v>
      </c>
      <c r="GE381">
        <v>0.630166301145974</v>
      </c>
      <c r="GF381">
        <v>0</v>
      </c>
      <c r="GG381">
        <v>882.378647058824</v>
      </c>
      <c r="GH381">
        <v>0.975064947115225</v>
      </c>
      <c r="GI381">
        <v>0.258891060708702</v>
      </c>
      <c r="GJ381">
        <v>-1</v>
      </c>
      <c r="GK381">
        <v>1.6854615</v>
      </c>
      <c r="GL381">
        <v>-0.162114135338348</v>
      </c>
      <c r="GM381">
        <v>0.0190054287704856</v>
      </c>
      <c r="GN381">
        <v>0</v>
      </c>
      <c r="GO381">
        <v>0</v>
      </c>
      <c r="GP381">
        <v>2</v>
      </c>
      <c r="GQ381" t="s">
        <v>457</v>
      </c>
      <c r="GR381">
        <v>3.12554</v>
      </c>
      <c r="GS381">
        <v>2.65447</v>
      </c>
      <c r="GT381">
        <v>0.186463</v>
      </c>
      <c r="GU381">
        <v>0.191745</v>
      </c>
      <c r="GV381">
        <v>0.0996898</v>
      </c>
      <c r="GW381">
        <v>0.0952175</v>
      </c>
      <c r="GX381">
        <v>20954.5</v>
      </c>
      <c r="GY381">
        <v>19751.6</v>
      </c>
      <c r="GZ381">
        <v>23031.1</v>
      </c>
      <c r="HA381">
        <v>23791</v>
      </c>
      <c r="HB381">
        <v>35337.6</v>
      </c>
      <c r="HC381">
        <v>35634.9</v>
      </c>
      <c r="HD381">
        <v>41512.4</v>
      </c>
      <c r="HE381">
        <v>42421.2</v>
      </c>
      <c r="HF381">
        <v>1.9119</v>
      </c>
      <c r="HG381">
        <v>1.82917</v>
      </c>
      <c r="HH381">
        <v>0.209078</v>
      </c>
      <c r="HI381">
        <v>0</v>
      </c>
      <c r="HJ381">
        <v>26.6136</v>
      </c>
      <c r="HK381">
        <v>999.9</v>
      </c>
      <c r="HL381">
        <v>56.043</v>
      </c>
      <c r="HM381">
        <v>29.235</v>
      </c>
      <c r="HN381">
        <v>25.2859</v>
      </c>
      <c r="HO381">
        <v>54.3902</v>
      </c>
      <c r="HP381">
        <v>41.7909</v>
      </c>
      <c r="HQ381">
        <v>1</v>
      </c>
      <c r="HR381">
        <v>-1.52439e-05</v>
      </c>
      <c r="HS381">
        <v>0.72168</v>
      </c>
      <c r="HT381">
        <v>20.2161</v>
      </c>
      <c r="HU381">
        <v>5.23391</v>
      </c>
      <c r="HV381">
        <v>11.992</v>
      </c>
      <c r="HW381">
        <v>4.9557</v>
      </c>
      <c r="HX381">
        <v>3.30398</v>
      </c>
      <c r="HY381">
        <v>23.2</v>
      </c>
      <c r="HZ381">
        <v>9999</v>
      </c>
      <c r="IA381">
        <v>9999</v>
      </c>
      <c r="IB381">
        <v>9999</v>
      </c>
      <c r="IC381">
        <v>1.86851</v>
      </c>
      <c r="ID381">
        <v>1.86417</v>
      </c>
      <c r="IE381">
        <v>1.8718</v>
      </c>
      <c r="IF381">
        <v>1.86264</v>
      </c>
      <c r="IG381">
        <v>1.86204</v>
      </c>
      <c r="IH381">
        <v>1.86853</v>
      </c>
      <c r="II381">
        <v>1.85867</v>
      </c>
      <c r="IJ381">
        <v>1.86508</v>
      </c>
      <c r="IK381">
        <v>5</v>
      </c>
      <c r="IL381">
        <v>0</v>
      </c>
      <c r="IM381">
        <v>0</v>
      </c>
      <c r="IN381">
        <v>0</v>
      </c>
      <c r="IO381" t="s">
        <v>441</v>
      </c>
      <c r="IP381" t="s">
        <v>442</v>
      </c>
      <c r="IQ381" t="s">
        <v>443</v>
      </c>
      <c r="IR381" t="s">
        <v>443</v>
      </c>
      <c r="IS381" t="s">
        <v>443</v>
      </c>
      <c r="IT381" t="s">
        <v>443</v>
      </c>
      <c r="IU381">
        <v>0</v>
      </c>
      <c r="IV381">
        <v>100</v>
      </c>
      <c r="IW381">
        <v>100</v>
      </c>
      <c r="IX381">
        <v>7.62</v>
      </c>
      <c r="IY381">
        <v>0.3817</v>
      </c>
      <c r="IZ381">
        <v>4.29428474587108</v>
      </c>
      <c r="JA381">
        <v>0.0044018681294096</v>
      </c>
      <c r="JB381">
        <v>-1.90699597991277e-06</v>
      </c>
      <c r="JC381">
        <v>4.44501569190667e-10</v>
      </c>
      <c r="JD381">
        <v>0.0663976639725661</v>
      </c>
      <c r="JE381">
        <v>0.00774552653971819</v>
      </c>
      <c r="JF381">
        <v>0.000136201457998369</v>
      </c>
      <c r="JG381">
        <v>5.32982615085375e-06</v>
      </c>
      <c r="JH381">
        <v>-0</v>
      </c>
      <c r="JI381">
        <v>1991</v>
      </c>
      <c r="JJ381">
        <v>1</v>
      </c>
      <c r="JK381">
        <v>28</v>
      </c>
      <c r="JL381">
        <v>195789.5</v>
      </c>
      <c r="JM381">
        <v>195789.4</v>
      </c>
      <c r="JN381">
        <v>2.48047</v>
      </c>
      <c r="JO381">
        <v>2.35596</v>
      </c>
      <c r="JP381">
        <v>1.4978</v>
      </c>
      <c r="JQ381">
        <v>2.33276</v>
      </c>
      <c r="JR381">
        <v>1.54419</v>
      </c>
      <c r="JS381">
        <v>2.29492</v>
      </c>
      <c r="JT381">
        <v>35.3133</v>
      </c>
      <c r="JU381">
        <v>24.0875</v>
      </c>
      <c r="JV381">
        <v>18</v>
      </c>
      <c r="JW381">
        <v>546.059</v>
      </c>
      <c r="JX381">
        <v>435.892</v>
      </c>
      <c r="JY381">
        <v>25.8601</v>
      </c>
      <c r="JZ381">
        <v>27.5222</v>
      </c>
      <c r="KA381">
        <v>30.0005</v>
      </c>
      <c r="KB381">
        <v>27.4087</v>
      </c>
      <c r="KC381">
        <v>27.4315</v>
      </c>
      <c r="KD381">
        <v>49.7633</v>
      </c>
      <c r="KE381">
        <v>27.2374</v>
      </c>
      <c r="KF381">
        <v>96.37</v>
      </c>
      <c r="KG381">
        <v>25.8111</v>
      </c>
      <c r="KH381">
        <v>1293.75</v>
      </c>
      <c r="KI381">
        <v>21.7825</v>
      </c>
      <c r="KJ381">
        <v>93.0473</v>
      </c>
      <c r="KK381">
        <v>98.8698</v>
      </c>
    </row>
    <row r="382" spans="1:297">
      <c r="A382">
        <v>366</v>
      </c>
      <c r="B382">
        <v>1758997083</v>
      </c>
      <c r="C382">
        <v>9736</v>
      </c>
      <c r="D382" t="s">
        <v>1177</v>
      </c>
      <c r="E382" t="s">
        <v>1178</v>
      </c>
      <c r="F382">
        <v>5</v>
      </c>
      <c r="G382" t="s">
        <v>1024</v>
      </c>
      <c r="H382" t="s">
        <v>436</v>
      </c>
      <c r="I382">
        <v>1758997074.84615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(EA382+(U382+2*0.95*5.67E-8*(((EA382+$B$7)+273)^4-(EA382+273)^4)-44100*J382)/(1.84*29.3*R382+8*0.95*5.67E-8*(EA382+273)^3))</f>
        <v>0</v>
      </c>
      <c r="W382">
        <f>($C$7*EB382+$D$7*EC382+$E$7*V382)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2*0.95*5.67E-8*(((EA382+$B$7)+273)^4-(W382+273)^4)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1304.25374759524</v>
      </c>
      <c r="AK382">
        <v>1260.8663030303</v>
      </c>
      <c r="AL382">
        <v>3.35414004328987</v>
      </c>
      <c r="AM382">
        <v>63.08</v>
      </c>
      <c r="AN382">
        <f>(AP382 - AO382 + DY382*1E3/(8.314*(EA382+273.15)) * AR382/DX382 * AQ382) * DX382/(100*DL382) * 1000/(1000 - AP382)</f>
        <v>0</v>
      </c>
      <c r="AO382">
        <v>21.7473796577381</v>
      </c>
      <c r="AP382">
        <v>23.3857890909091</v>
      </c>
      <c r="AQ382">
        <v>-8.98913708514643e-05</v>
      </c>
      <c r="AR382">
        <v>99.94</v>
      </c>
      <c r="AS382">
        <v>0</v>
      </c>
      <c r="AT382">
        <v>0</v>
      </c>
      <c r="AU382">
        <f>IF(AS382*$H$13&gt;=AW382,1.0,(AW382/(AW382-AS382*$H$13)))</f>
        <v>0</v>
      </c>
      <c r="AV382">
        <f>(AU382-1)*100</f>
        <v>0</v>
      </c>
      <c r="AW382">
        <f>MAX(0,($B$13+$C$13*EF382)/(1+$D$13*EF382)*DY382/(EA382+273)*$E$13)</f>
        <v>0</v>
      </c>
      <c r="AX382" t="s">
        <v>437</v>
      </c>
      <c r="AY382" t="s">
        <v>437</v>
      </c>
      <c r="AZ382">
        <v>0</v>
      </c>
      <c r="BA382">
        <v>0</v>
      </c>
      <c r="BB382">
        <f>1-AZ382/BA382</f>
        <v>0</v>
      </c>
      <c r="BC382">
        <v>0</v>
      </c>
      <c r="BD382" t="s">
        <v>437</v>
      </c>
      <c r="BE382" t="s">
        <v>437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437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$B$11*EG382+$C$11*EH382+$F$11*ES382*(1-EV382)</f>
        <v>0</v>
      </c>
      <c r="DI382">
        <f>DH382*DJ382</f>
        <v>0</v>
      </c>
      <c r="DJ382">
        <f>($B$11*$D$9+$C$11*$D$9+$F$11*((FF382+EX382)/MAX(FF382+EX382+FG382, 0.1)*$I$9+FG382/MAX(FF382+EX382+FG382, 0.1)*$J$9))/($B$11+$C$11+$F$11)</f>
        <v>0</v>
      </c>
      <c r="DK382">
        <f>($B$11*$K$9+$C$11*$K$9+$F$11*((FF382+EX382)/MAX(FF382+EX382+FG382, 0.1)*$P$9+FG382/MAX(FF382+EX382+FG382, 0.1)*$Q$9))/($B$11+$C$11+$F$11)</f>
        <v>0</v>
      </c>
      <c r="DL382">
        <v>6</v>
      </c>
      <c r="DM382">
        <v>0.5</v>
      </c>
      <c r="DN382" t="s">
        <v>438</v>
      </c>
      <c r="DO382">
        <v>2</v>
      </c>
      <c r="DP382" t="b">
        <v>1</v>
      </c>
      <c r="DQ382">
        <v>1758997074.84615</v>
      </c>
      <c r="DR382">
        <v>1207.62692307692</v>
      </c>
      <c r="DS382">
        <v>1260.16923076923</v>
      </c>
      <c r="DT382">
        <v>23.3957384615385</v>
      </c>
      <c r="DU382">
        <v>21.7347076923077</v>
      </c>
      <c r="DV382">
        <v>1200.02692307692</v>
      </c>
      <c r="DW382">
        <v>23.0139846153846</v>
      </c>
      <c r="DX382">
        <v>499.989307692308</v>
      </c>
      <c r="DY382">
        <v>90.3531692307692</v>
      </c>
      <c r="DZ382">
        <v>0.0287935923076923</v>
      </c>
      <c r="EA382">
        <v>29.9350538461538</v>
      </c>
      <c r="EB382">
        <v>30.0332</v>
      </c>
      <c r="EC382">
        <v>999.9</v>
      </c>
      <c r="ED382">
        <v>0</v>
      </c>
      <c r="EE382">
        <v>0</v>
      </c>
      <c r="EF382">
        <v>10019.4092307692</v>
      </c>
      <c r="EG382">
        <v>0</v>
      </c>
      <c r="EH382">
        <v>10.1487469230769</v>
      </c>
      <c r="EI382">
        <v>-52.5419923076923</v>
      </c>
      <c r="EJ382">
        <v>1236.55769230769</v>
      </c>
      <c r="EK382">
        <v>1288.16538461538</v>
      </c>
      <c r="EL382">
        <v>1.66101769230769</v>
      </c>
      <c r="EM382">
        <v>1260.16923076923</v>
      </c>
      <c r="EN382">
        <v>21.7347076923077</v>
      </c>
      <c r="EO382">
        <v>2.11387769230769</v>
      </c>
      <c r="EP382">
        <v>1.96380153846154</v>
      </c>
      <c r="EQ382">
        <v>18.3241461538462</v>
      </c>
      <c r="ER382">
        <v>17.1554384615385</v>
      </c>
      <c r="ES382">
        <v>2000.00307692308</v>
      </c>
      <c r="ET382">
        <v>0.980002153846154</v>
      </c>
      <c r="EU382">
        <v>0.0199982846153846</v>
      </c>
      <c r="EV382">
        <v>0</v>
      </c>
      <c r="EW382">
        <v>882.414076923077</v>
      </c>
      <c r="EX382">
        <v>5.00016</v>
      </c>
      <c r="EY382">
        <v>18017.3692307692</v>
      </c>
      <c r="EZ382">
        <v>18234.2153846154</v>
      </c>
      <c r="FA382">
        <v>48.437</v>
      </c>
      <c r="FB382">
        <v>48.7547692307692</v>
      </c>
      <c r="FC382">
        <v>48.7595384615385</v>
      </c>
      <c r="FD382">
        <v>48.5</v>
      </c>
      <c r="FE382">
        <v>50.2738461538462</v>
      </c>
      <c r="FF382">
        <v>1955.10307692308</v>
      </c>
      <c r="FG382">
        <v>39.9</v>
      </c>
      <c r="FH382">
        <v>0</v>
      </c>
      <c r="FI382">
        <v>1758997088.1</v>
      </c>
      <c r="FJ382">
        <v>0</v>
      </c>
      <c r="FK382">
        <v>882.488</v>
      </c>
      <c r="FL382">
        <v>-0.186461516547196</v>
      </c>
      <c r="FM382">
        <v>29.2384615966098</v>
      </c>
      <c r="FN382">
        <v>18017.492</v>
      </c>
      <c r="FO382">
        <v>15</v>
      </c>
      <c r="FP382">
        <v>0</v>
      </c>
      <c r="FQ382" t="s">
        <v>439</v>
      </c>
      <c r="FR382">
        <v>1747249705.1</v>
      </c>
      <c r="FS382">
        <v>1747249711.1</v>
      </c>
      <c r="FT382">
        <v>0</v>
      </c>
      <c r="FU382">
        <v>0.871</v>
      </c>
      <c r="FV382">
        <v>0.066</v>
      </c>
      <c r="FW382">
        <v>5.486</v>
      </c>
      <c r="FX382">
        <v>0.145</v>
      </c>
      <c r="FY382">
        <v>420</v>
      </c>
      <c r="FZ382">
        <v>16</v>
      </c>
      <c r="GA382">
        <v>0.27</v>
      </c>
      <c r="GB382">
        <v>0.16</v>
      </c>
      <c r="GC382">
        <v>-52.665025</v>
      </c>
      <c r="GD382">
        <v>1.0854721804511</v>
      </c>
      <c r="GE382">
        <v>0.479275386260341</v>
      </c>
      <c r="GF382">
        <v>0</v>
      </c>
      <c r="GG382">
        <v>882.428911764706</v>
      </c>
      <c r="GH382">
        <v>0.976913685506676</v>
      </c>
      <c r="GI382">
        <v>0.244437333199308</v>
      </c>
      <c r="GJ382">
        <v>-1</v>
      </c>
      <c r="GK382">
        <v>1.6692955</v>
      </c>
      <c r="GL382">
        <v>-0.237724060150375</v>
      </c>
      <c r="GM382">
        <v>0.0240737073328974</v>
      </c>
      <c r="GN382">
        <v>0</v>
      </c>
      <c r="GO382">
        <v>0</v>
      </c>
      <c r="GP382">
        <v>2</v>
      </c>
      <c r="GQ382" t="s">
        <v>457</v>
      </c>
      <c r="GR382">
        <v>3.12565</v>
      </c>
      <c r="GS382">
        <v>2.65466</v>
      </c>
      <c r="GT382">
        <v>0.188043</v>
      </c>
      <c r="GU382">
        <v>0.19338</v>
      </c>
      <c r="GV382">
        <v>0.0996627</v>
      </c>
      <c r="GW382">
        <v>0.0952125</v>
      </c>
      <c r="GX382">
        <v>20913.8</v>
      </c>
      <c r="GY382">
        <v>19711.5</v>
      </c>
      <c r="GZ382">
        <v>23031.1</v>
      </c>
      <c r="HA382">
        <v>23790.9</v>
      </c>
      <c r="HB382">
        <v>35338.9</v>
      </c>
      <c r="HC382">
        <v>35634.9</v>
      </c>
      <c r="HD382">
        <v>41512.6</v>
      </c>
      <c r="HE382">
        <v>42420.8</v>
      </c>
      <c r="HF382">
        <v>1.91203</v>
      </c>
      <c r="HG382">
        <v>1.82875</v>
      </c>
      <c r="HH382">
        <v>0.205927</v>
      </c>
      <c r="HI382">
        <v>0</v>
      </c>
      <c r="HJ382">
        <v>26.6127</v>
      </c>
      <c r="HK382">
        <v>999.9</v>
      </c>
      <c r="HL382">
        <v>56.068</v>
      </c>
      <c r="HM382">
        <v>29.235</v>
      </c>
      <c r="HN382">
        <v>25.2959</v>
      </c>
      <c r="HO382">
        <v>53.8302</v>
      </c>
      <c r="HP382">
        <v>41.9311</v>
      </c>
      <c r="HQ382">
        <v>1</v>
      </c>
      <c r="HR382">
        <v>-0.000221037</v>
      </c>
      <c r="HS382">
        <v>0.744349</v>
      </c>
      <c r="HT382">
        <v>20.2159</v>
      </c>
      <c r="HU382">
        <v>5.23316</v>
      </c>
      <c r="HV382">
        <v>11.992</v>
      </c>
      <c r="HW382">
        <v>4.9556</v>
      </c>
      <c r="HX382">
        <v>3.3039</v>
      </c>
      <c r="HY382">
        <v>23.2</v>
      </c>
      <c r="HZ382">
        <v>9999</v>
      </c>
      <c r="IA382">
        <v>9999</v>
      </c>
      <c r="IB382">
        <v>9999</v>
      </c>
      <c r="IC382">
        <v>1.8685</v>
      </c>
      <c r="ID382">
        <v>1.86417</v>
      </c>
      <c r="IE382">
        <v>1.8718</v>
      </c>
      <c r="IF382">
        <v>1.86264</v>
      </c>
      <c r="IG382">
        <v>1.86205</v>
      </c>
      <c r="IH382">
        <v>1.86855</v>
      </c>
      <c r="II382">
        <v>1.85867</v>
      </c>
      <c r="IJ382">
        <v>1.86508</v>
      </c>
      <c r="IK382">
        <v>5</v>
      </c>
      <c r="IL382">
        <v>0</v>
      </c>
      <c r="IM382">
        <v>0</v>
      </c>
      <c r="IN382">
        <v>0</v>
      </c>
      <c r="IO382" t="s">
        <v>441</v>
      </c>
      <c r="IP382" t="s">
        <v>442</v>
      </c>
      <c r="IQ382" t="s">
        <v>443</v>
      </c>
      <c r="IR382" t="s">
        <v>443</v>
      </c>
      <c r="IS382" t="s">
        <v>443</v>
      </c>
      <c r="IT382" t="s">
        <v>443</v>
      </c>
      <c r="IU382">
        <v>0</v>
      </c>
      <c r="IV382">
        <v>100</v>
      </c>
      <c r="IW382">
        <v>100</v>
      </c>
      <c r="IX382">
        <v>7.65</v>
      </c>
      <c r="IY382">
        <v>0.3816</v>
      </c>
      <c r="IZ382">
        <v>4.29428474587108</v>
      </c>
      <c r="JA382">
        <v>0.0044018681294096</v>
      </c>
      <c r="JB382">
        <v>-1.90699597991277e-06</v>
      </c>
      <c r="JC382">
        <v>4.44501569190667e-10</v>
      </c>
      <c r="JD382">
        <v>0.0663976639725661</v>
      </c>
      <c r="JE382">
        <v>0.00774552653971819</v>
      </c>
      <c r="JF382">
        <v>0.000136201457998369</v>
      </c>
      <c r="JG382">
        <v>5.32982615085375e-06</v>
      </c>
      <c r="JH382">
        <v>-0</v>
      </c>
      <c r="JI382">
        <v>1991</v>
      </c>
      <c r="JJ382">
        <v>1</v>
      </c>
      <c r="JK382">
        <v>28</v>
      </c>
      <c r="JL382">
        <v>195789.6</v>
      </c>
      <c r="JM382">
        <v>195789.5</v>
      </c>
      <c r="JN382">
        <v>2.50854</v>
      </c>
      <c r="JO382">
        <v>2.33643</v>
      </c>
      <c r="JP382">
        <v>1.4978</v>
      </c>
      <c r="JQ382">
        <v>2.33276</v>
      </c>
      <c r="JR382">
        <v>1.54419</v>
      </c>
      <c r="JS382">
        <v>2.35474</v>
      </c>
      <c r="JT382">
        <v>35.3133</v>
      </c>
      <c r="JU382">
        <v>24.0963</v>
      </c>
      <c r="JV382">
        <v>18</v>
      </c>
      <c r="JW382">
        <v>546.14</v>
      </c>
      <c r="JX382">
        <v>435.627</v>
      </c>
      <c r="JY382">
        <v>25.8144</v>
      </c>
      <c r="JZ382">
        <v>27.5222</v>
      </c>
      <c r="KA382">
        <v>30.0002</v>
      </c>
      <c r="KB382">
        <v>27.4087</v>
      </c>
      <c r="KC382">
        <v>27.4299</v>
      </c>
      <c r="KD382">
        <v>50.2645</v>
      </c>
      <c r="KE382">
        <v>27.2374</v>
      </c>
      <c r="KF382">
        <v>96.7588</v>
      </c>
      <c r="KG382">
        <v>25.8083</v>
      </c>
      <c r="KH382">
        <v>1307.33</v>
      </c>
      <c r="KI382">
        <v>21.8189</v>
      </c>
      <c r="KJ382">
        <v>93.0475</v>
      </c>
      <c r="KK382">
        <v>98.8689</v>
      </c>
    </row>
    <row r="383" spans="1:297">
      <c r="A383">
        <v>367</v>
      </c>
      <c r="B383">
        <v>1758997088</v>
      </c>
      <c r="C383">
        <v>9741</v>
      </c>
      <c r="D383" t="s">
        <v>1179</v>
      </c>
      <c r="E383" t="s">
        <v>1180</v>
      </c>
      <c r="F383">
        <v>5</v>
      </c>
      <c r="G383" t="s">
        <v>1024</v>
      </c>
      <c r="H383" t="s">
        <v>436</v>
      </c>
      <c r="I383">
        <v>1758997079.84615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(EA383+(U383+2*0.95*5.67E-8*(((EA383+$B$7)+273)^4-(EA383+273)^4)-44100*J383)/(1.84*29.3*R383+8*0.95*5.67E-8*(EA383+273)^3))</f>
        <v>0</v>
      </c>
      <c r="W383">
        <f>($C$7*EB383+$D$7*EC383+$E$7*V383)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2*0.95*5.67E-8*(((EA383+$B$7)+273)^4-(W383+273)^4)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1321.84968967857</v>
      </c>
      <c r="AK383">
        <v>1278.1256969697</v>
      </c>
      <c r="AL383">
        <v>3.43835281385264</v>
      </c>
      <c r="AM383">
        <v>63.08</v>
      </c>
      <c r="AN383">
        <f>(AP383 - AO383 + DY383*1E3/(8.314*(EA383+273.15)) * AR383/DX383 * AQ383) * DX383/(100*DL383) * 1000/(1000 - AP383)</f>
        <v>0</v>
      </c>
      <c r="AO383">
        <v>21.7445354345238</v>
      </c>
      <c r="AP383">
        <v>23.3758290909091</v>
      </c>
      <c r="AQ383">
        <v>-0.000110668398268519</v>
      </c>
      <c r="AR383">
        <v>99.94</v>
      </c>
      <c r="AS383">
        <v>0</v>
      </c>
      <c r="AT383">
        <v>0</v>
      </c>
      <c r="AU383">
        <f>IF(AS383*$H$13&gt;=AW383,1.0,(AW383/(AW383-AS383*$H$13)))</f>
        <v>0</v>
      </c>
      <c r="AV383">
        <f>(AU383-1)*100</f>
        <v>0</v>
      </c>
      <c r="AW383">
        <f>MAX(0,($B$13+$C$13*EF383)/(1+$D$13*EF383)*DY383/(EA383+273)*$E$13)</f>
        <v>0</v>
      </c>
      <c r="AX383" t="s">
        <v>437</v>
      </c>
      <c r="AY383" t="s">
        <v>437</v>
      </c>
      <c r="AZ383">
        <v>0</v>
      </c>
      <c r="BA383">
        <v>0</v>
      </c>
      <c r="BB383">
        <f>1-AZ383/BA383</f>
        <v>0</v>
      </c>
      <c r="BC383">
        <v>0</v>
      </c>
      <c r="BD383" t="s">
        <v>437</v>
      </c>
      <c r="BE383" t="s">
        <v>437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437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$B$11*EG383+$C$11*EH383+$F$11*ES383*(1-EV383)</f>
        <v>0</v>
      </c>
      <c r="DI383">
        <f>DH383*DJ383</f>
        <v>0</v>
      </c>
      <c r="DJ383">
        <f>($B$11*$D$9+$C$11*$D$9+$F$11*((FF383+EX383)/MAX(FF383+EX383+FG383, 0.1)*$I$9+FG383/MAX(FF383+EX383+FG383, 0.1)*$J$9))/($B$11+$C$11+$F$11)</f>
        <v>0</v>
      </c>
      <c r="DK383">
        <f>($B$11*$K$9+$C$11*$K$9+$F$11*((FF383+EX383)/MAX(FF383+EX383+FG383, 0.1)*$P$9+FG383/MAX(FF383+EX383+FG383, 0.1)*$Q$9))/($B$11+$C$11+$F$11)</f>
        <v>0</v>
      </c>
      <c r="DL383">
        <v>6</v>
      </c>
      <c r="DM383">
        <v>0.5</v>
      </c>
      <c r="DN383" t="s">
        <v>438</v>
      </c>
      <c r="DO383">
        <v>2</v>
      </c>
      <c r="DP383" t="b">
        <v>1</v>
      </c>
      <c r="DQ383">
        <v>1758997079.84615</v>
      </c>
      <c r="DR383">
        <v>1224.30692307692</v>
      </c>
      <c r="DS383">
        <v>1276.98615384615</v>
      </c>
      <c r="DT383">
        <v>23.3880846153846</v>
      </c>
      <c r="DU383">
        <v>21.7439769230769</v>
      </c>
      <c r="DV383">
        <v>1216.67846153846</v>
      </c>
      <c r="DW383">
        <v>23.0064923076923</v>
      </c>
      <c r="DX383">
        <v>500.001538461538</v>
      </c>
      <c r="DY383">
        <v>90.3544384615385</v>
      </c>
      <c r="DZ383">
        <v>0.0289310538461538</v>
      </c>
      <c r="EA383">
        <v>29.9332461538462</v>
      </c>
      <c r="EB383">
        <v>30.0086846153846</v>
      </c>
      <c r="EC383">
        <v>999.9</v>
      </c>
      <c r="ED383">
        <v>0</v>
      </c>
      <c r="EE383">
        <v>0</v>
      </c>
      <c r="EF383">
        <v>10011.0507692308</v>
      </c>
      <c r="EG383">
        <v>0</v>
      </c>
      <c r="EH383">
        <v>9.90542538461539</v>
      </c>
      <c r="EI383">
        <v>-52.6785307692308</v>
      </c>
      <c r="EJ383">
        <v>1253.62692307692</v>
      </c>
      <c r="EK383">
        <v>1305.36769230769</v>
      </c>
      <c r="EL383">
        <v>1.64410153846154</v>
      </c>
      <c r="EM383">
        <v>1276.98615384615</v>
      </c>
      <c r="EN383">
        <v>21.7439769230769</v>
      </c>
      <c r="EO383">
        <v>2.11321615384615</v>
      </c>
      <c r="EP383">
        <v>1.96466615384615</v>
      </c>
      <c r="EQ383">
        <v>18.3191461538462</v>
      </c>
      <c r="ER383">
        <v>17.1623923076923</v>
      </c>
      <c r="ES383">
        <v>1999.97923076923</v>
      </c>
      <c r="ET383">
        <v>0.980002</v>
      </c>
      <c r="EU383">
        <v>0.0199985</v>
      </c>
      <c r="EV383">
        <v>0</v>
      </c>
      <c r="EW383">
        <v>882.482230769231</v>
      </c>
      <c r="EX383">
        <v>5.00016</v>
      </c>
      <c r="EY383">
        <v>18019.4692307692</v>
      </c>
      <c r="EZ383">
        <v>18234</v>
      </c>
      <c r="FA383">
        <v>48.437</v>
      </c>
      <c r="FB383">
        <v>48.7547692307692</v>
      </c>
      <c r="FC383">
        <v>48.7595384615385</v>
      </c>
      <c r="FD383">
        <v>48.5</v>
      </c>
      <c r="FE383">
        <v>50.2690769230769</v>
      </c>
      <c r="FF383">
        <v>1955.07923076923</v>
      </c>
      <c r="FG383">
        <v>39.9</v>
      </c>
      <c r="FH383">
        <v>0</v>
      </c>
      <c r="FI383">
        <v>1758997093.5</v>
      </c>
      <c r="FJ383">
        <v>0</v>
      </c>
      <c r="FK383">
        <v>882.576653846154</v>
      </c>
      <c r="FL383">
        <v>1.46013677061763</v>
      </c>
      <c r="FM383">
        <v>32.3111110717521</v>
      </c>
      <c r="FN383">
        <v>18020.0115384615</v>
      </c>
      <c r="FO383">
        <v>15</v>
      </c>
      <c r="FP383">
        <v>0</v>
      </c>
      <c r="FQ383" t="s">
        <v>439</v>
      </c>
      <c r="FR383">
        <v>1747249705.1</v>
      </c>
      <c r="FS383">
        <v>1747249711.1</v>
      </c>
      <c r="FT383">
        <v>0</v>
      </c>
      <c r="FU383">
        <v>0.871</v>
      </c>
      <c r="FV383">
        <v>0.066</v>
      </c>
      <c r="FW383">
        <v>5.486</v>
      </c>
      <c r="FX383">
        <v>0.145</v>
      </c>
      <c r="FY383">
        <v>420</v>
      </c>
      <c r="FZ383">
        <v>16</v>
      </c>
      <c r="GA383">
        <v>0.27</v>
      </c>
      <c r="GB383">
        <v>0.16</v>
      </c>
      <c r="GC383">
        <v>-52.5856333333333</v>
      </c>
      <c r="GD383">
        <v>-1.21517922077917</v>
      </c>
      <c r="GE383">
        <v>0.43570331794679</v>
      </c>
      <c r="GF383">
        <v>0</v>
      </c>
      <c r="GG383">
        <v>882.519117647059</v>
      </c>
      <c r="GH383">
        <v>0.982154328610534</v>
      </c>
      <c r="GI383">
        <v>0.246699360344657</v>
      </c>
      <c r="GJ383">
        <v>-1</v>
      </c>
      <c r="GK383">
        <v>1.65588333333333</v>
      </c>
      <c r="GL383">
        <v>-0.196302077922074</v>
      </c>
      <c r="GM383">
        <v>0.0217364450007319</v>
      </c>
      <c r="GN383">
        <v>0</v>
      </c>
      <c r="GO383">
        <v>0</v>
      </c>
      <c r="GP383">
        <v>2</v>
      </c>
      <c r="GQ383" t="s">
        <v>457</v>
      </c>
      <c r="GR383">
        <v>3.12558</v>
      </c>
      <c r="GS383">
        <v>2.65475</v>
      </c>
      <c r="GT383">
        <v>0.189641</v>
      </c>
      <c r="GU383">
        <v>0.194861</v>
      </c>
      <c r="GV383">
        <v>0.099631</v>
      </c>
      <c r="GW383">
        <v>0.0952029</v>
      </c>
      <c r="GX383">
        <v>20872.2</v>
      </c>
      <c r="GY383">
        <v>19675.2</v>
      </c>
      <c r="GZ383">
        <v>23030.5</v>
      </c>
      <c r="HA383">
        <v>23790.7</v>
      </c>
      <c r="HB383">
        <v>35339.7</v>
      </c>
      <c r="HC383">
        <v>35635.1</v>
      </c>
      <c r="HD383">
        <v>41511.9</v>
      </c>
      <c r="HE383">
        <v>42420.5</v>
      </c>
      <c r="HF383">
        <v>1.91182</v>
      </c>
      <c r="HG383">
        <v>1.82903</v>
      </c>
      <c r="HH383">
        <v>0.206605</v>
      </c>
      <c r="HI383">
        <v>0</v>
      </c>
      <c r="HJ383">
        <v>26.6103</v>
      </c>
      <c r="HK383">
        <v>999.9</v>
      </c>
      <c r="HL383">
        <v>56.092</v>
      </c>
      <c r="HM383">
        <v>29.225</v>
      </c>
      <c r="HN383">
        <v>25.2918</v>
      </c>
      <c r="HO383">
        <v>53.9302</v>
      </c>
      <c r="HP383">
        <v>41.9591</v>
      </c>
      <c r="HQ383">
        <v>1</v>
      </c>
      <c r="HR383">
        <v>-0.000594512</v>
      </c>
      <c r="HS383">
        <v>0.614333</v>
      </c>
      <c r="HT383">
        <v>20.2166</v>
      </c>
      <c r="HU383">
        <v>5.23256</v>
      </c>
      <c r="HV383">
        <v>11.992</v>
      </c>
      <c r="HW383">
        <v>4.9556</v>
      </c>
      <c r="HX383">
        <v>3.3039</v>
      </c>
      <c r="HY383">
        <v>23.2</v>
      </c>
      <c r="HZ383">
        <v>9999</v>
      </c>
      <c r="IA383">
        <v>9999</v>
      </c>
      <c r="IB383">
        <v>9999</v>
      </c>
      <c r="IC383">
        <v>1.86847</v>
      </c>
      <c r="ID383">
        <v>1.86417</v>
      </c>
      <c r="IE383">
        <v>1.8718</v>
      </c>
      <c r="IF383">
        <v>1.86264</v>
      </c>
      <c r="IG383">
        <v>1.86204</v>
      </c>
      <c r="IH383">
        <v>1.86854</v>
      </c>
      <c r="II383">
        <v>1.85867</v>
      </c>
      <c r="IJ383">
        <v>1.86508</v>
      </c>
      <c r="IK383">
        <v>5</v>
      </c>
      <c r="IL383">
        <v>0</v>
      </c>
      <c r="IM383">
        <v>0</v>
      </c>
      <c r="IN383">
        <v>0</v>
      </c>
      <c r="IO383" t="s">
        <v>441</v>
      </c>
      <c r="IP383" t="s">
        <v>442</v>
      </c>
      <c r="IQ383" t="s">
        <v>443</v>
      </c>
      <c r="IR383" t="s">
        <v>443</v>
      </c>
      <c r="IS383" t="s">
        <v>443</v>
      </c>
      <c r="IT383" t="s">
        <v>443</v>
      </c>
      <c r="IU383">
        <v>0</v>
      </c>
      <c r="IV383">
        <v>100</v>
      </c>
      <c r="IW383">
        <v>100</v>
      </c>
      <c r="IX383">
        <v>7.67</v>
      </c>
      <c r="IY383">
        <v>0.3812</v>
      </c>
      <c r="IZ383">
        <v>4.29428474587108</v>
      </c>
      <c r="JA383">
        <v>0.0044018681294096</v>
      </c>
      <c r="JB383">
        <v>-1.90699597991277e-06</v>
      </c>
      <c r="JC383">
        <v>4.44501569190667e-10</v>
      </c>
      <c r="JD383">
        <v>0.0663976639725661</v>
      </c>
      <c r="JE383">
        <v>0.00774552653971819</v>
      </c>
      <c r="JF383">
        <v>0.000136201457998369</v>
      </c>
      <c r="JG383">
        <v>5.32982615085375e-06</v>
      </c>
      <c r="JH383">
        <v>-0</v>
      </c>
      <c r="JI383">
        <v>1991</v>
      </c>
      <c r="JJ383">
        <v>1</v>
      </c>
      <c r="JK383">
        <v>28</v>
      </c>
      <c r="JL383">
        <v>195789.7</v>
      </c>
      <c r="JM383">
        <v>195789.6</v>
      </c>
      <c r="JN383">
        <v>2.53418</v>
      </c>
      <c r="JO383">
        <v>2.35596</v>
      </c>
      <c r="JP383">
        <v>1.49902</v>
      </c>
      <c r="JQ383">
        <v>2.33276</v>
      </c>
      <c r="JR383">
        <v>1.54419</v>
      </c>
      <c r="JS383">
        <v>2.27051</v>
      </c>
      <c r="JT383">
        <v>35.3133</v>
      </c>
      <c r="JU383">
        <v>24.0875</v>
      </c>
      <c r="JV383">
        <v>18</v>
      </c>
      <c r="JW383">
        <v>546.011</v>
      </c>
      <c r="JX383">
        <v>435.796</v>
      </c>
      <c r="JY383">
        <v>25.7932</v>
      </c>
      <c r="JZ383">
        <v>27.5222</v>
      </c>
      <c r="KA383">
        <v>29.9999</v>
      </c>
      <c r="KB383">
        <v>27.4087</v>
      </c>
      <c r="KC383">
        <v>27.4306</v>
      </c>
      <c r="KD383">
        <v>50.7602</v>
      </c>
      <c r="KE383">
        <v>26.9459</v>
      </c>
      <c r="KF383">
        <v>96.7588</v>
      </c>
      <c r="KG383">
        <v>25.8965</v>
      </c>
      <c r="KH383">
        <v>1327.59</v>
      </c>
      <c r="KI383">
        <v>21.8597</v>
      </c>
      <c r="KJ383">
        <v>93.0456</v>
      </c>
      <c r="KK383">
        <v>98.8681</v>
      </c>
    </row>
    <row r="384" spans="1:297">
      <c r="A384">
        <v>368</v>
      </c>
      <c r="B384">
        <v>1758997093</v>
      </c>
      <c r="C384">
        <v>9746</v>
      </c>
      <c r="D384" t="s">
        <v>1181</v>
      </c>
      <c r="E384" t="s">
        <v>1182</v>
      </c>
      <c r="F384">
        <v>5</v>
      </c>
      <c r="G384" t="s">
        <v>1024</v>
      </c>
      <c r="H384" t="s">
        <v>436</v>
      </c>
      <c r="I384">
        <v>1758997084.84615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(EA384+(U384+2*0.95*5.67E-8*(((EA384+$B$7)+273)^4-(EA384+273)^4)-44100*J384)/(1.84*29.3*R384+8*0.95*5.67E-8*(EA384+273)^3))</f>
        <v>0</v>
      </c>
      <c r="W384">
        <f>($C$7*EB384+$D$7*EC384+$E$7*V384)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2*0.95*5.67E-8*(((EA384+$B$7)+273)^4-(W384+273)^4)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1338.31434540476</v>
      </c>
      <c r="AK384">
        <v>1294.86872727273</v>
      </c>
      <c r="AL384">
        <v>3.37979372294364</v>
      </c>
      <c r="AM384">
        <v>63.08</v>
      </c>
      <c r="AN384">
        <f>(AP384 - AO384 + DY384*1E3/(8.314*(EA384+273.15)) * AR384/DX384 * AQ384) * DX384/(100*DL384) * 1000/(1000 - AP384)</f>
        <v>0</v>
      </c>
      <c r="AO384">
        <v>21.7429759613095</v>
      </c>
      <c r="AP384">
        <v>23.3609103030303</v>
      </c>
      <c r="AQ384">
        <v>-0.000128159307359368</v>
      </c>
      <c r="AR384">
        <v>99.94</v>
      </c>
      <c r="AS384">
        <v>0</v>
      </c>
      <c r="AT384">
        <v>0</v>
      </c>
      <c r="AU384">
        <f>IF(AS384*$H$13&gt;=AW384,1.0,(AW384/(AW384-AS384*$H$13)))</f>
        <v>0</v>
      </c>
      <c r="AV384">
        <f>(AU384-1)*100</f>
        <v>0</v>
      </c>
      <c r="AW384">
        <f>MAX(0,($B$13+$C$13*EF384)/(1+$D$13*EF384)*DY384/(EA384+273)*$E$13)</f>
        <v>0</v>
      </c>
      <c r="AX384" t="s">
        <v>437</v>
      </c>
      <c r="AY384" t="s">
        <v>437</v>
      </c>
      <c r="AZ384">
        <v>0</v>
      </c>
      <c r="BA384">
        <v>0</v>
      </c>
      <c r="BB384">
        <f>1-AZ384/BA384</f>
        <v>0</v>
      </c>
      <c r="BC384">
        <v>0</v>
      </c>
      <c r="BD384" t="s">
        <v>437</v>
      </c>
      <c r="BE384" t="s">
        <v>437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437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$B$11*EG384+$C$11*EH384+$F$11*ES384*(1-EV384)</f>
        <v>0</v>
      </c>
      <c r="DI384">
        <f>DH384*DJ384</f>
        <v>0</v>
      </c>
      <c r="DJ384">
        <f>($B$11*$D$9+$C$11*$D$9+$F$11*((FF384+EX384)/MAX(FF384+EX384+FG384, 0.1)*$I$9+FG384/MAX(FF384+EX384+FG384, 0.1)*$J$9))/($B$11+$C$11+$F$11)</f>
        <v>0</v>
      </c>
      <c r="DK384">
        <f>($B$11*$K$9+$C$11*$K$9+$F$11*((FF384+EX384)/MAX(FF384+EX384+FG384, 0.1)*$P$9+FG384/MAX(FF384+EX384+FG384, 0.1)*$Q$9))/($B$11+$C$11+$F$11)</f>
        <v>0</v>
      </c>
      <c r="DL384">
        <v>6</v>
      </c>
      <c r="DM384">
        <v>0.5</v>
      </c>
      <c r="DN384" t="s">
        <v>438</v>
      </c>
      <c r="DO384">
        <v>2</v>
      </c>
      <c r="DP384" t="b">
        <v>1</v>
      </c>
      <c r="DQ384">
        <v>1758997084.84615</v>
      </c>
      <c r="DR384">
        <v>1240.95230769231</v>
      </c>
      <c r="DS384">
        <v>1293.57</v>
      </c>
      <c r="DT384">
        <v>23.379</v>
      </c>
      <c r="DU384">
        <v>21.7450615384615</v>
      </c>
      <c r="DV384">
        <v>1233.29384615385</v>
      </c>
      <c r="DW384">
        <v>22.9976076923077</v>
      </c>
      <c r="DX384">
        <v>499.998230769231</v>
      </c>
      <c r="DY384">
        <v>90.3559923076923</v>
      </c>
      <c r="DZ384">
        <v>0.0290069307692308</v>
      </c>
      <c r="EA384">
        <v>29.9280846153846</v>
      </c>
      <c r="EB384">
        <v>29.9895846153846</v>
      </c>
      <c r="EC384">
        <v>999.9</v>
      </c>
      <c r="ED384">
        <v>0</v>
      </c>
      <c r="EE384">
        <v>0</v>
      </c>
      <c r="EF384">
        <v>10012.4969230769</v>
      </c>
      <c r="EG384">
        <v>0</v>
      </c>
      <c r="EH384">
        <v>9.68521076923077</v>
      </c>
      <c r="EI384">
        <v>-52.6188615384615</v>
      </c>
      <c r="EJ384">
        <v>1270.65769230769</v>
      </c>
      <c r="EK384">
        <v>1322.32384615385</v>
      </c>
      <c r="EL384">
        <v>1.63393538461538</v>
      </c>
      <c r="EM384">
        <v>1293.57</v>
      </c>
      <c r="EN384">
        <v>21.7450615384615</v>
      </c>
      <c r="EO384">
        <v>2.11243230769231</v>
      </c>
      <c r="EP384">
        <v>1.96479769230769</v>
      </c>
      <c r="EQ384">
        <v>18.3132307692308</v>
      </c>
      <c r="ER384">
        <v>17.1634615384615</v>
      </c>
      <c r="ES384">
        <v>2000.00153846154</v>
      </c>
      <c r="ET384">
        <v>0.980002153846154</v>
      </c>
      <c r="EU384">
        <v>0.0199982846153846</v>
      </c>
      <c r="EV384">
        <v>0</v>
      </c>
      <c r="EW384">
        <v>882.552538461539</v>
      </c>
      <c r="EX384">
        <v>5.00016</v>
      </c>
      <c r="EY384">
        <v>18021.9615384615</v>
      </c>
      <c r="EZ384">
        <v>18234.2153846154</v>
      </c>
      <c r="FA384">
        <v>48.437</v>
      </c>
      <c r="FB384">
        <v>48.7643076923077</v>
      </c>
      <c r="FC384">
        <v>48.75</v>
      </c>
      <c r="FD384">
        <v>48.5</v>
      </c>
      <c r="FE384">
        <v>50.2643076923077</v>
      </c>
      <c r="FF384">
        <v>1955.10153846154</v>
      </c>
      <c r="FG384">
        <v>39.9</v>
      </c>
      <c r="FH384">
        <v>0</v>
      </c>
      <c r="FI384">
        <v>1758997098.3</v>
      </c>
      <c r="FJ384">
        <v>0</v>
      </c>
      <c r="FK384">
        <v>882.659538461539</v>
      </c>
      <c r="FL384">
        <v>1.55206839493091</v>
      </c>
      <c r="FM384">
        <v>26.536752106441</v>
      </c>
      <c r="FN384">
        <v>18022.2</v>
      </c>
      <c r="FO384">
        <v>15</v>
      </c>
      <c r="FP384">
        <v>0</v>
      </c>
      <c r="FQ384" t="s">
        <v>439</v>
      </c>
      <c r="FR384">
        <v>1747249705.1</v>
      </c>
      <c r="FS384">
        <v>1747249711.1</v>
      </c>
      <c r="FT384">
        <v>0</v>
      </c>
      <c r="FU384">
        <v>0.871</v>
      </c>
      <c r="FV384">
        <v>0.066</v>
      </c>
      <c r="FW384">
        <v>5.486</v>
      </c>
      <c r="FX384">
        <v>0.145</v>
      </c>
      <c r="FY384">
        <v>420</v>
      </c>
      <c r="FZ384">
        <v>16</v>
      </c>
      <c r="GA384">
        <v>0.27</v>
      </c>
      <c r="GB384">
        <v>0.16</v>
      </c>
      <c r="GC384">
        <v>-52.6757952380952</v>
      </c>
      <c r="GD384">
        <v>0.271496103896013</v>
      </c>
      <c r="GE384">
        <v>0.342603617244117</v>
      </c>
      <c r="GF384">
        <v>1</v>
      </c>
      <c r="GG384">
        <v>882.57044117647</v>
      </c>
      <c r="GH384">
        <v>0.854988553732617</v>
      </c>
      <c r="GI384">
        <v>0.232492528808039</v>
      </c>
      <c r="GJ384">
        <v>-1</v>
      </c>
      <c r="GK384">
        <v>1.64269380952381</v>
      </c>
      <c r="GL384">
        <v>-0.123804935064933</v>
      </c>
      <c r="GM384">
        <v>0.0134217462053867</v>
      </c>
      <c r="GN384">
        <v>0</v>
      </c>
      <c r="GO384">
        <v>1</v>
      </c>
      <c r="GP384">
        <v>2</v>
      </c>
      <c r="GQ384" t="s">
        <v>446</v>
      </c>
      <c r="GR384">
        <v>3.1257</v>
      </c>
      <c r="GS384">
        <v>2.65462</v>
      </c>
      <c r="GT384">
        <v>0.191209</v>
      </c>
      <c r="GU384">
        <v>0.196416</v>
      </c>
      <c r="GV384">
        <v>0.0995969</v>
      </c>
      <c r="GW384">
        <v>0.0952793</v>
      </c>
      <c r="GX384">
        <v>20832.2</v>
      </c>
      <c r="GY384">
        <v>19637.2</v>
      </c>
      <c r="GZ384">
        <v>23031</v>
      </c>
      <c r="HA384">
        <v>23790.7</v>
      </c>
      <c r="HB384">
        <v>35341.5</v>
      </c>
      <c r="HC384">
        <v>35632.2</v>
      </c>
      <c r="HD384">
        <v>41512.3</v>
      </c>
      <c r="HE384">
        <v>42420.5</v>
      </c>
      <c r="HF384">
        <v>1.9118</v>
      </c>
      <c r="HG384">
        <v>1.8292</v>
      </c>
      <c r="HH384">
        <v>0.209175</v>
      </c>
      <c r="HI384">
        <v>0</v>
      </c>
      <c r="HJ384">
        <v>26.6091</v>
      </c>
      <c r="HK384">
        <v>999.9</v>
      </c>
      <c r="HL384">
        <v>56.092</v>
      </c>
      <c r="HM384">
        <v>29.235</v>
      </c>
      <c r="HN384">
        <v>25.3071</v>
      </c>
      <c r="HO384">
        <v>53.3102</v>
      </c>
      <c r="HP384">
        <v>41.7708</v>
      </c>
      <c r="HQ384">
        <v>1</v>
      </c>
      <c r="HR384">
        <v>-0.000670732</v>
      </c>
      <c r="HS384">
        <v>0.196318</v>
      </c>
      <c r="HT384">
        <v>20.2177</v>
      </c>
      <c r="HU384">
        <v>5.23331</v>
      </c>
      <c r="HV384">
        <v>11.992</v>
      </c>
      <c r="HW384">
        <v>4.9557</v>
      </c>
      <c r="HX384">
        <v>3.304</v>
      </c>
      <c r="HY384">
        <v>23.2</v>
      </c>
      <c r="HZ384">
        <v>9999</v>
      </c>
      <c r="IA384">
        <v>9999</v>
      </c>
      <c r="IB384">
        <v>9999</v>
      </c>
      <c r="IC384">
        <v>1.86852</v>
      </c>
      <c r="ID384">
        <v>1.86418</v>
      </c>
      <c r="IE384">
        <v>1.87181</v>
      </c>
      <c r="IF384">
        <v>1.86266</v>
      </c>
      <c r="IG384">
        <v>1.86208</v>
      </c>
      <c r="IH384">
        <v>1.86856</v>
      </c>
      <c r="II384">
        <v>1.85867</v>
      </c>
      <c r="IJ384">
        <v>1.86508</v>
      </c>
      <c r="IK384">
        <v>5</v>
      </c>
      <c r="IL384">
        <v>0</v>
      </c>
      <c r="IM384">
        <v>0</v>
      </c>
      <c r="IN384">
        <v>0</v>
      </c>
      <c r="IO384" t="s">
        <v>441</v>
      </c>
      <c r="IP384" t="s">
        <v>442</v>
      </c>
      <c r="IQ384" t="s">
        <v>443</v>
      </c>
      <c r="IR384" t="s">
        <v>443</v>
      </c>
      <c r="IS384" t="s">
        <v>443</v>
      </c>
      <c r="IT384" t="s">
        <v>443</v>
      </c>
      <c r="IU384">
        <v>0</v>
      </c>
      <c r="IV384">
        <v>100</v>
      </c>
      <c r="IW384">
        <v>100</v>
      </c>
      <c r="IX384">
        <v>7.71</v>
      </c>
      <c r="IY384">
        <v>0.381</v>
      </c>
      <c r="IZ384">
        <v>4.29428474587108</v>
      </c>
      <c r="JA384">
        <v>0.0044018681294096</v>
      </c>
      <c r="JB384">
        <v>-1.90699597991277e-06</v>
      </c>
      <c r="JC384">
        <v>4.44501569190667e-10</v>
      </c>
      <c r="JD384">
        <v>0.0663976639725661</v>
      </c>
      <c r="JE384">
        <v>0.00774552653971819</v>
      </c>
      <c r="JF384">
        <v>0.000136201457998369</v>
      </c>
      <c r="JG384">
        <v>5.32982615085375e-06</v>
      </c>
      <c r="JH384">
        <v>-0</v>
      </c>
      <c r="JI384">
        <v>1991</v>
      </c>
      <c r="JJ384">
        <v>1</v>
      </c>
      <c r="JK384">
        <v>28</v>
      </c>
      <c r="JL384">
        <v>195789.8</v>
      </c>
      <c r="JM384">
        <v>195789.7</v>
      </c>
      <c r="JN384">
        <v>2.55737</v>
      </c>
      <c r="JO384">
        <v>2.34863</v>
      </c>
      <c r="JP384">
        <v>1.49902</v>
      </c>
      <c r="JQ384">
        <v>2.33276</v>
      </c>
      <c r="JR384">
        <v>1.54419</v>
      </c>
      <c r="JS384">
        <v>2.30103</v>
      </c>
      <c r="JT384">
        <v>35.3133</v>
      </c>
      <c r="JU384">
        <v>24.0963</v>
      </c>
      <c r="JV384">
        <v>18</v>
      </c>
      <c r="JW384">
        <v>545.995</v>
      </c>
      <c r="JX384">
        <v>435.899</v>
      </c>
      <c r="JY384">
        <v>25.8424</v>
      </c>
      <c r="JZ384">
        <v>27.5222</v>
      </c>
      <c r="KA384">
        <v>29.9999</v>
      </c>
      <c r="KB384">
        <v>27.4087</v>
      </c>
      <c r="KC384">
        <v>27.4305</v>
      </c>
      <c r="KD384">
        <v>51.2984</v>
      </c>
      <c r="KE384">
        <v>26.9459</v>
      </c>
      <c r="KF384">
        <v>97.1382</v>
      </c>
      <c r="KG384">
        <v>25.8991</v>
      </c>
      <c r="KH384">
        <v>1341.16</v>
      </c>
      <c r="KI384">
        <v>21.8994</v>
      </c>
      <c r="KJ384">
        <v>93.0469</v>
      </c>
      <c r="KK384">
        <v>98.8681</v>
      </c>
    </row>
    <row r="385" spans="1:297">
      <c r="A385">
        <v>369</v>
      </c>
      <c r="B385">
        <v>1758997098</v>
      </c>
      <c r="C385">
        <v>9751</v>
      </c>
      <c r="D385" t="s">
        <v>1183</v>
      </c>
      <c r="E385" t="s">
        <v>1184</v>
      </c>
      <c r="F385">
        <v>5</v>
      </c>
      <c r="G385" t="s">
        <v>1024</v>
      </c>
      <c r="H385" t="s">
        <v>436</v>
      </c>
      <c r="I385">
        <v>1758997089.84615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(EA385+(U385+2*0.95*5.67E-8*(((EA385+$B$7)+273)^4-(EA385+273)^4)-44100*J385)/(1.84*29.3*R385+8*0.95*5.67E-8*(EA385+273)^3))</f>
        <v>0</v>
      </c>
      <c r="W385">
        <f>($C$7*EB385+$D$7*EC385+$E$7*V385)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2*0.95*5.67E-8*(((EA385+$B$7)+273)^4-(W385+273)^4)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1355.30786792857</v>
      </c>
      <c r="AK385">
        <v>1311.74963636364</v>
      </c>
      <c r="AL385">
        <v>3.34750194805191</v>
      </c>
      <c r="AM385">
        <v>63.08</v>
      </c>
      <c r="AN385">
        <f>(AP385 - AO385 + DY385*1E3/(8.314*(EA385+273.15)) * AR385/DX385 * AQ385) * DX385/(100*DL385) * 1000/(1000 - AP385)</f>
        <v>0</v>
      </c>
      <c r="AO385">
        <v>21.7869567529762</v>
      </c>
      <c r="AP385">
        <v>23.369803030303</v>
      </c>
      <c r="AQ385">
        <v>7.06097162096453e-05</v>
      </c>
      <c r="AR385">
        <v>99.94</v>
      </c>
      <c r="AS385">
        <v>0</v>
      </c>
      <c r="AT385">
        <v>0</v>
      </c>
      <c r="AU385">
        <f>IF(AS385*$H$13&gt;=AW385,1.0,(AW385/(AW385-AS385*$H$13)))</f>
        <v>0</v>
      </c>
      <c r="AV385">
        <f>(AU385-1)*100</f>
        <v>0</v>
      </c>
      <c r="AW385">
        <f>MAX(0,($B$13+$C$13*EF385)/(1+$D$13*EF385)*DY385/(EA385+273)*$E$13)</f>
        <v>0</v>
      </c>
      <c r="AX385" t="s">
        <v>437</v>
      </c>
      <c r="AY385" t="s">
        <v>437</v>
      </c>
      <c r="AZ385">
        <v>0</v>
      </c>
      <c r="BA385">
        <v>0</v>
      </c>
      <c r="BB385">
        <f>1-AZ385/BA385</f>
        <v>0</v>
      </c>
      <c r="BC385">
        <v>0</v>
      </c>
      <c r="BD385" t="s">
        <v>437</v>
      </c>
      <c r="BE385" t="s">
        <v>437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437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$B$11*EG385+$C$11*EH385+$F$11*ES385*(1-EV385)</f>
        <v>0</v>
      </c>
      <c r="DI385">
        <f>DH385*DJ385</f>
        <v>0</v>
      </c>
      <c r="DJ385">
        <f>($B$11*$D$9+$C$11*$D$9+$F$11*((FF385+EX385)/MAX(FF385+EX385+FG385, 0.1)*$I$9+FG385/MAX(FF385+EX385+FG385, 0.1)*$J$9))/($B$11+$C$11+$F$11)</f>
        <v>0</v>
      </c>
      <c r="DK385">
        <f>($B$11*$K$9+$C$11*$K$9+$F$11*((FF385+EX385)/MAX(FF385+EX385+FG385, 0.1)*$P$9+FG385/MAX(FF385+EX385+FG385, 0.1)*$Q$9))/($B$11+$C$11+$F$11)</f>
        <v>0</v>
      </c>
      <c r="DL385">
        <v>6</v>
      </c>
      <c r="DM385">
        <v>0.5</v>
      </c>
      <c r="DN385" t="s">
        <v>438</v>
      </c>
      <c r="DO385">
        <v>2</v>
      </c>
      <c r="DP385" t="b">
        <v>1</v>
      </c>
      <c r="DQ385">
        <v>1758997089.84615</v>
      </c>
      <c r="DR385">
        <v>1257.53</v>
      </c>
      <c r="DS385">
        <v>1310.10769230769</v>
      </c>
      <c r="DT385">
        <v>23.3714307692308</v>
      </c>
      <c r="DU385">
        <v>21.7592153846154</v>
      </c>
      <c r="DV385">
        <v>1249.84307692308</v>
      </c>
      <c r="DW385">
        <v>22.9902</v>
      </c>
      <c r="DX385">
        <v>500.070846153846</v>
      </c>
      <c r="DY385">
        <v>90.3568307692308</v>
      </c>
      <c r="DZ385">
        <v>0.0288818307692308</v>
      </c>
      <c r="EA385">
        <v>29.9191923076923</v>
      </c>
      <c r="EB385">
        <v>29.9985461538462</v>
      </c>
      <c r="EC385">
        <v>999.9</v>
      </c>
      <c r="ED385">
        <v>0</v>
      </c>
      <c r="EE385">
        <v>0</v>
      </c>
      <c r="EF385">
        <v>10010.0469230769</v>
      </c>
      <c r="EG385">
        <v>0</v>
      </c>
      <c r="EH385">
        <v>9.68168</v>
      </c>
      <c r="EI385">
        <v>-52.5800461538462</v>
      </c>
      <c r="EJ385">
        <v>1287.62230769231</v>
      </c>
      <c r="EK385">
        <v>1339.25076923077</v>
      </c>
      <c r="EL385">
        <v>1.61221769230769</v>
      </c>
      <c r="EM385">
        <v>1310.10769230769</v>
      </c>
      <c r="EN385">
        <v>21.7592153846154</v>
      </c>
      <c r="EO385">
        <v>2.11176769230769</v>
      </c>
      <c r="EP385">
        <v>1.96609384615385</v>
      </c>
      <c r="EQ385">
        <v>18.3082153846154</v>
      </c>
      <c r="ER385">
        <v>17.1738692307692</v>
      </c>
      <c r="ES385">
        <v>2000.02076923077</v>
      </c>
      <c r="ET385">
        <v>0.980002307692308</v>
      </c>
      <c r="EU385">
        <v>0.0199980692307692</v>
      </c>
      <c r="EV385">
        <v>0</v>
      </c>
      <c r="EW385">
        <v>882.737846153846</v>
      </c>
      <c r="EX385">
        <v>5.00016</v>
      </c>
      <c r="EY385">
        <v>18024.0769230769</v>
      </c>
      <c r="EZ385">
        <v>18234.4</v>
      </c>
      <c r="FA385">
        <v>48.437</v>
      </c>
      <c r="FB385">
        <v>48.7738461538462</v>
      </c>
      <c r="FC385">
        <v>48.75</v>
      </c>
      <c r="FD385">
        <v>48.5</v>
      </c>
      <c r="FE385">
        <v>50.2547692307692</v>
      </c>
      <c r="FF385">
        <v>1955.12076923077</v>
      </c>
      <c r="FG385">
        <v>39.9</v>
      </c>
      <c r="FH385">
        <v>0</v>
      </c>
      <c r="FI385">
        <v>1758997103.1</v>
      </c>
      <c r="FJ385">
        <v>0</v>
      </c>
      <c r="FK385">
        <v>882.759692307692</v>
      </c>
      <c r="FL385">
        <v>1.14700855842105</v>
      </c>
      <c r="FM385">
        <v>21.5111110581734</v>
      </c>
      <c r="FN385">
        <v>18024.1307692308</v>
      </c>
      <c r="FO385">
        <v>15</v>
      </c>
      <c r="FP385">
        <v>0</v>
      </c>
      <c r="FQ385" t="s">
        <v>439</v>
      </c>
      <c r="FR385">
        <v>1747249705.1</v>
      </c>
      <c r="FS385">
        <v>1747249711.1</v>
      </c>
      <c r="FT385">
        <v>0</v>
      </c>
      <c r="FU385">
        <v>0.871</v>
      </c>
      <c r="FV385">
        <v>0.066</v>
      </c>
      <c r="FW385">
        <v>5.486</v>
      </c>
      <c r="FX385">
        <v>0.145</v>
      </c>
      <c r="FY385">
        <v>420</v>
      </c>
      <c r="FZ385">
        <v>16</v>
      </c>
      <c r="GA385">
        <v>0.27</v>
      </c>
      <c r="GB385">
        <v>0.16</v>
      </c>
      <c r="GC385">
        <v>-52.5772</v>
      </c>
      <c r="GD385">
        <v>0.505137662337617</v>
      </c>
      <c r="GE385">
        <v>0.378772154153266</v>
      </c>
      <c r="GF385">
        <v>0</v>
      </c>
      <c r="GG385">
        <v>882.687647058824</v>
      </c>
      <c r="GH385">
        <v>1.45448434603844</v>
      </c>
      <c r="GI385">
        <v>0.261374183246585</v>
      </c>
      <c r="GJ385">
        <v>-1</v>
      </c>
      <c r="GK385">
        <v>1.6211819047619</v>
      </c>
      <c r="GL385">
        <v>-0.236417922077921</v>
      </c>
      <c r="GM385">
        <v>0.0262147707580229</v>
      </c>
      <c r="GN385">
        <v>0</v>
      </c>
      <c r="GO385">
        <v>0</v>
      </c>
      <c r="GP385">
        <v>2</v>
      </c>
      <c r="GQ385" t="s">
        <v>457</v>
      </c>
      <c r="GR385">
        <v>3.12552</v>
      </c>
      <c r="GS385">
        <v>2.65414</v>
      </c>
      <c r="GT385">
        <v>0.192726</v>
      </c>
      <c r="GU385">
        <v>0.197806</v>
      </c>
      <c r="GV385">
        <v>0.0996236</v>
      </c>
      <c r="GW385">
        <v>0.0954027</v>
      </c>
      <c r="GX385">
        <v>20793.1</v>
      </c>
      <c r="GY385">
        <v>19603.2</v>
      </c>
      <c r="GZ385">
        <v>23031</v>
      </c>
      <c r="HA385">
        <v>23790.6</v>
      </c>
      <c r="HB385">
        <v>35340.7</v>
      </c>
      <c r="HC385">
        <v>35627.3</v>
      </c>
      <c r="HD385">
        <v>41512.4</v>
      </c>
      <c r="HE385">
        <v>42420.3</v>
      </c>
      <c r="HF385">
        <v>1.91165</v>
      </c>
      <c r="HG385">
        <v>1.8296</v>
      </c>
      <c r="HH385">
        <v>0.213113</v>
      </c>
      <c r="HI385">
        <v>0</v>
      </c>
      <c r="HJ385">
        <v>26.6114</v>
      </c>
      <c r="HK385">
        <v>999.9</v>
      </c>
      <c r="HL385">
        <v>56.092</v>
      </c>
      <c r="HM385">
        <v>29.225</v>
      </c>
      <c r="HN385">
        <v>25.2915</v>
      </c>
      <c r="HO385">
        <v>53.6202</v>
      </c>
      <c r="HP385">
        <v>41.8349</v>
      </c>
      <c r="HQ385">
        <v>1</v>
      </c>
      <c r="HR385">
        <v>-0.000810467</v>
      </c>
      <c r="HS385">
        <v>0.349308</v>
      </c>
      <c r="HT385">
        <v>20.2175</v>
      </c>
      <c r="HU385">
        <v>5.23226</v>
      </c>
      <c r="HV385">
        <v>11.992</v>
      </c>
      <c r="HW385">
        <v>4.9557</v>
      </c>
      <c r="HX385">
        <v>3.30398</v>
      </c>
      <c r="HY385">
        <v>23.2</v>
      </c>
      <c r="HZ385">
        <v>9999</v>
      </c>
      <c r="IA385">
        <v>9999</v>
      </c>
      <c r="IB385">
        <v>9999</v>
      </c>
      <c r="IC385">
        <v>1.86853</v>
      </c>
      <c r="ID385">
        <v>1.86417</v>
      </c>
      <c r="IE385">
        <v>1.8718</v>
      </c>
      <c r="IF385">
        <v>1.86264</v>
      </c>
      <c r="IG385">
        <v>1.8621</v>
      </c>
      <c r="IH385">
        <v>1.86858</v>
      </c>
      <c r="II385">
        <v>1.85867</v>
      </c>
      <c r="IJ385">
        <v>1.86508</v>
      </c>
      <c r="IK385">
        <v>5</v>
      </c>
      <c r="IL385">
        <v>0</v>
      </c>
      <c r="IM385">
        <v>0</v>
      </c>
      <c r="IN385">
        <v>0</v>
      </c>
      <c r="IO385" t="s">
        <v>441</v>
      </c>
      <c r="IP385" t="s">
        <v>442</v>
      </c>
      <c r="IQ385" t="s">
        <v>443</v>
      </c>
      <c r="IR385" t="s">
        <v>443</v>
      </c>
      <c r="IS385" t="s">
        <v>443</v>
      </c>
      <c r="IT385" t="s">
        <v>443</v>
      </c>
      <c r="IU385">
        <v>0</v>
      </c>
      <c r="IV385">
        <v>100</v>
      </c>
      <c r="IW385">
        <v>100</v>
      </c>
      <c r="IX385">
        <v>7.73</v>
      </c>
      <c r="IY385">
        <v>0.3812</v>
      </c>
      <c r="IZ385">
        <v>4.29428474587108</v>
      </c>
      <c r="JA385">
        <v>0.0044018681294096</v>
      </c>
      <c r="JB385">
        <v>-1.90699597991277e-06</v>
      </c>
      <c r="JC385">
        <v>4.44501569190667e-10</v>
      </c>
      <c r="JD385">
        <v>0.0663976639725661</v>
      </c>
      <c r="JE385">
        <v>0.00774552653971819</v>
      </c>
      <c r="JF385">
        <v>0.000136201457998369</v>
      </c>
      <c r="JG385">
        <v>5.32982615085375e-06</v>
      </c>
      <c r="JH385">
        <v>-0</v>
      </c>
      <c r="JI385">
        <v>1991</v>
      </c>
      <c r="JJ385">
        <v>1</v>
      </c>
      <c r="JK385">
        <v>28</v>
      </c>
      <c r="JL385">
        <v>195789.9</v>
      </c>
      <c r="JM385">
        <v>195789.8</v>
      </c>
      <c r="JN385">
        <v>2.58789</v>
      </c>
      <c r="JO385">
        <v>2.33398</v>
      </c>
      <c r="JP385">
        <v>1.4978</v>
      </c>
      <c r="JQ385">
        <v>2.33276</v>
      </c>
      <c r="JR385">
        <v>1.54419</v>
      </c>
      <c r="JS385">
        <v>2.36084</v>
      </c>
      <c r="JT385">
        <v>35.3133</v>
      </c>
      <c r="JU385">
        <v>24.105</v>
      </c>
      <c r="JV385">
        <v>18</v>
      </c>
      <c r="JW385">
        <v>545.898</v>
      </c>
      <c r="JX385">
        <v>436.145</v>
      </c>
      <c r="JY385">
        <v>25.8978</v>
      </c>
      <c r="JZ385">
        <v>27.5245</v>
      </c>
      <c r="KA385">
        <v>30.0001</v>
      </c>
      <c r="KB385">
        <v>27.4087</v>
      </c>
      <c r="KC385">
        <v>27.4315</v>
      </c>
      <c r="KD385">
        <v>51.829</v>
      </c>
      <c r="KE385">
        <v>26.6541</v>
      </c>
      <c r="KF385">
        <v>97.1382</v>
      </c>
      <c r="KG385">
        <v>25.8971</v>
      </c>
      <c r="KH385">
        <v>1354.77</v>
      </c>
      <c r="KI385">
        <v>21.9215</v>
      </c>
      <c r="KJ385">
        <v>93.0471</v>
      </c>
      <c r="KK385">
        <v>98.8678</v>
      </c>
    </row>
    <row r="386" spans="1:297">
      <c r="A386">
        <v>370</v>
      </c>
      <c r="B386">
        <v>1758997103</v>
      </c>
      <c r="C386">
        <v>9756</v>
      </c>
      <c r="D386" t="s">
        <v>1185</v>
      </c>
      <c r="E386" t="s">
        <v>1186</v>
      </c>
      <c r="F386">
        <v>5</v>
      </c>
      <c r="G386" t="s">
        <v>1024</v>
      </c>
      <c r="H386" t="s">
        <v>436</v>
      </c>
      <c r="I386">
        <v>1758997094.84615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(EA386+(U386+2*0.95*5.67E-8*(((EA386+$B$7)+273)^4-(EA386+273)^4)-44100*J386)/(1.84*29.3*R386+8*0.95*5.67E-8*(EA386+273)^3))</f>
        <v>0</v>
      </c>
      <c r="W386">
        <f>($C$7*EB386+$D$7*EC386+$E$7*V386)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2*0.95*5.67E-8*(((EA386+$B$7)+273)^4-(W386+273)^4)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1371.33794321429</v>
      </c>
      <c r="AK386">
        <v>1327.93606060606</v>
      </c>
      <c r="AL386">
        <v>3.25378896103876</v>
      </c>
      <c r="AM386">
        <v>63.08</v>
      </c>
      <c r="AN386">
        <f>(AP386 - AO386 + DY386*1E3/(8.314*(EA386+273.15)) * AR386/DX386 * AQ386) * DX386/(100*DL386) * 1000/(1000 - AP386)</f>
        <v>0</v>
      </c>
      <c r="AO386">
        <v>21.8192853303572</v>
      </c>
      <c r="AP386">
        <v>23.3824133333333</v>
      </c>
      <c r="AQ386">
        <v>0.000116250626566329</v>
      </c>
      <c r="AR386">
        <v>99.94</v>
      </c>
      <c r="AS386">
        <v>0</v>
      </c>
      <c r="AT386">
        <v>0</v>
      </c>
      <c r="AU386">
        <f>IF(AS386*$H$13&gt;=AW386,1.0,(AW386/(AW386-AS386*$H$13)))</f>
        <v>0</v>
      </c>
      <c r="AV386">
        <f>(AU386-1)*100</f>
        <v>0</v>
      </c>
      <c r="AW386">
        <f>MAX(0,($B$13+$C$13*EF386)/(1+$D$13*EF386)*DY386/(EA386+273)*$E$13)</f>
        <v>0</v>
      </c>
      <c r="AX386" t="s">
        <v>437</v>
      </c>
      <c r="AY386" t="s">
        <v>437</v>
      </c>
      <c r="AZ386">
        <v>0</v>
      </c>
      <c r="BA386">
        <v>0</v>
      </c>
      <c r="BB386">
        <f>1-AZ386/BA386</f>
        <v>0</v>
      </c>
      <c r="BC386">
        <v>0</v>
      </c>
      <c r="BD386" t="s">
        <v>437</v>
      </c>
      <c r="BE386" t="s">
        <v>437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437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$B$11*EG386+$C$11*EH386+$F$11*ES386*(1-EV386)</f>
        <v>0</v>
      </c>
      <c r="DI386">
        <f>DH386*DJ386</f>
        <v>0</v>
      </c>
      <c r="DJ386">
        <f>($B$11*$D$9+$C$11*$D$9+$F$11*((FF386+EX386)/MAX(FF386+EX386+FG386, 0.1)*$I$9+FG386/MAX(FF386+EX386+FG386, 0.1)*$J$9))/($B$11+$C$11+$F$11)</f>
        <v>0</v>
      </c>
      <c r="DK386">
        <f>($B$11*$K$9+$C$11*$K$9+$F$11*((FF386+EX386)/MAX(FF386+EX386+FG386, 0.1)*$P$9+FG386/MAX(FF386+EX386+FG386, 0.1)*$Q$9))/($B$11+$C$11+$F$11)</f>
        <v>0</v>
      </c>
      <c r="DL386">
        <v>6</v>
      </c>
      <c r="DM386">
        <v>0.5</v>
      </c>
      <c r="DN386" t="s">
        <v>438</v>
      </c>
      <c r="DO386">
        <v>2</v>
      </c>
      <c r="DP386" t="b">
        <v>1</v>
      </c>
      <c r="DQ386">
        <v>1758997094.84615</v>
      </c>
      <c r="DR386">
        <v>1273.85615384615</v>
      </c>
      <c r="DS386">
        <v>1326.32461538462</v>
      </c>
      <c r="DT386">
        <v>23.3699384615385</v>
      </c>
      <c r="DU386">
        <v>21.7825615384615</v>
      </c>
      <c r="DV386">
        <v>1266.14153846154</v>
      </c>
      <c r="DW386">
        <v>22.9887461538462</v>
      </c>
      <c r="DX386">
        <v>500.056538461538</v>
      </c>
      <c r="DY386">
        <v>90.3567923076923</v>
      </c>
      <c r="DZ386">
        <v>0.0287472</v>
      </c>
      <c r="EA386">
        <v>29.9109307692308</v>
      </c>
      <c r="EB386">
        <v>30.0389538461538</v>
      </c>
      <c r="EC386">
        <v>999.9</v>
      </c>
      <c r="ED386">
        <v>0</v>
      </c>
      <c r="EE386">
        <v>0</v>
      </c>
      <c r="EF386">
        <v>10009.5684615385</v>
      </c>
      <c r="EG386">
        <v>0</v>
      </c>
      <c r="EH386">
        <v>9.68168</v>
      </c>
      <c r="EI386">
        <v>-52.4711615384615</v>
      </c>
      <c r="EJ386">
        <v>1304.33769230769</v>
      </c>
      <c r="EK386">
        <v>1355.86076923077</v>
      </c>
      <c r="EL386">
        <v>1.58737692307692</v>
      </c>
      <c r="EM386">
        <v>1326.32461538462</v>
      </c>
      <c r="EN386">
        <v>21.7825615384615</v>
      </c>
      <c r="EO386">
        <v>2.11163230769231</v>
      </c>
      <c r="EP386">
        <v>1.96820307692308</v>
      </c>
      <c r="EQ386">
        <v>18.3072</v>
      </c>
      <c r="ER386">
        <v>17.1908076923077</v>
      </c>
      <c r="ES386">
        <v>2000.01461538462</v>
      </c>
      <c r="ET386">
        <v>0.980002307692308</v>
      </c>
      <c r="EU386">
        <v>0.0199980692307692</v>
      </c>
      <c r="EV386">
        <v>0</v>
      </c>
      <c r="EW386">
        <v>882.799153846154</v>
      </c>
      <c r="EX386">
        <v>5.00016</v>
      </c>
      <c r="EY386">
        <v>18026.0538461538</v>
      </c>
      <c r="EZ386">
        <v>18234.3538461538</v>
      </c>
      <c r="FA386">
        <v>48.437</v>
      </c>
      <c r="FB386">
        <v>48.7786153846154</v>
      </c>
      <c r="FC386">
        <v>48.75</v>
      </c>
      <c r="FD386">
        <v>48.5</v>
      </c>
      <c r="FE386">
        <v>50.2547692307692</v>
      </c>
      <c r="FF386">
        <v>1955.11461538462</v>
      </c>
      <c r="FG386">
        <v>39.9</v>
      </c>
      <c r="FH386">
        <v>0</v>
      </c>
      <c r="FI386">
        <v>1758997108.5</v>
      </c>
      <c r="FJ386">
        <v>0</v>
      </c>
      <c r="FK386">
        <v>882.82176</v>
      </c>
      <c r="FL386">
        <v>1.06992307128369</v>
      </c>
      <c r="FM386">
        <v>23.8692306796689</v>
      </c>
      <c r="FN386">
        <v>18026.284</v>
      </c>
      <c r="FO386">
        <v>15</v>
      </c>
      <c r="FP386">
        <v>0</v>
      </c>
      <c r="FQ386" t="s">
        <v>439</v>
      </c>
      <c r="FR386">
        <v>1747249705.1</v>
      </c>
      <c r="FS386">
        <v>1747249711.1</v>
      </c>
      <c r="FT386">
        <v>0</v>
      </c>
      <c r="FU386">
        <v>0.871</v>
      </c>
      <c r="FV386">
        <v>0.066</v>
      </c>
      <c r="FW386">
        <v>5.486</v>
      </c>
      <c r="FX386">
        <v>0.145</v>
      </c>
      <c r="FY386">
        <v>420</v>
      </c>
      <c r="FZ386">
        <v>16</v>
      </c>
      <c r="GA386">
        <v>0.27</v>
      </c>
      <c r="GB386">
        <v>0.16</v>
      </c>
      <c r="GC386">
        <v>-52.54474</v>
      </c>
      <c r="GD386">
        <v>1.91196992481208</v>
      </c>
      <c r="GE386">
        <v>0.35521152627695</v>
      </c>
      <c r="GF386">
        <v>0</v>
      </c>
      <c r="GG386">
        <v>882.770235294118</v>
      </c>
      <c r="GH386">
        <v>0.615462188163121</v>
      </c>
      <c r="GI386">
        <v>0.251457288950011</v>
      </c>
      <c r="GJ386">
        <v>-1</v>
      </c>
      <c r="GK386">
        <v>1.59871</v>
      </c>
      <c r="GL386">
        <v>-0.328015037593985</v>
      </c>
      <c r="GM386">
        <v>0.0324784627099252</v>
      </c>
      <c r="GN386">
        <v>0</v>
      </c>
      <c r="GO386">
        <v>0</v>
      </c>
      <c r="GP386">
        <v>2</v>
      </c>
      <c r="GQ386" t="s">
        <v>457</v>
      </c>
      <c r="GR386">
        <v>3.12554</v>
      </c>
      <c r="GS386">
        <v>2.65415</v>
      </c>
      <c r="GT386">
        <v>0.194217</v>
      </c>
      <c r="GU386">
        <v>0.199271</v>
      </c>
      <c r="GV386">
        <v>0.0996611</v>
      </c>
      <c r="GW386">
        <v>0.0954717</v>
      </c>
      <c r="GX386">
        <v>20754.7</v>
      </c>
      <c r="GY386">
        <v>19567.5</v>
      </c>
      <c r="GZ386">
        <v>23030.9</v>
      </c>
      <c r="HA386">
        <v>23790.7</v>
      </c>
      <c r="HB386">
        <v>35339</v>
      </c>
      <c r="HC386">
        <v>35624.9</v>
      </c>
      <c r="HD386">
        <v>41512</v>
      </c>
      <c r="HE386">
        <v>42420.6</v>
      </c>
      <c r="HF386">
        <v>1.91165</v>
      </c>
      <c r="HG386">
        <v>1.82992</v>
      </c>
      <c r="HH386">
        <v>0.211764</v>
      </c>
      <c r="HI386">
        <v>0</v>
      </c>
      <c r="HJ386">
        <v>26.6114</v>
      </c>
      <c r="HK386">
        <v>999.9</v>
      </c>
      <c r="HL386">
        <v>56.116</v>
      </c>
      <c r="HM386">
        <v>29.225</v>
      </c>
      <c r="HN386">
        <v>25.305</v>
      </c>
      <c r="HO386">
        <v>54.0202</v>
      </c>
      <c r="HP386">
        <v>41.9471</v>
      </c>
      <c r="HQ386">
        <v>1</v>
      </c>
      <c r="HR386">
        <v>-0.000320122</v>
      </c>
      <c r="HS386">
        <v>0.434594</v>
      </c>
      <c r="HT386">
        <v>20.2174</v>
      </c>
      <c r="HU386">
        <v>5.23137</v>
      </c>
      <c r="HV386">
        <v>11.992</v>
      </c>
      <c r="HW386">
        <v>4.9557</v>
      </c>
      <c r="HX386">
        <v>3.30395</v>
      </c>
      <c r="HY386">
        <v>23.2</v>
      </c>
      <c r="HZ386">
        <v>9999</v>
      </c>
      <c r="IA386">
        <v>9999</v>
      </c>
      <c r="IB386">
        <v>9999</v>
      </c>
      <c r="IC386">
        <v>1.86853</v>
      </c>
      <c r="ID386">
        <v>1.86418</v>
      </c>
      <c r="IE386">
        <v>1.87181</v>
      </c>
      <c r="IF386">
        <v>1.86265</v>
      </c>
      <c r="IG386">
        <v>1.86208</v>
      </c>
      <c r="IH386">
        <v>1.86856</v>
      </c>
      <c r="II386">
        <v>1.85867</v>
      </c>
      <c r="IJ386">
        <v>1.86508</v>
      </c>
      <c r="IK386">
        <v>5</v>
      </c>
      <c r="IL386">
        <v>0</v>
      </c>
      <c r="IM386">
        <v>0</v>
      </c>
      <c r="IN386">
        <v>0</v>
      </c>
      <c r="IO386" t="s">
        <v>441</v>
      </c>
      <c r="IP386" t="s">
        <v>442</v>
      </c>
      <c r="IQ386" t="s">
        <v>443</v>
      </c>
      <c r="IR386" t="s">
        <v>443</v>
      </c>
      <c r="IS386" t="s">
        <v>443</v>
      </c>
      <c r="IT386" t="s">
        <v>443</v>
      </c>
      <c r="IU386">
        <v>0</v>
      </c>
      <c r="IV386">
        <v>100</v>
      </c>
      <c r="IW386">
        <v>100</v>
      </c>
      <c r="IX386">
        <v>7.76</v>
      </c>
      <c r="IY386">
        <v>0.3815</v>
      </c>
      <c r="IZ386">
        <v>4.29428474587108</v>
      </c>
      <c r="JA386">
        <v>0.0044018681294096</v>
      </c>
      <c r="JB386">
        <v>-1.90699597991277e-06</v>
      </c>
      <c r="JC386">
        <v>4.44501569190667e-10</v>
      </c>
      <c r="JD386">
        <v>0.0663976639725661</v>
      </c>
      <c r="JE386">
        <v>0.00774552653971819</v>
      </c>
      <c r="JF386">
        <v>0.000136201457998369</v>
      </c>
      <c r="JG386">
        <v>5.32982615085375e-06</v>
      </c>
      <c r="JH386">
        <v>-0</v>
      </c>
      <c r="JI386">
        <v>1991</v>
      </c>
      <c r="JJ386">
        <v>1</v>
      </c>
      <c r="JK386">
        <v>28</v>
      </c>
      <c r="JL386">
        <v>195790</v>
      </c>
      <c r="JM386">
        <v>195789.9</v>
      </c>
      <c r="JN386">
        <v>2.6123</v>
      </c>
      <c r="JO386">
        <v>2.34497</v>
      </c>
      <c r="JP386">
        <v>1.4978</v>
      </c>
      <c r="JQ386">
        <v>2.33276</v>
      </c>
      <c r="JR386">
        <v>1.54419</v>
      </c>
      <c r="JS386">
        <v>2.24121</v>
      </c>
      <c r="JT386">
        <v>35.3133</v>
      </c>
      <c r="JU386">
        <v>24.0875</v>
      </c>
      <c r="JV386">
        <v>18</v>
      </c>
      <c r="JW386">
        <v>545.898</v>
      </c>
      <c r="JX386">
        <v>436.339</v>
      </c>
      <c r="JY386">
        <v>25.9074</v>
      </c>
      <c r="JZ386">
        <v>27.5246</v>
      </c>
      <c r="KA386">
        <v>30.0002</v>
      </c>
      <c r="KB386">
        <v>27.4087</v>
      </c>
      <c r="KC386">
        <v>27.4315</v>
      </c>
      <c r="KD386">
        <v>52.4006</v>
      </c>
      <c r="KE386">
        <v>26.3634</v>
      </c>
      <c r="KF386">
        <v>97.5243</v>
      </c>
      <c r="KG386">
        <v>25.8066</v>
      </c>
      <c r="KH386">
        <v>1375.11</v>
      </c>
      <c r="KI386">
        <v>21.945</v>
      </c>
      <c r="KJ386">
        <v>93.0463</v>
      </c>
      <c r="KK386">
        <v>98.8682</v>
      </c>
    </row>
    <row r="387" spans="1:297">
      <c r="A387">
        <v>371</v>
      </c>
      <c r="B387">
        <v>1758997108</v>
      </c>
      <c r="C387">
        <v>9761</v>
      </c>
      <c r="D387" t="s">
        <v>1187</v>
      </c>
      <c r="E387" t="s">
        <v>1188</v>
      </c>
      <c r="F387">
        <v>5</v>
      </c>
      <c r="G387" t="s">
        <v>1024</v>
      </c>
      <c r="H387" t="s">
        <v>436</v>
      </c>
      <c r="I387">
        <v>1758997099.84615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(EA387+(U387+2*0.95*5.67E-8*(((EA387+$B$7)+273)^4-(EA387+273)^4)-44100*J387)/(1.84*29.3*R387+8*0.95*5.67E-8*(EA387+273)^3))</f>
        <v>0</v>
      </c>
      <c r="W387">
        <f>($C$7*EB387+$D$7*EC387+$E$7*V387)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2*0.95*5.67E-8*(((EA387+$B$7)+273)^4-(W387+273)^4)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1387.89918708333</v>
      </c>
      <c r="AK387">
        <v>1344.47684848485</v>
      </c>
      <c r="AL387">
        <v>3.2972859307359</v>
      </c>
      <c r="AM387">
        <v>63.08</v>
      </c>
      <c r="AN387">
        <f>(AP387 - AO387 + DY387*1E3/(8.314*(EA387+273.15)) * AR387/DX387 * AQ387) * DX387/(100*DL387) * 1000/(1000 - AP387)</f>
        <v>0</v>
      </c>
      <c r="AO387">
        <v>21.8506227202381</v>
      </c>
      <c r="AP387">
        <v>23.39134</v>
      </c>
      <c r="AQ387">
        <v>8.51657142856608e-05</v>
      </c>
      <c r="AR387">
        <v>99.94</v>
      </c>
      <c r="AS387">
        <v>0</v>
      </c>
      <c r="AT387">
        <v>0</v>
      </c>
      <c r="AU387">
        <f>IF(AS387*$H$13&gt;=AW387,1.0,(AW387/(AW387-AS387*$H$13)))</f>
        <v>0</v>
      </c>
      <c r="AV387">
        <f>(AU387-1)*100</f>
        <v>0</v>
      </c>
      <c r="AW387">
        <f>MAX(0,($B$13+$C$13*EF387)/(1+$D$13*EF387)*DY387/(EA387+273)*$E$13)</f>
        <v>0</v>
      </c>
      <c r="AX387" t="s">
        <v>437</v>
      </c>
      <c r="AY387" t="s">
        <v>437</v>
      </c>
      <c r="AZ387">
        <v>0</v>
      </c>
      <c r="BA387">
        <v>0</v>
      </c>
      <c r="BB387">
        <f>1-AZ387/BA387</f>
        <v>0</v>
      </c>
      <c r="BC387">
        <v>0</v>
      </c>
      <c r="BD387" t="s">
        <v>437</v>
      </c>
      <c r="BE387" t="s">
        <v>437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437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$B$11*EG387+$C$11*EH387+$F$11*ES387*(1-EV387)</f>
        <v>0</v>
      </c>
      <c r="DI387">
        <f>DH387*DJ387</f>
        <v>0</v>
      </c>
      <c r="DJ387">
        <f>($B$11*$D$9+$C$11*$D$9+$F$11*((FF387+EX387)/MAX(FF387+EX387+FG387, 0.1)*$I$9+FG387/MAX(FF387+EX387+FG387, 0.1)*$J$9))/($B$11+$C$11+$F$11)</f>
        <v>0</v>
      </c>
      <c r="DK387">
        <f>($B$11*$K$9+$C$11*$K$9+$F$11*((FF387+EX387)/MAX(FF387+EX387+FG387, 0.1)*$P$9+FG387/MAX(FF387+EX387+FG387, 0.1)*$Q$9))/($B$11+$C$11+$F$11)</f>
        <v>0</v>
      </c>
      <c r="DL387">
        <v>6</v>
      </c>
      <c r="DM387">
        <v>0.5</v>
      </c>
      <c r="DN387" t="s">
        <v>438</v>
      </c>
      <c r="DO387">
        <v>2</v>
      </c>
      <c r="DP387" t="b">
        <v>1</v>
      </c>
      <c r="DQ387">
        <v>1758997099.84615</v>
      </c>
      <c r="DR387">
        <v>1290.06076923077</v>
      </c>
      <c r="DS387">
        <v>1342.46615384615</v>
      </c>
      <c r="DT387">
        <v>23.3760615384615</v>
      </c>
      <c r="DU387">
        <v>21.8175</v>
      </c>
      <c r="DV387">
        <v>1282.32</v>
      </c>
      <c r="DW387">
        <v>22.9947461538462</v>
      </c>
      <c r="DX387">
        <v>500.055769230769</v>
      </c>
      <c r="DY387">
        <v>90.3545538461538</v>
      </c>
      <c r="DZ387">
        <v>0.0286949692307692</v>
      </c>
      <c r="EA387">
        <v>29.9102384615385</v>
      </c>
      <c r="EB387">
        <v>30.0541538461538</v>
      </c>
      <c r="EC387">
        <v>999.9</v>
      </c>
      <c r="ED387">
        <v>0</v>
      </c>
      <c r="EE387">
        <v>0</v>
      </c>
      <c r="EF387">
        <v>9997.50538461539</v>
      </c>
      <c r="EG387">
        <v>0</v>
      </c>
      <c r="EH387">
        <v>9.68168</v>
      </c>
      <c r="EI387">
        <v>-52.4063769230769</v>
      </c>
      <c r="EJ387">
        <v>1320.93923076923</v>
      </c>
      <c r="EK387">
        <v>1372.41</v>
      </c>
      <c r="EL387">
        <v>1.55856538461538</v>
      </c>
      <c r="EM387">
        <v>1342.46615384615</v>
      </c>
      <c r="EN387">
        <v>21.8175</v>
      </c>
      <c r="EO387">
        <v>2.11213384615385</v>
      </c>
      <c r="EP387">
        <v>1.97131153846154</v>
      </c>
      <c r="EQ387">
        <v>18.3109846153846</v>
      </c>
      <c r="ER387">
        <v>17.2157538461538</v>
      </c>
      <c r="ES387">
        <v>2000.00923076923</v>
      </c>
      <c r="ET387">
        <v>0.980002307692308</v>
      </c>
      <c r="EU387">
        <v>0.0199980692307692</v>
      </c>
      <c r="EV387">
        <v>0</v>
      </c>
      <c r="EW387">
        <v>882.961</v>
      </c>
      <c r="EX387">
        <v>5.00016</v>
      </c>
      <c r="EY387">
        <v>18028.1461538462</v>
      </c>
      <c r="EZ387">
        <v>18234.3</v>
      </c>
      <c r="FA387">
        <v>48.437</v>
      </c>
      <c r="FB387">
        <v>48.7881538461538</v>
      </c>
      <c r="FC387">
        <v>48.75</v>
      </c>
      <c r="FD387">
        <v>48.5</v>
      </c>
      <c r="FE387">
        <v>50.2547692307692</v>
      </c>
      <c r="FF387">
        <v>1955.10923076923</v>
      </c>
      <c r="FG387">
        <v>39.9</v>
      </c>
      <c r="FH387">
        <v>0</v>
      </c>
      <c r="FI387">
        <v>1758997113.3</v>
      </c>
      <c r="FJ387">
        <v>0</v>
      </c>
      <c r="FK387">
        <v>882.93988</v>
      </c>
      <c r="FL387">
        <v>1.62530769206893</v>
      </c>
      <c r="FM387">
        <v>29.7307692391517</v>
      </c>
      <c r="FN387">
        <v>18028.42</v>
      </c>
      <c r="FO387">
        <v>15</v>
      </c>
      <c r="FP387">
        <v>0</v>
      </c>
      <c r="FQ387" t="s">
        <v>439</v>
      </c>
      <c r="FR387">
        <v>1747249705.1</v>
      </c>
      <c r="FS387">
        <v>1747249711.1</v>
      </c>
      <c r="FT387">
        <v>0</v>
      </c>
      <c r="FU387">
        <v>0.871</v>
      </c>
      <c r="FV387">
        <v>0.066</v>
      </c>
      <c r="FW387">
        <v>5.486</v>
      </c>
      <c r="FX387">
        <v>0.145</v>
      </c>
      <c r="FY387">
        <v>420</v>
      </c>
      <c r="FZ387">
        <v>16</v>
      </c>
      <c r="GA387">
        <v>0.27</v>
      </c>
      <c r="GB387">
        <v>0.16</v>
      </c>
      <c r="GC387">
        <v>-52.4378285714286</v>
      </c>
      <c r="GD387">
        <v>0.87668571428565</v>
      </c>
      <c r="GE387">
        <v>0.383226684306594</v>
      </c>
      <c r="GF387">
        <v>0</v>
      </c>
      <c r="GG387">
        <v>882.854529411765</v>
      </c>
      <c r="GH387">
        <v>1.16895340167629</v>
      </c>
      <c r="GI387">
        <v>0.280280451490797</v>
      </c>
      <c r="GJ387">
        <v>-1</v>
      </c>
      <c r="GK387">
        <v>1.57674238095238</v>
      </c>
      <c r="GL387">
        <v>-0.333189350649347</v>
      </c>
      <c r="GM387">
        <v>0.0344873808397827</v>
      </c>
      <c r="GN387">
        <v>0</v>
      </c>
      <c r="GO387">
        <v>0</v>
      </c>
      <c r="GP387">
        <v>2</v>
      </c>
      <c r="GQ387" t="s">
        <v>457</v>
      </c>
      <c r="GR387">
        <v>3.12556</v>
      </c>
      <c r="GS387">
        <v>2.65437</v>
      </c>
      <c r="GT387">
        <v>0.195702</v>
      </c>
      <c r="GU387">
        <v>0.200862</v>
      </c>
      <c r="GV387">
        <v>0.0996998</v>
      </c>
      <c r="GW387">
        <v>0.0956325</v>
      </c>
      <c r="GX387">
        <v>20716.6</v>
      </c>
      <c r="GY387">
        <v>19528.4</v>
      </c>
      <c r="GZ387">
        <v>23031.1</v>
      </c>
      <c r="HA387">
        <v>23790.5</v>
      </c>
      <c r="HB387">
        <v>35337.6</v>
      </c>
      <c r="HC387">
        <v>35618.4</v>
      </c>
      <c r="HD387">
        <v>41512</v>
      </c>
      <c r="HE387">
        <v>42420.2</v>
      </c>
      <c r="HF387">
        <v>1.91145</v>
      </c>
      <c r="HG387">
        <v>1.82983</v>
      </c>
      <c r="HH387">
        <v>0.209428</v>
      </c>
      <c r="HI387">
        <v>0</v>
      </c>
      <c r="HJ387">
        <v>26.6104</v>
      </c>
      <c r="HK387">
        <v>999.9</v>
      </c>
      <c r="HL387">
        <v>56.116</v>
      </c>
      <c r="HM387">
        <v>29.225</v>
      </c>
      <c r="HN387">
        <v>25.3063</v>
      </c>
      <c r="HO387">
        <v>53.9402</v>
      </c>
      <c r="HP387">
        <v>41.7228</v>
      </c>
      <c r="HQ387">
        <v>1</v>
      </c>
      <c r="HR387">
        <v>0.000175305</v>
      </c>
      <c r="HS387">
        <v>0.815989</v>
      </c>
      <c r="HT387">
        <v>20.2159</v>
      </c>
      <c r="HU387">
        <v>5.22987</v>
      </c>
      <c r="HV387">
        <v>11.992</v>
      </c>
      <c r="HW387">
        <v>4.95565</v>
      </c>
      <c r="HX387">
        <v>3.3039</v>
      </c>
      <c r="HY387">
        <v>23.2</v>
      </c>
      <c r="HZ387">
        <v>9999</v>
      </c>
      <c r="IA387">
        <v>9999</v>
      </c>
      <c r="IB387">
        <v>9999</v>
      </c>
      <c r="IC387">
        <v>1.86854</v>
      </c>
      <c r="ID387">
        <v>1.86418</v>
      </c>
      <c r="IE387">
        <v>1.8718</v>
      </c>
      <c r="IF387">
        <v>1.86265</v>
      </c>
      <c r="IG387">
        <v>1.8621</v>
      </c>
      <c r="IH387">
        <v>1.86857</v>
      </c>
      <c r="II387">
        <v>1.85867</v>
      </c>
      <c r="IJ387">
        <v>1.86508</v>
      </c>
      <c r="IK387">
        <v>5</v>
      </c>
      <c r="IL387">
        <v>0</v>
      </c>
      <c r="IM387">
        <v>0</v>
      </c>
      <c r="IN387">
        <v>0</v>
      </c>
      <c r="IO387" t="s">
        <v>441</v>
      </c>
      <c r="IP387" t="s">
        <v>442</v>
      </c>
      <c r="IQ387" t="s">
        <v>443</v>
      </c>
      <c r="IR387" t="s">
        <v>443</v>
      </c>
      <c r="IS387" t="s">
        <v>443</v>
      </c>
      <c r="IT387" t="s">
        <v>443</v>
      </c>
      <c r="IU387">
        <v>0</v>
      </c>
      <c r="IV387">
        <v>100</v>
      </c>
      <c r="IW387">
        <v>100</v>
      </c>
      <c r="IX387">
        <v>7.79</v>
      </c>
      <c r="IY387">
        <v>0.3817</v>
      </c>
      <c r="IZ387">
        <v>4.29428474587108</v>
      </c>
      <c r="JA387">
        <v>0.0044018681294096</v>
      </c>
      <c r="JB387">
        <v>-1.90699597991277e-06</v>
      </c>
      <c r="JC387">
        <v>4.44501569190667e-10</v>
      </c>
      <c r="JD387">
        <v>0.0663976639725661</v>
      </c>
      <c r="JE387">
        <v>0.00774552653971819</v>
      </c>
      <c r="JF387">
        <v>0.000136201457998369</v>
      </c>
      <c r="JG387">
        <v>5.32982615085375e-06</v>
      </c>
      <c r="JH387">
        <v>-0</v>
      </c>
      <c r="JI387">
        <v>1991</v>
      </c>
      <c r="JJ387">
        <v>1</v>
      </c>
      <c r="JK387">
        <v>28</v>
      </c>
      <c r="JL387">
        <v>195790</v>
      </c>
      <c r="JM387">
        <v>195789.9</v>
      </c>
      <c r="JN387">
        <v>2.64282</v>
      </c>
      <c r="JO387">
        <v>2.34009</v>
      </c>
      <c r="JP387">
        <v>1.49902</v>
      </c>
      <c r="JQ387">
        <v>2.33276</v>
      </c>
      <c r="JR387">
        <v>1.54419</v>
      </c>
      <c r="JS387">
        <v>2.30713</v>
      </c>
      <c r="JT387">
        <v>35.3133</v>
      </c>
      <c r="JU387">
        <v>24.0963</v>
      </c>
      <c r="JV387">
        <v>18</v>
      </c>
      <c r="JW387">
        <v>545.768</v>
      </c>
      <c r="JX387">
        <v>436.279</v>
      </c>
      <c r="JY387">
        <v>25.8512</v>
      </c>
      <c r="JZ387">
        <v>27.5246</v>
      </c>
      <c r="KA387">
        <v>30.0005</v>
      </c>
      <c r="KB387">
        <v>27.4087</v>
      </c>
      <c r="KC387">
        <v>27.4315</v>
      </c>
      <c r="KD387">
        <v>52.9158</v>
      </c>
      <c r="KE387">
        <v>26.3634</v>
      </c>
      <c r="KF387">
        <v>97.5243</v>
      </c>
      <c r="KG387">
        <v>25.7771</v>
      </c>
      <c r="KH387">
        <v>1388.61</v>
      </c>
      <c r="KI387">
        <v>21.9562</v>
      </c>
      <c r="KJ387">
        <v>93.0466</v>
      </c>
      <c r="KK387">
        <v>98.8674</v>
      </c>
    </row>
    <row r="388" spans="1:297">
      <c r="A388">
        <v>372</v>
      </c>
      <c r="B388">
        <v>1758997113</v>
      </c>
      <c r="C388">
        <v>9766</v>
      </c>
      <c r="D388" t="s">
        <v>1189</v>
      </c>
      <c r="E388" t="s">
        <v>1190</v>
      </c>
      <c r="F388">
        <v>5</v>
      </c>
      <c r="G388" t="s">
        <v>1024</v>
      </c>
      <c r="H388" t="s">
        <v>436</v>
      </c>
      <c r="I388">
        <v>1758997104.84615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(EA388+(U388+2*0.95*5.67E-8*(((EA388+$B$7)+273)^4-(EA388+273)^4)-44100*J388)/(1.84*29.3*R388+8*0.95*5.67E-8*(EA388+273)^3))</f>
        <v>0</v>
      </c>
      <c r="W388">
        <f>($C$7*EB388+$D$7*EC388+$E$7*V388)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2*0.95*5.67E-8*(((EA388+$B$7)+273)^4-(W388+273)^4)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1406.39186389286</v>
      </c>
      <c r="AK388">
        <v>1361.94642424242</v>
      </c>
      <c r="AL388">
        <v>3.53260367965361</v>
      </c>
      <c r="AM388">
        <v>63.08</v>
      </c>
      <c r="AN388">
        <f>(AP388 - AO388 + DY388*1E3/(8.314*(EA388+273.15)) * AR388/DX388 * AQ388) * DX388/(100*DL388) * 1000/(1000 - AP388)</f>
        <v>0</v>
      </c>
      <c r="AO388">
        <v>21.8883718541667</v>
      </c>
      <c r="AP388">
        <v>23.406756969697</v>
      </c>
      <c r="AQ388">
        <v>9.78374768089029e-05</v>
      </c>
      <c r="AR388">
        <v>99.94</v>
      </c>
      <c r="AS388">
        <v>0</v>
      </c>
      <c r="AT388">
        <v>0</v>
      </c>
      <c r="AU388">
        <f>IF(AS388*$H$13&gt;=AW388,1.0,(AW388/(AW388-AS388*$H$13)))</f>
        <v>0</v>
      </c>
      <c r="AV388">
        <f>(AU388-1)*100</f>
        <v>0</v>
      </c>
      <c r="AW388">
        <f>MAX(0,($B$13+$C$13*EF388)/(1+$D$13*EF388)*DY388/(EA388+273)*$E$13)</f>
        <v>0</v>
      </c>
      <c r="AX388" t="s">
        <v>437</v>
      </c>
      <c r="AY388" t="s">
        <v>437</v>
      </c>
      <c r="AZ388">
        <v>0</v>
      </c>
      <c r="BA388">
        <v>0</v>
      </c>
      <c r="BB388">
        <f>1-AZ388/BA388</f>
        <v>0</v>
      </c>
      <c r="BC388">
        <v>0</v>
      </c>
      <c r="BD388" t="s">
        <v>437</v>
      </c>
      <c r="BE388" t="s">
        <v>437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437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$B$11*EG388+$C$11*EH388+$F$11*ES388*(1-EV388)</f>
        <v>0</v>
      </c>
      <c r="DI388">
        <f>DH388*DJ388</f>
        <v>0</v>
      </c>
      <c r="DJ388">
        <f>($B$11*$D$9+$C$11*$D$9+$F$11*((FF388+EX388)/MAX(FF388+EX388+FG388, 0.1)*$I$9+FG388/MAX(FF388+EX388+FG388, 0.1)*$J$9))/($B$11+$C$11+$F$11)</f>
        <v>0</v>
      </c>
      <c r="DK388">
        <f>($B$11*$K$9+$C$11*$K$9+$F$11*((FF388+EX388)/MAX(FF388+EX388+FG388, 0.1)*$P$9+FG388/MAX(FF388+EX388+FG388, 0.1)*$Q$9))/($B$11+$C$11+$F$11)</f>
        <v>0</v>
      </c>
      <c r="DL388">
        <v>6</v>
      </c>
      <c r="DM388">
        <v>0.5</v>
      </c>
      <c r="DN388" t="s">
        <v>438</v>
      </c>
      <c r="DO388">
        <v>2</v>
      </c>
      <c r="DP388" t="b">
        <v>1</v>
      </c>
      <c r="DQ388">
        <v>1758997104.84615</v>
      </c>
      <c r="DR388">
        <v>1306.28692307692</v>
      </c>
      <c r="DS388">
        <v>1359.11615384615</v>
      </c>
      <c r="DT388">
        <v>23.3881230769231</v>
      </c>
      <c r="DU388">
        <v>21.8500615384615</v>
      </c>
      <c r="DV388">
        <v>1298.51923076923</v>
      </c>
      <c r="DW388">
        <v>23.0065461538462</v>
      </c>
      <c r="DX388">
        <v>500.009307692308</v>
      </c>
      <c r="DY388">
        <v>90.3528461538462</v>
      </c>
      <c r="DZ388">
        <v>0.0287761538461538</v>
      </c>
      <c r="EA388">
        <v>29.9115538461538</v>
      </c>
      <c r="EB388">
        <v>30.0540769230769</v>
      </c>
      <c r="EC388">
        <v>999.9</v>
      </c>
      <c r="ED388">
        <v>0</v>
      </c>
      <c r="EE388">
        <v>0</v>
      </c>
      <c r="EF388">
        <v>9978.94230769231</v>
      </c>
      <c r="EG388">
        <v>0</v>
      </c>
      <c r="EH388">
        <v>9.68168</v>
      </c>
      <c r="EI388">
        <v>-52.8295923076923</v>
      </c>
      <c r="EJ388">
        <v>1337.57</v>
      </c>
      <c r="EK388">
        <v>1389.47692307692</v>
      </c>
      <c r="EL388">
        <v>1.53806769230769</v>
      </c>
      <c r="EM388">
        <v>1359.11615384615</v>
      </c>
      <c r="EN388">
        <v>21.8500615384615</v>
      </c>
      <c r="EO388">
        <v>2.11318384615385</v>
      </c>
      <c r="EP388">
        <v>1.97421538461538</v>
      </c>
      <c r="EQ388">
        <v>18.3189153846154</v>
      </c>
      <c r="ER388">
        <v>17.2390230769231</v>
      </c>
      <c r="ES388">
        <v>2000.03</v>
      </c>
      <c r="ET388">
        <v>0.980002461538462</v>
      </c>
      <c r="EU388">
        <v>0.0199978538461538</v>
      </c>
      <c r="EV388">
        <v>0</v>
      </c>
      <c r="EW388">
        <v>882.921923076923</v>
      </c>
      <c r="EX388">
        <v>5.00016</v>
      </c>
      <c r="EY388">
        <v>18030.8615384615</v>
      </c>
      <c r="EZ388">
        <v>18234.4846153846</v>
      </c>
      <c r="FA388">
        <v>48.437</v>
      </c>
      <c r="FB388">
        <v>48.7881538461538</v>
      </c>
      <c r="FC388">
        <v>48.75</v>
      </c>
      <c r="FD388">
        <v>48.5</v>
      </c>
      <c r="FE388">
        <v>50.2595384615385</v>
      </c>
      <c r="FF388">
        <v>1955.13</v>
      </c>
      <c r="FG388">
        <v>39.9</v>
      </c>
      <c r="FH388">
        <v>0</v>
      </c>
      <c r="FI388">
        <v>1758997118.1</v>
      </c>
      <c r="FJ388">
        <v>0</v>
      </c>
      <c r="FK388">
        <v>883.02636</v>
      </c>
      <c r="FL388">
        <v>1.45476923936775</v>
      </c>
      <c r="FM388">
        <v>30.4461538425881</v>
      </c>
      <c r="FN388">
        <v>18030.916</v>
      </c>
      <c r="FO388">
        <v>15</v>
      </c>
      <c r="FP388">
        <v>0</v>
      </c>
      <c r="FQ388" t="s">
        <v>439</v>
      </c>
      <c r="FR388">
        <v>1747249705.1</v>
      </c>
      <c r="FS388">
        <v>1747249711.1</v>
      </c>
      <c r="FT388">
        <v>0</v>
      </c>
      <c r="FU388">
        <v>0.871</v>
      </c>
      <c r="FV388">
        <v>0.066</v>
      </c>
      <c r="FW388">
        <v>5.486</v>
      </c>
      <c r="FX388">
        <v>0.145</v>
      </c>
      <c r="FY388">
        <v>420</v>
      </c>
      <c r="FZ388">
        <v>16</v>
      </c>
      <c r="GA388">
        <v>0.27</v>
      </c>
      <c r="GB388">
        <v>0.16</v>
      </c>
      <c r="GC388">
        <v>-52.727275</v>
      </c>
      <c r="GD388">
        <v>-5.14676842105255</v>
      </c>
      <c r="GE388">
        <v>0.752353308542603</v>
      </c>
      <c r="GF388">
        <v>0</v>
      </c>
      <c r="GG388">
        <v>882.967235294118</v>
      </c>
      <c r="GH388">
        <v>1.05084797924937</v>
      </c>
      <c r="GI388">
        <v>0.29239991337646</v>
      </c>
      <c r="GJ388">
        <v>-1</v>
      </c>
      <c r="GK388">
        <v>1.547507</v>
      </c>
      <c r="GL388">
        <v>-0.246158796992483</v>
      </c>
      <c r="GM388">
        <v>0.0243423729533503</v>
      </c>
      <c r="GN388">
        <v>0</v>
      </c>
      <c r="GO388">
        <v>0</v>
      </c>
      <c r="GP388">
        <v>2</v>
      </c>
      <c r="GQ388" t="s">
        <v>457</v>
      </c>
      <c r="GR388">
        <v>3.12563</v>
      </c>
      <c r="GS388">
        <v>2.65389</v>
      </c>
      <c r="GT388">
        <v>0.19729</v>
      </c>
      <c r="GU388">
        <v>0.202324</v>
      </c>
      <c r="GV388">
        <v>0.0997323</v>
      </c>
      <c r="GW388">
        <v>0.095658</v>
      </c>
      <c r="GX388">
        <v>20675.3</v>
      </c>
      <c r="GY388">
        <v>19492.8</v>
      </c>
      <c r="GZ388">
        <v>23030.7</v>
      </c>
      <c r="HA388">
        <v>23790.6</v>
      </c>
      <c r="HB388">
        <v>35336.3</v>
      </c>
      <c r="HC388">
        <v>35617.8</v>
      </c>
      <c r="HD388">
        <v>41511.8</v>
      </c>
      <c r="HE388">
        <v>42420.5</v>
      </c>
      <c r="HF388">
        <v>1.91185</v>
      </c>
      <c r="HG388">
        <v>1.82965</v>
      </c>
      <c r="HH388">
        <v>0.209887</v>
      </c>
      <c r="HI388">
        <v>0</v>
      </c>
      <c r="HJ388">
        <v>26.6091</v>
      </c>
      <c r="HK388">
        <v>999.9</v>
      </c>
      <c r="HL388">
        <v>56.116</v>
      </c>
      <c r="HM388">
        <v>29.225</v>
      </c>
      <c r="HN388">
        <v>25.3052</v>
      </c>
      <c r="HO388">
        <v>54.1602</v>
      </c>
      <c r="HP388">
        <v>41.8309</v>
      </c>
      <c r="HQ388">
        <v>1</v>
      </c>
      <c r="HR388">
        <v>0.000365854</v>
      </c>
      <c r="HS388">
        <v>0.762356</v>
      </c>
      <c r="HT388">
        <v>20.2158</v>
      </c>
      <c r="HU388">
        <v>5.22972</v>
      </c>
      <c r="HV388">
        <v>11.992</v>
      </c>
      <c r="HW388">
        <v>4.95565</v>
      </c>
      <c r="HX388">
        <v>3.3039</v>
      </c>
      <c r="HY388">
        <v>23.2</v>
      </c>
      <c r="HZ388">
        <v>9999</v>
      </c>
      <c r="IA388">
        <v>9999</v>
      </c>
      <c r="IB388">
        <v>9999</v>
      </c>
      <c r="IC388">
        <v>1.8685</v>
      </c>
      <c r="ID388">
        <v>1.86418</v>
      </c>
      <c r="IE388">
        <v>1.8718</v>
      </c>
      <c r="IF388">
        <v>1.86264</v>
      </c>
      <c r="IG388">
        <v>1.86208</v>
      </c>
      <c r="IH388">
        <v>1.86856</v>
      </c>
      <c r="II388">
        <v>1.85867</v>
      </c>
      <c r="IJ388">
        <v>1.86508</v>
      </c>
      <c r="IK388">
        <v>5</v>
      </c>
      <c r="IL388">
        <v>0</v>
      </c>
      <c r="IM388">
        <v>0</v>
      </c>
      <c r="IN388">
        <v>0</v>
      </c>
      <c r="IO388" t="s">
        <v>441</v>
      </c>
      <c r="IP388" t="s">
        <v>442</v>
      </c>
      <c r="IQ388" t="s">
        <v>443</v>
      </c>
      <c r="IR388" t="s">
        <v>443</v>
      </c>
      <c r="IS388" t="s">
        <v>443</v>
      </c>
      <c r="IT388" t="s">
        <v>443</v>
      </c>
      <c r="IU388">
        <v>0</v>
      </c>
      <c r="IV388">
        <v>100</v>
      </c>
      <c r="IW388">
        <v>100</v>
      </c>
      <c r="IX388">
        <v>7.81</v>
      </c>
      <c r="IY388">
        <v>0.382</v>
      </c>
      <c r="IZ388">
        <v>4.29428474587108</v>
      </c>
      <c r="JA388">
        <v>0.0044018681294096</v>
      </c>
      <c r="JB388">
        <v>-1.90699597991277e-06</v>
      </c>
      <c r="JC388">
        <v>4.44501569190667e-10</v>
      </c>
      <c r="JD388">
        <v>0.0663976639725661</v>
      </c>
      <c r="JE388">
        <v>0.00774552653971819</v>
      </c>
      <c r="JF388">
        <v>0.000136201457998369</v>
      </c>
      <c r="JG388">
        <v>5.32982615085375e-06</v>
      </c>
      <c r="JH388">
        <v>-0</v>
      </c>
      <c r="JI388">
        <v>1991</v>
      </c>
      <c r="JJ388">
        <v>1</v>
      </c>
      <c r="JK388">
        <v>28</v>
      </c>
      <c r="JL388">
        <v>195790.1</v>
      </c>
      <c r="JM388">
        <v>195790</v>
      </c>
      <c r="JN388">
        <v>2.66602</v>
      </c>
      <c r="JO388">
        <v>2.33521</v>
      </c>
      <c r="JP388">
        <v>1.4978</v>
      </c>
      <c r="JQ388">
        <v>2.33276</v>
      </c>
      <c r="JR388">
        <v>1.54419</v>
      </c>
      <c r="JS388">
        <v>2.37915</v>
      </c>
      <c r="JT388">
        <v>35.3133</v>
      </c>
      <c r="JU388">
        <v>24.0963</v>
      </c>
      <c r="JV388">
        <v>18</v>
      </c>
      <c r="JW388">
        <v>546.027</v>
      </c>
      <c r="JX388">
        <v>436.175</v>
      </c>
      <c r="JY388">
        <v>25.785</v>
      </c>
      <c r="JZ388">
        <v>27.5262</v>
      </c>
      <c r="KA388">
        <v>30.0003</v>
      </c>
      <c r="KB388">
        <v>27.4087</v>
      </c>
      <c r="KC388">
        <v>27.4315</v>
      </c>
      <c r="KD388">
        <v>53.4739</v>
      </c>
      <c r="KE388">
        <v>26.0932</v>
      </c>
      <c r="KF388">
        <v>97.8988</v>
      </c>
      <c r="KG388">
        <v>25.7434</v>
      </c>
      <c r="KH388">
        <v>1408.87</v>
      </c>
      <c r="KI388">
        <v>21.9738</v>
      </c>
      <c r="KJ388">
        <v>93.0458</v>
      </c>
      <c r="KK388">
        <v>98.8681</v>
      </c>
    </row>
    <row r="389" spans="1:297">
      <c r="A389">
        <v>373</v>
      </c>
      <c r="B389">
        <v>1758997118</v>
      </c>
      <c r="C389">
        <v>9771</v>
      </c>
      <c r="D389" t="s">
        <v>1191</v>
      </c>
      <c r="E389" t="s">
        <v>1192</v>
      </c>
      <c r="F389">
        <v>5</v>
      </c>
      <c r="G389" t="s">
        <v>1024</v>
      </c>
      <c r="H389" t="s">
        <v>436</v>
      </c>
      <c r="I389">
        <v>1758997109.84615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(EA389+(U389+2*0.95*5.67E-8*(((EA389+$B$7)+273)^4-(EA389+273)^4)-44100*J389)/(1.84*29.3*R389+8*0.95*5.67E-8*(EA389+273)^3))</f>
        <v>0</v>
      </c>
      <c r="W389">
        <f>($C$7*EB389+$D$7*EC389+$E$7*V389)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2*0.95*5.67E-8*(((EA389+$B$7)+273)^4-(W389+273)^4)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1422.70662141667</v>
      </c>
      <c r="AK389">
        <v>1378.89975757576</v>
      </c>
      <c r="AL389">
        <v>3.36477272727268</v>
      </c>
      <c r="AM389">
        <v>63.08</v>
      </c>
      <c r="AN389">
        <f>(AP389 - AO389 + DY389*1E3/(8.314*(EA389+273.15)) * AR389/DX389 * AQ389) * DX389/(100*DL389) * 1000/(1000 - AP389)</f>
        <v>0</v>
      </c>
      <c r="AO389">
        <v>21.8931020684524</v>
      </c>
      <c r="AP389">
        <v>23.410576969697</v>
      </c>
      <c r="AQ389">
        <v>2.95530893347875e-05</v>
      </c>
      <c r="AR389">
        <v>99.94</v>
      </c>
      <c r="AS389">
        <v>0</v>
      </c>
      <c r="AT389">
        <v>0</v>
      </c>
      <c r="AU389">
        <f>IF(AS389*$H$13&gt;=AW389,1.0,(AW389/(AW389-AS389*$H$13)))</f>
        <v>0</v>
      </c>
      <c r="AV389">
        <f>(AU389-1)*100</f>
        <v>0</v>
      </c>
      <c r="AW389">
        <f>MAX(0,($B$13+$C$13*EF389)/(1+$D$13*EF389)*DY389/(EA389+273)*$E$13)</f>
        <v>0</v>
      </c>
      <c r="AX389" t="s">
        <v>437</v>
      </c>
      <c r="AY389" t="s">
        <v>437</v>
      </c>
      <c r="AZ389">
        <v>0</v>
      </c>
      <c r="BA389">
        <v>0</v>
      </c>
      <c r="BB389">
        <f>1-AZ389/BA389</f>
        <v>0</v>
      </c>
      <c r="BC389">
        <v>0</v>
      </c>
      <c r="BD389" t="s">
        <v>437</v>
      </c>
      <c r="BE389" t="s">
        <v>437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437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$B$11*EG389+$C$11*EH389+$F$11*ES389*(1-EV389)</f>
        <v>0</v>
      </c>
      <c r="DI389">
        <f>DH389*DJ389</f>
        <v>0</v>
      </c>
      <c r="DJ389">
        <f>($B$11*$D$9+$C$11*$D$9+$F$11*((FF389+EX389)/MAX(FF389+EX389+FG389, 0.1)*$I$9+FG389/MAX(FF389+EX389+FG389, 0.1)*$J$9))/($B$11+$C$11+$F$11)</f>
        <v>0</v>
      </c>
      <c r="DK389">
        <f>($B$11*$K$9+$C$11*$K$9+$F$11*((FF389+EX389)/MAX(FF389+EX389+FG389, 0.1)*$P$9+FG389/MAX(FF389+EX389+FG389, 0.1)*$Q$9))/($B$11+$C$11+$F$11)</f>
        <v>0</v>
      </c>
      <c r="DL389">
        <v>6</v>
      </c>
      <c r="DM389">
        <v>0.5</v>
      </c>
      <c r="DN389" t="s">
        <v>438</v>
      </c>
      <c r="DO389">
        <v>2</v>
      </c>
      <c r="DP389" t="b">
        <v>1</v>
      </c>
      <c r="DQ389">
        <v>1758997109.84615</v>
      </c>
      <c r="DR389">
        <v>1322.77461538462</v>
      </c>
      <c r="DS389">
        <v>1375.77384615385</v>
      </c>
      <c r="DT389">
        <v>23.3990615384615</v>
      </c>
      <c r="DU389">
        <v>21.8745769230769</v>
      </c>
      <c r="DV389">
        <v>1314.97923076923</v>
      </c>
      <c r="DW389">
        <v>23.0172384615385</v>
      </c>
      <c r="DX389">
        <v>500.006153846154</v>
      </c>
      <c r="DY389">
        <v>90.3506923076923</v>
      </c>
      <c r="DZ389">
        <v>0.0286688076923077</v>
      </c>
      <c r="EA389">
        <v>29.9129692307692</v>
      </c>
      <c r="EB389">
        <v>30.0306076923077</v>
      </c>
      <c r="EC389">
        <v>999.9</v>
      </c>
      <c r="ED389">
        <v>0</v>
      </c>
      <c r="EE389">
        <v>0</v>
      </c>
      <c r="EF389">
        <v>9991.96076923077</v>
      </c>
      <c r="EG389">
        <v>0</v>
      </c>
      <c r="EH389">
        <v>9.68168</v>
      </c>
      <c r="EI389">
        <v>-52.9985153846154</v>
      </c>
      <c r="EJ389">
        <v>1354.46769230769</v>
      </c>
      <c r="EK389">
        <v>1406.54076923077</v>
      </c>
      <c r="EL389">
        <v>1.52448307692308</v>
      </c>
      <c r="EM389">
        <v>1375.77384615385</v>
      </c>
      <c r="EN389">
        <v>21.8745769230769</v>
      </c>
      <c r="EO389">
        <v>2.11412076923077</v>
      </c>
      <c r="EP389">
        <v>1.97638307692308</v>
      </c>
      <c r="EQ389">
        <v>18.3259923076923</v>
      </c>
      <c r="ER389">
        <v>17.2563769230769</v>
      </c>
      <c r="ES389">
        <v>2000.00923076923</v>
      </c>
      <c r="ET389">
        <v>0.980002307692308</v>
      </c>
      <c r="EU389">
        <v>0.0199980615384615</v>
      </c>
      <c r="EV389">
        <v>0</v>
      </c>
      <c r="EW389">
        <v>883.131461538462</v>
      </c>
      <c r="EX389">
        <v>5.00016</v>
      </c>
      <c r="EY389">
        <v>18033.2230769231</v>
      </c>
      <c r="EZ389">
        <v>18234.2846153846</v>
      </c>
      <c r="FA389">
        <v>48.437</v>
      </c>
      <c r="FB389">
        <v>48.7833846153846</v>
      </c>
      <c r="FC389">
        <v>48.75</v>
      </c>
      <c r="FD389">
        <v>48.5</v>
      </c>
      <c r="FE389">
        <v>50.2595384615385</v>
      </c>
      <c r="FF389">
        <v>1955.10923076923</v>
      </c>
      <c r="FG389">
        <v>39.9</v>
      </c>
      <c r="FH389">
        <v>0</v>
      </c>
      <c r="FI389">
        <v>1758997123.5</v>
      </c>
      <c r="FJ389">
        <v>0</v>
      </c>
      <c r="FK389">
        <v>883.222038461538</v>
      </c>
      <c r="FL389">
        <v>1.33466667315555</v>
      </c>
      <c r="FM389">
        <v>30.9606836896814</v>
      </c>
      <c r="FN389">
        <v>18033.7076923077</v>
      </c>
      <c r="FO389">
        <v>15</v>
      </c>
      <c r="FP389">
        <v>0</v>
      </c>
      <c r="FQ389" t="s">
        <v>439</v>
      </c>
      <c r="FR389">
        <v>1747249705.1</v>
      </c>
      <c r="FS389">
        <v>1747249711.1</v>
      </c>
      <c r="FT389">
        <v>0</v>
      </c>
      <c r="FU389">
        <v>0.871</v>
      </c>
      <c r="FV389">
        <v>0.066</v>
      </c>
      <c r="FW389">
        <v>5.486</v>
      </c>
      <c r="FX389">
        <v>0.145</v>
      </c>
      <c r="FY389">
        <v>420</v>
      </c>
      <c r="FZ389">
        <v>16</v>
      </c>
      <c r="GA389">
        <v>0.27</v>
      </c>
      <c r="GB389">
        <v>0.16</v>
      </c>
      <c r="GC389">
        <v>-52.7990333333333</v>
      </c>
      <c r="GD389">
        <v>-4.11781558441564</v>
      </c>
      <c r="GE389">
        <v>0.745262176516447</v>
      </c>
      <c r="GF389">
        <v>0</v>
      </c>
      <c r="GG389">
        <v>883.092411764706</v>
      </c>
      <c r="GH389">
        <v>1.8924980916135</v>
      </c>
      <c r="GI389">
        <v>0.326471250661766</v>
      </c>
      <c r="GJ389">
        <v>-1</v>
      </c>
      <c r="GK389">
        <v>1.53391476190476</v>
      </c>
      <c r="GL389">
        <v>-0.180993506493506</v>
      </c>
      <c r="GM389">
        <v>0.0198225270166108</v>
      </c>
      <c r="GN389">
        <v>0</v>
      </c>
      <c r="GO389">
        <v>0</v>
      </c>
      <c r="GP389">
        <v>2</v>
      </c>
      <c r="GQ389" t="s">
        <v>457</v>
      </c>
      <c r="GR389">
        <v>3.12567</v>
      </c>
      <c r="GS389">
        <v>2.65413</v>
      </c>
      <c r="GT389">
        <v>0.198774</v>
      </c>
      <c r="GU389">
        <v>0.203862</v>
      </c>
      <c r="GV389">
        <v>0.0997333</v>
      </c>
      <c r="GW389">
        <v>0.0957104</v>
      </c>
      <c r="GX389">
        <v>20637.3</v>
      </c>
      <c r="GY389">
        <v>19455.1</v>
      </c>
      <c r="GZ389">
        <v>23030.9</v>
      </c>
      <c r="HA389">
        <v>23790.4</v>
      </c>
      <c r="HB389">
        <v>35336.5</v>
      </c>
      <c r="HC389">
        <v>35615.3</v>
      </c>
      <c r="HD389">
        <v>41511.9</v>
      </c>
      <c r="HE389">
        <v>42419.9</v>
      </c>
      <c r="HF389">
        <v>1.91185</v>
      </c>
      <c r="HG389">
        <v>1.82995</v>
      </c>
      <c r="HH389">
        <v>0.20672</v>
      </c>
      <c r="HI389">
        <v>0</v>
      </c>
      <c r="HJ389">
        <v>26.6091</v>
      </c>
      <c r="HK389">
        <v>999.9</v>
      </c>
      <c r="HL389">
        <v>56.116</v>
      </c>
      <c r="HM389">
        <v>29.225</v>
      </c>
      <c r="HN389">
        <v>25.3056</v>
      </c>
      <c r="HO389">
        <v>54.3202</v>
      </c>
      <c r="HP389">
        <v>41.895</v>
      </c>
      <c r="HQ389">
        <v>1</v>
      </c>
      <c r="HR389">
        <v>0.000320122</v>
      </c>
      <c r="HS389">
        <v>0.756808</v>
      </c>
      <c r="HT389">
        <v>20.216</v>
      </c>
      <c r="HU389">
        <v>5.22972</v>
      </c>
      <c r="HV389">
        <v>11.992</v>
      </c>
      <c r="HW389">
        <v>4.95575</v>
      </c>
      <c r="HX389">
        <v>3.30398</v>
      </c>
      <c r="HY389">
        <v>23.2</v>
      </c>
      <c r="HZ389">
        <v>9999</v>
      </c>
      <c r="IA389">
        <v>9999</v>
      </c>
      <c r="IB389">
        <v>9999</v>
      </c>
      <c r="IC389">
        <v>1.86854</v>
      </c>
      <c r="ID389">
        <v>1.86417</v>
      </c>
      <c r="IE389">
        <v>1.87181</v>
      </c>
      <c r="IF389">
        <v>1.86266</v>
      </c>
      <c r="IG389">
        <v>1.86206</v>
      </c>
      <c r="IH389">
        <v>1.86854</v>
      </c>
      <c r="II389">
        <v>1.85867</v>
      </c>
      <c r="IJ389">
        <v>1.86508</v>
      </c>
      <c r="IK389">
        <v>5</v>
      </c>
      <c r="IL389">
        <v>0</v>
      </c>
      <c r="IM389">
        <v>0</v>
      </c>
      <c r="IN389">
        <v>0</v>
      </c>
      <c r="IO389" t="s">
        <v>441</v>
      </c>
      <c r="IP389" t="s">
        <v>442</v>
      </c>
      <c r="IQ389" t="s">
        <v>443</v>
      </c>
      <c r="IR389" t="s">
        <v>443</v>
      </c>
      <c r="IS389" t="s">
        <v>443</v>
      </c>
      <c r="IT389" t="s">
        <v>443</v>
      </c>
      <c r="IU389">
        <v>0</v>
      </c>
      <c r="IV389">
        <v>100</v>
      </c>
      <c r="IW389">
        <v>100</v>
      </c>
      <c r="IX389">
        <v>7.84</v>
      </c>
      <c r="IY389">
        <v>0.382</v>
      </c>
      <c r="IZ389">
        <v>4.29428474587108</v>
      </c>
      <c r="JA389">
        <v>0.0044018681294096</v>
      </c>
      <c r="JB389">
        <v>-1.90699597991277e-06</v>
      </c>
      <c r="JC389">
        <v>4.44501569190667e-10</v>
      </c>
      <c r="JD389">
        <v>0.0663976639725661</v>
      </c>
      <c r="JE389">
        <v>0.00774552653971819</v>
      </c>
      <c r="JF389">
        <v>0.000136201457998369</v>
      </c>
      <c r="JG389">
        <v>5.32982615085375e-06</v>
      </c>
      <c r="JH389">
        <v>-0</v>
      </c>
      <c r="JI389">
        <v>1991</v>
      </c>
      <c r="JJ389">
        <v>1</v>
      </c>
      <c r="JK389">
        <v>28</v>
      </c>
      <c r="JL389">
        <v>195790.2</v>
      </c>
      <c r="JM389">
        <v>195790.1</v>
      </c>
      <c r="JN389">
        <v>2.69531</v>
      </c>
      <c r="JO389">
        <v>2.35596</v>
      </c>
      <c r="JP389">
        <v>1.49902</v>
      </c>
      <c r="JQ389">
        <v>2.33276</v>
      </c>
      <c r="JR389">
        <v>1.54419</v>
      </c>
      <c r="JS389">
        <v>2.24854</v>
      </c>
      <c r="JT389">
        <v>35.2902</v>
      </c>
      <c r="JU389">
        <v>24.0787</v>
      </c>
      <c r="JV389">
        <v>18</v>
      </c>
      <c r="JW389">
        <v>546.027</v>
      </c>
      <c r="JX389">
        <v>436.353</v>
      </c>
      <c r="JY389">
        <v>25.743</v>
      </c>
      <c r="JZ389">
        <v>27.5269</v>
      </c>
      <c r="KA389">
        <v>30.0002</v>
      </c>
      <c r="KB389">
        <v>27.4087</v>
      </c>
      <c r="KC389">
        <v>27.4315</v>
      </c>
      <c r="KD389">
        <v>53.9719</v>
      </c>
      <c r="KE389">
        <v>26.0932</v>
      </c>
      <c r="KF389">
        <v>97.8988</v>
      </c>
      <c r="KG389">
        <v>25.7345</v>
      </c>
      <c r="KH389">
        <v>1422.38</v>
      </c>
      <c r="KI389">
        <v>21.9883</v>
      </c>
      <c r="KJ389">
        <v>93.0462</v>
      </c>
      <c r="KK389">
        <v>98.8669</v>
      </c>
    </row>
    <row r="390" spans="1:297">
      <c r="A390">
        <v>374</v>
      </c>
      <c r="B390">
        <v>1758997123</v>
      </c>
      <c r="C390">
        <v>9776</v>
      </c>
      <c r="D390" t="s">
        <v>1193</v>
      </c>
      <c r="E390" t="s">
        <v>1194</v>
      </c>
      <c r="F390">
        <v>5</v>
      </c>
      <c r="G390" t="s">
        <v>1024</v>
      </c>
      <c r="H390" t="s">
        <v>436</v>
      </c>
      <c r="I390">
        <v>1758997114.84615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(EA390+(U390+2*0.95*5.67E-8*(((EA390+$B$7)+273)^4-(EA390+273)^4)-44100*J390)/(1.84*29.3*R390+8*0.95*5.67E-8*(EA390+273)^3))</f>
        <v>0</v>
      </c>
      <c r="W390">
        <f>($C$7*EB390+$D$7*EC390+$E$7*V390)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2*0.95*5.67E-8*(((EA390+$B$7)+273)^4-(W390+273)^4)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1440.63872761905</v>
      </c>
      <c r="AK390">
        <v>1396.09048484849</v>
      </c>
      <c r="AL390">
        <v>3.46258311688321</v>
      </c>
      <c r="AM390">
        <v>63.08</v>
      </c>
      <c r="AN390">
        <f>(AP390 - AO390 + DY390*1E3/(8.314*(EA390+273.15)) * AR390/DX390 * AQ390) * DX390/(100*DL390) * 1000/(1000 - AP390)</f>
        <v>0</v>
      </c>
      <c r="AO390">
        <v>21.9144501994048</v>
      </c>
      <c r="AP390">
        <v>23.4108539393939</v>
      </c>
      <c r="AQ390">
        <v>5.22040278558287e-06</v>
      </c>
      <c r="AR390">
        <v>99.94</v>
      </c>
      <c r="AS390">
        <v>0</v>
      </c>
      <c r="AT390">
        <v>0</v>
      </c>
      <c r="AU390">
        <f>IF(AS390*$H$13&gt;=AW390,1.0,(AW390/(AW390-AS390*$H$13)))</f>
        <v>0</v>
      </c>
      <c r="AV390">
        <f>(AU390-1)*100</f>
        <v>0</v>
      </c>
      <c r="AW390">
        <f>MAX(0,($B$13+$C$13*EF390)/(1+$D$13*EF390)*DY390/(EA390+273)*$E$13)</f>
        <v>0</v>
      </c>
      <c r="AX390" t="s">
        <v>437</v>
      </c>
      <c r="AY390" t="s">
        <v>437</v>
      </c>
      <c r="AZ390">
        <v>0</v>
      </c>
      <c r="BA390">
        <v>0</v>
      </c>
      <c r="BB390">
        <f>1-AZ390/BA390</f>
        <v>0</v>
      </c>
      <c r="BC390">
        <v>0</v>
      </c>
      <c r="BD390" t="s">
        <v>437</v>
      </c>
      <c r="BE390" t="s">
        <v>437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437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$B$11*EG390+$C$11*EH390+$F$11*ES390*(1-EV390)</f>
        <v>0</v>
      </c>
      <c r="DI390">
        <f>DH390*DJ390</f>
        <v>0</v>
      </c>
      <c r="DJ390">
        <f>($B$11*$D$9+$C$11*$D$9+$F$11*((FF390+EX390)/MAX(FF390+EX390+FG390, 0.1)*$I$9+FG390/MAX(FF390+EX390+FG390, 0.1)*$J$9))/($B$11+$C$11+$F$11)</f>
        <v>0</v>
      </c>
      <c r="DK390">
        <f>($B$11*$K$9+$C$11*$K$9+$F$11*((FF390+EX390)/MAX(FF390+EX390+FG390, 0.1)*$P$9+FG390/MAX(FF390+EX390+FG390, 0.1)*$Q$9))/($B$11+$C$11+$F$11)</f>
        <v>0</v>
      </c>
      <c r="DL390">
        <v>6</v>
      </c>
      <c r="DM390">
        <v>0.5</v>
      </c>
      <c r="DN390" t="s">
        <v>438</v>
      </c>
      <c r="DO390">
        <v>2</v>
      </c>
      <c r="DP390" t="b">
        <v>1</v>
      </c>
      <c r="DQ390">
        <v>1758997114.84615</v>
      </c>
      <c r="DR390">
        <v>1339.42769230769</v>
      </c>
      <c r="DS390">
        <v>1392.88769230769</v>
      </c>
      <c r="DT390">
        <v>23.4069461538462</v>
      </c>
      <c r="DU390">
        <v>21.8968769230769</v>
      </c>
      <c r="DV390">
        <v>1331.60307692308</v>
      </c>
      <c r="DW390">
        <v>23.0249384615385</v>
      </c>
      <c r="DX390">
        <v>499.978923076923</v>
      </c>
      <c r="DY390">
        <v>90.3488230769231</v>
      </c>
      <c r="DZ390">
        <v>0.0286961384615385</v>
      </c>
      <c r="EA390">
        <v>29.9084384615385</v>
      </c>
      <c r="EB390">
        <v>30.0111846153846</v>
      </c>
      <c r="EC390">
        <v>999.9</v>
      </c>
      <c r="ED390">
        <v>0</v>
      </c>
      <c r="EE390">
        <v>0</v>
      </c>
      <c r="EF390">
        <v>9988.06615384615</v>
      </c>
      <c r="EG390">
        <v>0</v>
      </c>
      <c r="EH390">
        <v>9.68168</v>
      </c>
      <c r="EI390">
        <v>-53.4605615384615</v>
      </c>
      <c r="EJ390">
        <v>1371.53076923077</v>
      </c>
      <c r="EK390">
        <v>1424.07</v>
      </c>
      <c r="EL390">
        <v>1.51006076923077</v>
      </c>
      <c r="EM390">
        <v>1392.88769230769</v>
      </c>
      <c r="EN390">
        <v>21.8968769230769</v>
      </c>
      <c r="EO390">
        <v>2.11479</v>
      </c>
      <c r="EP390">
        <v>1.97835692307692</v>
      </c>
      <c r="EQ390">
        <v>18.3310384615385</v>
      </c>
      <c r="ER390">
        <v>17.2721692307692</v>
      </c>
      <c r="ES390">
        <v>1999.98846153846</v>
      </c>
      <c r="ET390">
        <v>0.980002153846154</v>
      </c>
      <c r="EU390">
        <v>0.0199982769230769</v>
      </c>
      <c r="EV390">
        <v>0</v>
      </c>
      <c r="EW390">
        <v>883.170538461539</v>
      </c>
      <c r="EX390">
        <v>5.00016</v>
      </c>
      <c r="EY390">
        <v>18035.6615384615</v>
      </c>
      <c r="EZ390">
        <v>18234.0846153846</v>
      </c>
      <c r="FA390">
        <v>48.437</v>
      </c>
      <c r="FB390">
        <v>48.7833846153846</v>
      </c>
      <c r="FC390">
        <v>48.75</v>
      </c>
      <c r="FD390">
        <v>48.5</v>
      </c>
      <c r="FE390">
        <v>50.2547692307692</v>
      </c>
      <c r="FF390">
        <v>1955.08846153846</v>
      </c>
      <c r="FG390">
        <v>39.9</v>
      </c>
      <c r="FH390">
        <v>0</v>
      </c>
      <c r="FI390">
        <v>1758997128.3</v>
      </c>
      <c r="FJ390">
        <v>0</v>
      </c>
      <c r="FK390">
        <v>883.296230769231</v>
      </c>
      <c r="FL390">
        <v>0.919658127232028</v>
      </c>
      <c r="FM390">
        <v>29.5726495871055</v>
      </c>
      <c r="FN390">
        <v>18036.0692307692</v>
      </c>
      <c r="FO390">
        <v>15</v>
      </c>
      <c r="FP390">
        <v>0</v>
      </c>
      <c r="FQ390" t="s">
        <v>439</v>
      </c>
      <c r="FR390">
        <v>1747249705.1</v>
      </c>
      <c r="FS390">
        <v>1747249711.1</v>
      </c>
      <c r="FT390">
        <v>0</v>
      </c>
      <c r="FU390">
        <v>0.871</v>
      </c>
      <c r="FV390">
        <v>0.066</v>
      </c>
      <c r="FW390">
        <v>5.486</v>
      </c>
      <c r="FX390">
        <v>0.145</v>
      </c>
      <c r="FY390">
        <v>420</v>
      </c>
      <c r="FZ390">
        <v>16</v>
      </c>
      <c r="GA390">
        <v>0.27</v>
      </c>
      <c r="GB390">
        <v>0.16</v>
      </c>
      <c r="GC390">
        <v>-53.18803</v>
      </c>
      <c r="GD390">
        <v>-3.91110676691733</v>
      </c>
      <c r="GE390">
        <v>0.743144557337266</v>
      </c>
      <c r="GF390">
        <v>0</v>
      </c>
      <c r="GG390">
        <v>883.215735294118</v>
      </c>
      <c r="GH390">
        <v>0.883834991740997</v>
      </c>
      <c r="GI390">
        <v>0.252903993505046</v>
      </c>
      <c r="GJ390">
        <v>-1</v>
      </c>
      <c r="GK390">
        <v>1.5167395</v>
      </c>
      <c r="GL390">
        <v>-0.149864210526318</v>
      </c>
      <c r="GM390">
        <v>0.0160627857095213</v>
      </c>
      <c r="GN390">
        <v>0</v>
      </c>
      <c r="GO390">
        <v>0</v>
      </c>
      <c r="GP390">
        <v>2</v>
      </c>
      <c r="GQ390" t="s">
        <v>457</v>
      </c>
      <c r="GR390">
        <v>3.12554</v>
      </c>
      <c r="GS390">
        <v>2.65446</v>
      </c>
      <c r="GT390">
        <v>0.200311</v>
      </c>
      <c r="GU390">
        <v>0.205281</v>
      </c>
      <c r="GV390">
        <v>0.0997394</v>
      </c>
      <c r="GW390">
        <v>0.0957391</v>
      </c>
      <c r="GX390">
        <v>20597.8</v>
      </c>
      <c r="GY390">
        <v>19420.2</v>
      </c>
      <c r="GZ390">
        <v>23030.9</v>
      </c>
      <c r="HA390">
        <v>23790.1</v>
      </c>
      <c r="HB390">
        <v>35336.3</v>
      </c>
      <c r="HC390">
        <v>35614.2</v>
      </c>
      <c r="HD390">
        <v>41511.8</v>
      </c>
      <c r="HE390">
        <v>42419.8</v>
      </c>
      <c r="HF390">
        <v>1.91155</v>
      </c>
      <c r="HG390">
        <v>1.8299</v>
      </c>
      <c r="HH390">
        <v>0.209048</v>
      </c>
      <c r="HI390">
        <v>0</v>
      </c>
      <c r="HJ390">
        <v>26.6068</v>
      </c>
      <c r="HK390">
        <v>999.9</v>
      </c>
      <c r="HL390">
        <v>56.116</v>
      </c>
      <c r="HM390">
        <v>29.225</v>
      </c>
      <c r="HN390">
        <v>25.3068</v>
      </c>
      <c r="HO390">
        <v>54.0602</v>
      </c>
      <c r="HP390">
        <v>41.7548</v>
      </c>
      <c r="HQ390">
        <v>1</v>
      </c>
      <c r="HR390">
        <v>3.81098e-05</v>
      </c>
      <c r="HS390">
        <v>0.655803</v>
      </c>
      <c r="HT390">
        <v>20.2163</v>
      </c>
      <c r="HU390">
        <v>5.22942</v>
      </c>
      <c r="HV390">
        <v>11.992</v>
      </c>
      <c r="HW390">
        <v>4.95565</v>
      </c>
      <c r="HX390">
        <v>3.30393</v>
      </c>
      <c r="HY390">
        <v>23.2</v>
      </c>
      <c r="HZ390">
        <v>9999</v>
      </c>
      <c r="IA390">
        <v>9999</v>
      </c>
      <c r="IB390">
        <v>9999</v>
      </c>
      <c r="IC390">
        <v>1.86852</v>
      </c>
      <c r="ID390">
        <v>1.86417</v>
      </c>
      <c r="IE390">
        <v>1.87181</v>
      </c>
      <c r="IF390">
        <v>1.86264</v>
      </c>
      <c r="IG390">
        <v>1.86208</v>
      </c>
      <c r="IH390">
        <v>1.86854</v>
      </c>
      <c r="II390">
        <v>1.85867</v>
      </c>
      <c r="IJ390">
        <v>1.86508</v>
      </c>
      <c r="IK390">
        <v>5</v>
      </c>
      <c r="IL390">
        <v>0</v>
      </c>
      <c r="IM390">
        <v>0</v>
      </c>
      <c r="IN390">
        <v>0</v>
      </c>
      <c r="IO390" t="s">
        <v>441</v>
      </c>
      <c r="IP390" t="s">
        <v>442</v>
      </c>
      <c r="IQ390" t="s">
        <v>443</v>
      </c>
      <c r="IR390" t="s">
        <v>443</v>
      </c>
      <c r="IS390" t="s">
        <v>443</v>
      </c>
      <c r="IT390" t="s">
        <v>443</v>
      </c>
      <c r="IU390">
        <v>0</v>
      </c>
      <c r="IV390">
        <v>100</v>
      </c>
      <c r="IW390">
        <v>100</v>
      </c>
      <c r="IX390">
        <v>7.87</v>
      </c>
      <c r="IY390">
        <v>0.3821</v>
      </c>
      <c r="IZ390">
        <v>4.29428474587108</v>
      </c>
      <c r="JA390">
        <v>0.0044018681294096</v>
      </c>
      <c r="JB390">
        <v>-1.90699597991277e-06</v>
      </c>
      <c r="JC390">
        <v>4.44501569190667e-10</v>
      </c>
      <c r="JD390">
        <v>0.0663976639725661</v>
      </c>
      <c r="JE390">
        <v>0.00774552653971819</v>
      </c>
      <c r="JF390">
        <v>0.000136201457998369</v>
      </c>
      <c r="JG390">
        <v>5.32982615085375e-06</v>
      </c>
      <c r="JH390">
        <v>-0</v>
      </c>
      <c r="JI390">
        <v>1991</v>
      </c>
      <c r="JJ390">
        <v>1</v>
      </c>
      <c r="JK390">
        <v>28</v>
      </c>
      <c r="JL390">
        <v>195790.3</v>
      </c>
      <c r="JM390">
        <v>195790.2</v>
      </c>
      <c r="JN390">
        <v>2.71973</v>
      </c>
      <c r="JO390">
        <v>2.33643</v>
      </c>
      <c r="JP390">
        <v>1.49902</v>
      </c>
      <c r="JQ390">
        <v>2.33276</v>
      </c>
      <c r="JR390">
        <v>1.54419</v>
      </c>
      <c r="JS390">
        <v>2.32788</v>
      </c>
      <c r="JT390">
        <v>35.2902</v>
      </c>
      <c r="JU390">
        <v>24.0963</v>
      </c>
      <c r="JV390">
        <v>18</v>
      </c>
      <c r="JW390">
        <v>545.833</v>
      </c>
      <c r="JX390">
        <v>436.324</v>
      </c>
      <c r="JY390">
        <v>25.7209</v>
      </c>
      <c r="JZ390">
        <v>27.5269</v>
      </c>
      <c r="KA390">
        <v>29.9999</v>
      </c>
      <c r="KB390">
        <v>27.4087</v>
      </c>
      <c r="KC390">
        <v>27.4315</v>
      </c>
      <c r="KD390">
        <v>54.5379</v>
      </c>
      <c r="KE390">
        <v>25.8157</v>
      </c>
      <c r="KF390">
        <v>98.2722</v>
      </c>
      <c r="KG390">
        <v>25.809</v>
      </c>
      <c r="KH390">
        <v>1442.62</v>
      </c>
      <c r="KI390">
        <v>22.0119</v>
      </c>
      <c r="KJ390">
        <v>93.0461</v>
      </c>
      <c r="KK390">
        <v>98.8663</v>
      </c>
    </row>
    <row r="391" spans="1:297">
      <c r="A391">
        <v>375</v>
      </c>
      <c r="B391">
        <v>1758997128</v>
      </c>
      <c r="C391">
        <v>9781</v>
      </c>
      <c r="D391" t="s">
        <v>1195</v>
      </c>
      <c r="E391" t="s">
        <v>1196</v>
      </c>
      <c r="F391">
        <v>5</v>
      </c>
      <c r="G391" t="s">
        <v>1024</v>
      </c>
      <c r="H391" t="s">
        <v>436</v>
      </c>
      <c r="I391">
        <v>1758997119.84615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(EA391+(U391+2*0.95*5.67E-8*(((EA391+$B$7)+273)^4-(EA391+273)^4)-44100*J391)/(1.84*29.3*R391+8*0.95*5.67E-8*(EA391+273)^3))</f>
        <v>0</v>
      </c>
      <c r="W391">
        <f>($C$7*EB391+$D$7*EC391+$E$7*V391)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2*0.95*5.67E-8*(((EA391+$B$7)+273)^4-(W391+273)^4)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1457.11183533333</v>
      </c>
      <c r="AK391">
        <v>1412.90709090909</v>
      </c>
      <c r="AL391">
        <v>3.33032987012977</v>
      </c>
      <c r="AM391">
        <v>63.08</v>
      </c>
      <c r="AN391">
        <f>(AP391 - AO391 + DY391*1E3/(8.314*(EA391+273.15)) * AR391/DX391 * AQ391) * DX391/(100*DL391) * 1000/(1000 - AP391)</f>
        <v>0</v>
      </c>
      <c r="AO391">
        <v>21.9257332529762</v>
      </c>
      <c r="AP391">
        <v>23.4139733333333</v>
      </c>
      <c r="AQ391">
        <v>1.65936507935412e-05</v>
      </c>
      <c r="AR391">
        <v>99.94</v>
      </c>
      <c r="AS391">
        <v>0</v>
      </c>
      <c r="AT391">
        <v>0</v>
      </c>
      <c r="AU391">
        <f>IF(AS391*$H$13&gt;=AW391,1.0,(AW391/(AW391-AS391*$H$13)))</f>
        <v>0</v>
      </c>
      <c r="AV391">
        <f>(AU391-1)*100</f>
        <v>0</v>
      </c>
      <c r="AW391">
        <f>MAX(0,($B$13+$C$13*EF391)/(1+$D$13*EF391)*DY391/(EA391+273)*$E$13)</f>
        <v>0</v>
      </c>
      <c r="AX391" t="s">
        <v>437</v>
      </c>
      <c r="AY391" t="s">
        <v>437</v>
      </c>
      <c r="AZ391">
        <v>0</v>
      </c>
      <c r="BA391">
        <v>0</v>
      </c>
      <c r="BB391">
        <f>1-AZ391/BA391</f>
        <v>0</v>
      </c>
      <c r="BC391">
        <v>0</v>
      </c>
      <c r="BD391" t="s">
        <v>437</v>
      </c>
      <c r="BE391" t="s">
        <v>437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437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$B$11*EG391+$C$11*EH391+$F$11*ES391*(1-EV391)</f>
        <v>0</v>
      </c>
      <c r="DI391">
        <f>DH391*DJ391</f>
        <v>0</v>
      </c>
      <c r="DJ391">
        <f>($B$11*$D$9+$C$11*$D$9+$F$11*((FF391+EX391)/MAX(FF391+EX391+FG391, 0.1)*$I$9+FG391/MAX(FF391+EX391+FG391, 0.1)*$J$9))/($B$11+$C$11+$F$11)</f>
        <v>0</v>
      </c>
      <c r="DK391">
        <f>($B$11*$K$9+$C$11*$K$9+$F$11*((FF391+EX391)/MAX(FF391+EX391+FG391, 0.1)*$P$9+FG391/MAX(FF391+EX391+FG391, 0.1)*$Q$9))/($B$11+$C$11+$F$11)</f>
        <v>0</v>
      </c>
      <c r="DL391">
        <v>6</v>
      </c>
      <c r="DM391">
        <v>0.5</v>
      </c>
      <c r="DN391" t="s">
        <v>438</v>
      </c>
      <c r="DO391">
        <v>2</v>
      </c>
      <c r="DP391" t="b">
        <v>1</v>
      </c>
      <c r="DQ391">
        <v>1758997119.84615</v>
      </c>
      <c r="DR391">
        <v>1356.16461538462</v>
      </c>
      <c r="DS391">
        <v>1409.47076923077</v>
      </c>
      <c r="DT391">
        <v>23.4109384615385</v>
      </c>
      <c r="DU391">
        <v>21.9105230769231</v>
      </c>
      <c r="DV391">
        <v>1348.31230769231</v>
      </c>
      <c r="DW391">
        <v>23.0288461538461</v>
      </c>
      <c r="DX391">
        <v>499.967230769231</v>
      </c>
      <c r="DY391">
        <v>90.3485461538462</v>
      </c>
      <c r="DZ391">
        <v>0.0286059153846154</v>
      </c>
      <c r="EA391">
        <v>29.9011461538461</v>
      </c>
      <c r="EB391">
        <v>30.0163153846154</v>
      </c>
      <c r="EC391">
        <v>999.9</v>
      </c>
      <c r="ED391">
        <v>0</v>
      </c>
      <c r="EE391">
        <v>0</v>
      </c>
      <c r="EF391">
        <v>10011.7676923077</v>
      </c>
      <c r="EG391">
        <v>0</v>
      </c>
      <c r="EH391">
        <v>9.68168</v>
      </c>
      <c r="EI391">
        <v>-53.3065153846154</v>
      </c>
      <c r="EJ391">
        <v>1388.67461538462</v>
      </c>
      <c r="EK391">
        <v>1441.04384615385</v>
      </c>
      <c r="EL391">
        <v>1.50040538461538</v>
      </c>
      <c r="EM391">
        <v>1409.47076923077</v>
      </c>
      <c r="EN391">
        <v>21.9105230769231</v>
      </c>
      <c r="EO391">
        <v>2.11514384615385</v>
      </c>
      <c r="EP391">
        <v>1.97958461538462</v>
      </c>
      <c r="EQ391">
        <v>18.3337076923077</v>
      </c>
      <c r="ER391">
        <v>17.2819769230769</v>
      </c>
      <c r="ES391">
        <v>1999.96769230769</v>
      </c>
      <c r="ET391">
        <v>0.980002</v>
      </c>
      <c r="EU391">
        <v>0.0199984846153846</v>
      </c>
      <c r="EV391">
        <v>0</v>
      </c>
      <c r="EW391">
        <v>883.408</v>
      </c>
      <c r="EX391">
        <v>5.00016</v>
      </c>
      <c r="EY391">
        <v>18038.1615384615</v>
      </c>
      <c r="EZ391">
        <v>18233.8923076923</v>
      </c>
      <c r="FA391">
        <v>48.437</v>
      </c>
      <c r="FB391">
        <v>48.7881538461538</v>
      </c>
      <c r="FC391">
        <v>48.75</v>
      </c>
      <c r="FD391">
        <v>48.5</v>
      </c>
      <c r="FE391">
        <v>50.2547692307692</v>
      </c>
      <c r="FF391">
        <v>1955.06769230769</v>
      </c>
      <c r="FG391">
        <v>39.9</v>
      </c>
      <c r="FH391">
        <v>0</v>
      </c>
      <c r="FI391">
        <v>1758997133.1</v>
      </c>
      <c r="FJ391">
        <v>0</v>
      </c>
      <c r="FK391">
        <v>883.418346153846</v>
      </c>
      <c r="FL391">
        <v>0.790803415523489</v>
      </c>
      <c r="FM391">
        <v>29.8017094592754</v>
      </c>
      <c r="FN391">
        <v>18038.6038461538</v>
      </c>
      <c r="FO391">
        <v>15</v>
      </c>
      <c r="FP391">
        <v>0</v>
      </c>
      <c r="FQ391" t="s">
        <v>439</v>
      </c>
      <c r="FR391">
        <v>1747249705.1</v>
      </c>
      <c r="FS391">
        <v>1747249711.1</v>
      </c>
      <c r="FT391">
        <v>0</v>
      </c>
      <c r="FU391">
        <v>0.871</v>
      </c>
      <c r="FV391">
        <v>0.066</v>
      </c>
      <c r="FW391">
        <v>5.486</v>
      </c>
      <c r="FX391">
        <v>0.145</v>
      </c>
      <c r="FY391">
        <v>420</v>
      </c>
      <c r="FZ391">
        <v>16</v>
      </c>
      <c r="GA391">
        <v>0.27</v>
      </c>
      <c r="GB391">
        <v>0.16</v>
      </c>
      <c r="GC391">
        <v>-53.4198476190476</v>
      </c>
      <c r="GD391">
        <v>0.40888831168826</v>
      </c>
      <c r="GE391">
        <v>0.550732536950775</v>
      </c>
      <c r="GF391">
        <v>1</v>
      </c>
      <c r="GG391">
        <v>883.332205882353</v>
      </c>
      <c r="GH391">
        <v>1.17703590707926</v>
      </c>
      <c r="GI391">
        <v>0.24783400272477</v>
      </c>
      <c r="GJ391">
        <v>-1</v>
      </c>
      <c r="GK391">
        <v>1.50499047619048</v>
      </c>
      <c r="GL391">
        <v>-0.123417662337663</v>
      </c>
      <c r="GM391">
        <v>0.0138206224366035</v>
      </c>
      <c r="GN391">
        <v>0</v>
      </c>
      <c r="GO391">
        <v>1</v>
      </c>
      <c r="GP391">
        <v>2</v>
      </c>
      <c r="GQ391" t="s">
        <v>446</v>
      </c>
      <c r="GR391">
        <v>3.12566</v>
      </c>
      <c r="GS391">
        <v>2.65439</v>
      </c>
      <c r="GT391">
        <v>0.201802</v>
      </c>
      <c r="GU391">
        <v>0.206878</v>
      </c>
      <c r="GV391">
        <v>0.0997572</v>
      </c>
      <c r="GW391">
        <v>0.0958712</v>
      </c>
      <c r="GX391">
        <v>20559.5</v>
      </c>
      <c r="GY391">
        <v>19381.2</v>
      </c>
      <c r="GZ391">
        <v>23031.1</v>
      </c>
      <c r="HA391">
        <v>23790.1</v>
      </c>
      <c r="HB391">
        <v>35336.2</v>
      </c>
      <c r="HC391">
        <v>35608.8</v>
      </c>
      <c r="HD391">
        <v>41512.5</v>
      </c>
      <c r="HE391">
        <v>42419.4</v>
      </c>
      <c r="HF391">
        <v>1.91173</v>
      </c>
      <c r="HG391">
        <v>1.8296</v>
      </c>
      <c r="HH391">
        <v>0.212565</v>
      </c>
      <c r="HI391">
        <v>0</v>
      </c>
      <c r="HJ391">
        <v>26.6068</v>
      </c>
      <c r="HK391">
        <v>999.9</v>
      </c>
      <c r="HL391">
        <v>56.116</v>
      </c>
      <c r="HM391">
        <v>29.225</v>
      </c>
      <c r="HN391">
        <v>25.3083</v>
      </c>
      <c r="HO391">
        <v>53.6202</v>
      </c>
      <c r="HP391">
        <v>41.859</v>
      </c>
      <c r="HQ391">
        <v>1</v>
      </c>
      <c r="HR391">
        <v>-4.82724e-05</v>
      </c>
      <c r="HS391">
        <v>0.305496</v>
      </c>
      <c r="HT391">
        <v>20.2177</v>
      </c>
      <c r="HU391">
        <v>5.22957</v>
      </c>
      <c r="HV391">
        <v>11.992</v>
      </c>
      <c r="HW391">
        <v>4.9558</v>
      </c>
      <c r="HX391">
        <v>3.30395</v>
      </c>
      <c r="HY391">
        <v>23.2</v>
      </c>
      <c r="HZ391">
        <v>9999</v>
      </c>
      <c r="IA391">
        <v>9999</v>
      </c>
      <c r="IB391">
        <v>9999</v>
      </c>
      <c r="IC391">
        <v>1.86852</v>
      </c>
      <c r="ID391">
        <v>1.86419</v>
      </c>
      <c r="IE391">
        <v>1.8718</v>
      </c>
      <c r="IF391">
        <v>1.86264</v>
      </c>
      <c r="IG391">
        <v>1.86207</v>
      </c>
      <c r="IH391">
        <v>1.86856</v>
      </c>
      <c r="II391">
        <v>1.85867</v>
      </c>
      <c r="IJ391">
        <v>1.86508</v>
      </c>
      <c r="IK391">
        <v>5</v>
      </c>
      <c r="IL391">
        <v>0</v>
      </c>
      <c r="IM391">
        <v>0</v>
      </c>
      <c r="IN391">
        <v>0</v>
      </c>
      <c r="IO391" t="s">
        <v>441</v>
      </c>
      <c r="IP391" t="s">
        <v>442</v>
      </c>
      <c r="IQ391" t="s">
        <v>443</v>
      </c>
      <c r="IR391" t="s">
        <v>443</v>
      </c>
      <c r="IS391" t="s">
        <v>443</v>
      </c>
      <c r="IT391" t="s">
        <v>443</v>
      </c>
      <c r="IU391">
        <v>0</v>
      </c>
      <c r="IV391">
        <v>100</v>
      </c>
      <c r="IW391">
        <v>100</v>
      </c>
      <c r="IX391">
        <v>7.9</v>
      </c>
      <c r="IY391">
        <v>0.3822</v>
      </c>
      <c r="IZ391">
        <v>4.29428474587108</v>
      </c>
      <c r="JA391">
        <v>0.0044018681294096</v>
      </c>
      <c r="JB391">
        <v>-1.90699597991277e-06</v>
      </c>
      <c r="JC391">
        <v>4.44501569190667e-10</v>
      </c>
      <c r="JD391">
        <v>0.0663976639725661</v>
      </c>
      <c r="JE391">
        <v>0.00774552653971819</v>
      </c>
      <c r="JF391">
        <v>0.000136201457998369</v>
      </c>
      <c r="JG391">
        <v>5.32982615085375e-06</v>
      </c>
      <c r="JH391">
        <v>-0</v>
      </c>
      <c r="JI391">
        <v>1991</v>
      </c>
      <c r="JJ391">
        <v>1</v>
      </c>
      <c r="JK391">
        <v>28</v>
      </c>
      <c r="JL391">
        <v>195790.4</v>
      </c>
      <c r="JM391">
        <v>195790.3</v>
      </c>
      <c r="JN391">
        <v>2.74902</v>
      </c>
      <c r="JO391">
        <v>2.33154</v>
      </c>
      <c r="JP391">
        <v>1.4978</v>
      </c>
      <c r="JQ391">
        <v>2.33276</v>
      </c>
      <c r="JR391">
        <v>1.54419</v>
      </c>
      <c r="JS391">
        <v>2.3999</v>
      </c>
      <c r="JT391">
        <v>35.2902</v>
      </c>
      <c r="JU391">
        <v>24.105</v>
      </c>
      <c r="JV391">
        <v>18</v>
      </c>
      <c r="JW391">
        <v>545.948</v>
      </c>
      <c r="JX391">
        <v>436.145</v>
      </c>
      <c r="JY391">
        <v>25.7663</v>
      </c>
      <c r="JZ391">
        <v>27.5274</v>
      </c>
      <c r="KA391">
        <v>29.9999</v>
      </c>
      <c r="KB391">
        <v>27.409</v>
      </c>
      <c r="KC391">
        <v>27.4315</v>
      </c>
      <c r="KD391">
        <v>55.0462</v>
      </c>
      <c r="KE391">
        <v>25.8157</v>
      </c>
      <c r="KF391">
        <v>98.2722</v>
      </c>
      <c r="KG391">
        <v>25.7877</v>
      </c>
      <c r="KH391">
        <v>1456.15</v>
      </c>
      <c r="KI391">
        <v>22.0239</v>
      </c>
      <c r="KJ391">
        <v>93.0473</v>
      </c>
      <c r="KK391">
        <v>98.8656</v>
      </c>
    </row>
    <row r="392" spans="1:297">
      <c r="A392">
        <v>376</v>
      </c>
      <c r="B392">
        <v>1758997133</v>
      </c>
      <c r="C392">
        <v>9786</v>
      </c>
      <c r="D392" t="s">
        <v>1197</v>
      </c>
      <c r="E392" t="s">
        <v>1198</v>
      </c>
      <c r="F392">
        <v>5</v>
      </c>
      <c r="G392" t="s">
        <v>1024</v>
      </c>
      <c r="H392" t="s">
        <v>436</v>
      </c>
      <c r="I392">
        <v>1758997124.84615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(EA392+(U392+2*0.95*5.67E-8*(((EA392+$B$7)+273)^4-(EA392+273)^4)-44100*J392)/(1.84*29.3*R392+8*0.95*5.67E-8*(EA392+273)^3))</f>
        <v>0</v>
      </c>
      <c r="W392">
        <f>($C$7*EB392+$D$7*EC392+$E$7*V392)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2*0.95*5.67E-8*(((EA392+$B$7)+273)^4-(W392+273)^4)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1475.87431172619</v>
      </c>
      <c r="AK392">
        <v>1430.64690909091</v>
      </c>
      <c r="AL392">
        <v>3.5622106060605</v>
      </c>
      <c r="AM392">
        <v>63.08</v>
      </c>
      <c r="AN392">
        <f>(AP392 - AO392 + DY392*1E3/(8.314*(EA392+273.15)) * AR392/DX392 * AQ392) * DX392/(100*DL392) * 1000/(1000 - AP392)</f>
        <v>0</v>
      </c>
      <c r="AO392">
        <v>21.972061360119</v>
      </c>
      <c r="AP392">
        <v>23.4307909090909</v>
      </c>
      <c r="AQ392">
        <v>0.000110062822510774</v>
      </c>
      <c r="AR392">
        <v>99.94</v>
      </c>
      <c r="AS392">
        <v>0</v>
      </c>
      <c r="AT392">
        <v>0</v>
      </c>
      <c r="AU392">
        <f>IF(AS392*$H$13&gt;=AW392,1.0,(AW392/(AW392-AS392*$H$13)))</f>
        <v>0</v>
      </c>
      <c r="AV392">
        <f>(AU392-1)*100</f>
        <v>0</v>
      </c>
      <c r="AW392">
        <f>MAX(0,($B$13+$C$13*EF392)/(1+$D$13*EF392)*DY392/(EA392+273)*$E$13)</f>
        <v>0</v>
      </c>
      <c r="AX392" t="s">
        <v>437</v>
      </c>
      <c r="AY392" t="s">
        <v>437</v>
      </c>
      <c r="AZ392">
        <v>0</v>
      </c>
      <c r="BA392">
        <v>0</v>
      </c>
      <c r="BB392">
        <f>1-AZ392/BA392</f>
        <v>0</v>
      </c>
      <c r="BC392">
        <v>0</v>
      </c>
      <c r="BD392" t="s">
        <v>437</v>
      </c>
      <c r="BE392" t="s">
        <v>437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437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$B$11*EG392+$C$11*EH392+$F$11*ES392*(1-EV392)</f>
        <v>0</v>
      </c>
      <c r="DI392">
        <f>DH392*DJ392</f>
        <v>0</v>
      </c>
      <c r="DJ392">
        <f>($B$11*$D$9+$C$11*$D$9+$F$11*((FF392+EX392)/MAX(FF392+EX392+FG392, 0.1)*$I$9+FG392/MAX(FF392+EX392+FG392, 0.1)*$J$9))/($B$11+$C$11+$F$11)</f>
        <v>0</v>
      </c>
      <c r="DK392">
        <f>($B$11*$K$9+$C$11*$K$9+$F$11*((FF392+EX392)/MAX(FF392+EX392+FG392, 0.1)*$P$9+FG392/MAX(FF392+EX392+FG392, 0.1)*$Q$9))/($B$11+$C$11+$F$11)</f>
        <v>0</v>
      </c>
      <c r="DL392">
        <v>6</v>
      </c>
      <c r="DM392">
        <v>0.5</v>
      </c>
      <c r="DN392" t="s">
        <v>438</v>
      </c>
      <c r="DO392">
        <v>2</v>
      </c>
      <c r="DP392" t="b">
        <v>1</v>
      </c>
      <c r="DQ392">
        <v>1758997124.84615</v>
      </c>
      <c r="DR392">
        <v>1372.87769230769</v>
      </c>
      <c r="DS392">
        <v>1426.75076923077</v>
      </c>
      <c r="DT392">
        <v>23.4156</v>
      </c>
      <c r="DU392">
        <v>21.9364384615385</v>
      </c>
      <c r="DV392">
        <v>1364.99769230769</v>
      </c>
      <c r="DW392">
        <v>23.0334076923077</v>
      </c>
      <c r="DX392">
        <v>499.997538461538</v>
      </c>
      <c r="DY392">
        <v>90.3489846153846</v>
      </c>
      <c r="DZ392">
        <v>0.0285968</v>
      </c>
      <c r="EA392">
        <v>29.8954076923077</v>
      </c>
      <c r="EB392">
        <v>30.0237538461538</v>
      </c>
      <c r="EC392">
        <v>999.9</v>
      </c>
      <c r="ED392">
        <v>0</v>
      </c>
      <c r="EE392">
        <v>0</v>
      </c>
      <c r="EF392">
        <v>10010.1384615385</v>
      </c>
      <c r="EG392">
        <v>0</v>
      </c>
      <c r="EH392">
        <v>9.68168</v>
      </c>
      <c r="EI392">
        <v>-53.8732076923077</v>
      </c>
      <c r="EJ392">
        <v>1405.79538461538</v>
      </c>
      <c r="EK392">
        <v>1458.75</v>
      </c>
      <c r="EL392">
        <v>1.47916230769231</v>
      </c>
      <c r="EM392">
        <v>1426.75076923077</v>
      </c>
      <c r="EN392">
        <v>21.9364384615385</v>
      </c>
      <c r="EO392">
        <v>2.11557615384615</v>
      </c>
      <c r="EP392">
        <v>1.98193538461538</v>
      </c>
      <c r="EQ392">
        <v>18.3369538461538</v>
      </c>
      <c r="ER392">
        <v>17.3007461538462</v>
      </c>
      <c r="ES392">
        <v>1999.99076923077</v>
      </c>
      <c r="ET392">
        <v>0.980002153846154</v>
      </c>
      <c r="EU392">
        <v>0.0199982692307692</v>
      </c>
      <c r="EV392">
        <v>0</v>
      </c>
      <c r="EW392">
        <v>883.504076923077</v>
      </c>
      <c r="EX392">
        <v>5.00016</v>
      </c>
      <c r="EY392">
        <v>18040.9307692308</v>
      </c>
      <c r="EZ392">
        <v>18234.1230769231</v>
      </c>
      <c r="FA392">
        <v>48.4322307692308</v>
      </c>
      <c r="FB392">
        <v>48.8024615384615</v>
      </c>
      <c r="FC392">
        <v>48.75</v>
      </c>
      <c r="FD392">
        <v>48.5</v>
      </c>
      <c r="FE392">
        <v>50.25</v>
      </c>
      <c r="FF392">
        <v>1955.09076923077</v>
      </c>
      <c r="FG392">
        <v>39.9</v>
      </c>
      <c r="FH392">
        <v>0</v>
      </c>
      <c r="FI392">
        <v>1758997138.5</v>
      </c>
      <c r="FJ392">
        <v>0</v>
      </c>
      <c r="FK392">
        <v>883.48112</v>
      </c>
      <c r="FL392">
        <v>1.72599999359774</v>
      </c>
      <c r="FM392">
        <v>34.4923076534156</v>
      </c>
      <c r="FN392">
        <v>18041.632</v>
      </c>
      <c r="FO392">
        <v>15</v>
      </c>
      <c r="FP392">
        <v>0</v>
      </c>
      <c r="FQ392" t="s">
        <v>439</v>
      </c>
      <c r="FR392">
        <v>1747249705.1</v>
      </c>
      <c r="FS392">
        <v>1747249711.1</v>
      </c>
      <c r="FT392">
        <v>0</v>
      </c>
      <c r="FU392">
        <v>0.871</v>
      </c>
      <c r="FV392">
        <v>0.066</v>
      </c>
      <c r="FW392">
        <v>5.486</v>
      </c>
      <c r="FX392">
        <v>0.145</v>
      </c>
      <c r="FY392">
        <v>420</v>
      </c>
      <c r="FZ392">
        <v>16</v>
      </c>
      <c r="GA392">
        <v>0.27</v>
      </c>
      <c r="GB392">
        <v>0.16</v>
      </c>
      <c r="GC392">
        <v>-53.62426</v>
      </c>
      <c r="GD392">
        <v>-5.9054075187971</v>
      </c>
      <c r="GE392">
        <v>0.775847488492424</v>
      </c>
      <c r="GF392">
        <v>0</v>
      </c>
      <c r="GG392">
        <v>883.420735294118</v>
      </c>
      <c r="GH392">
        <v>0.942780743966151</v>
      </c>
      <c r="GI392">
        <v>0.216504491031205</v>
      </c>
      <c r="GJ392">
        <v>-1</v>
      </c>
      <c r="GK392">
        <v>1.487918</v>
      </c>
      <c r="GL392">
        <v>-0.241440000000002</v>
      </c>
      <c r="GM392">
        <v>0.0243702781272599</v>
      </c>
      <c r="GN392">
        <v>0</v>
      </c>
      <c r="GO392">
        <v>0</v>
      </c>
      <c r="GP392">
        <v>2</v>
      </c>
      <c r="GQ392" t="s">
        <v>457</v>
      </c>
      <c r="GR392">
        <v>3.12547</v>
      </c>
      <c r="GS392">
        <v>2.65404</v>
      </c>
      <c r="GT392">
        <v>0.203338</v>
      </c>
      <c r="GU392">
        <v>0.208281</v>
      </c>
      <c r="GV392">
        <v>0.0998079</v>
      </c>
      <c r="GW392">
        <v>0.0959347</v>
      </c>
      <c r="GX392">
        <v>20519.5</v>
      </c>
      <c r="GY392">
        <v>19346.9</v>
      </c>
      <c r="GZ392">
        <v>23030.6</v>
      </c>
      <c r="HA392">
        <v>23790.2</v>
      </c>
      <c r="HB392">
        <v>35333.6</v>
      </c>
      <c r="HC392">
        <v>35606.2</v>
      </c>
      <c r="HD392">
        <v>41511.6</v>
      </c>
      <c r="HE392">
        <v>42419.2</v>
      </c>
      <c r="HF392">
        <v>1.91125</v>
      </c>
      <c r="HG392">
        <v>1.83008</v>
      </c>
      <c r="HH392">
        <v>0.207834</v>
      </c>
      <c r="HI392">
        <v>0</v>
      </c>
      <c r="HJ392">
        <v>26.6068</v>
      </c>
      <c r="HK392">
        <v>999.9</v>
      </c>
      <c r="HL392">
        <v>56.116</v>
      </c>
      <c r="HM392">
        <v>29.225</v>
      </c>
      <c r="HN392">
        <v>25.3047</v>
      </c>
      <c r="HO392">
        <v>53.6602</v>
      </c>
      <c r="HP392">
        <v>41.9391</v>
      </c>
      <c r="HQ392">
        <v>1</v>
      </c>
      <c r="HR392">
        <v>-3.81098e-05</v>
      </c>
      <c r="HS392">
        <v>0.508886</v>
      </c>
      <c r="HT392">
        <v>20.2171</v>
      </c>
      <c r="HU392">
        <v>5.22957</v>
      </c>
      <c r="HV392">
        <v>11.992</v>
      </c>
      <c r="HW392">
        <v>4.95565</v>
      </c>
      <c r="HX392">
        <v>3.30393</v>
      </c>
      <c r="HY392">
        <v>23.2</v>
      </c>
      <c r="HZ392">
        <v>9999</v>
      </c>
      <c r="IA392">
        <v>9999</v>
      </c>
      <c r="IB392">
        <v>9999</v>
      </c>
      <c r="IC392">
        <v>1.86855</v>
      </c>
      <c r="ID392">
        <v>1.86418</v>
      </c>
      <c r="IE392">
        <v>1.87182</v>
      </c>
      <c r="IF392">
        <v>1.86265</v>
      </c>
      <c r="IG392">
        <v>1.86206</v>
      </c>
      <c r="IH392">
        <v>1.86857</v>
      </c>
      <c r="II392">
        <v>1.85868</v>
      </c>
      <c r="IJ392">
        <v>1.86508</v>
      </c>
      <c r="IK392">
        <v>5</v>
      </c>
      <c r="IL392">
        <v>0</v>
      </c>
      <c r="IM392">
        <v>0</v>
      </c>
      <c r="IN392">
        <v>0</v>
      </c>
      <c r="IO392" t="s">
        <v>441</v>
      </c>
      <c r="IP392" t="s">
        <v>442</v>
      </c>
      <c r="IQ392" t="s">
        <v>443</v>
      </c>
      <c r="IR392" t="s">
        <v>443</v>
      </c>
      <c r="IS392" t="s">
        <v>443</v>
      </c>
      <c r="IT392" t="s">
        <v>443</v>
      </c>
      <c r="IU392">
        <v>0</v>
      </c>
      <c r="IV392">
        <v>100</v>
      </c>
      <c r="IW392">
        <v>100</v>
      </c>
      <c r="IX392">
        <v>7.93</v>
      </c>
      <c r="IY392">
        <v>0.3826</v>
      </c>
      <c r="IZ392">
        <v>4.29428474587108</v>
      </c>
      <c r="JA392">
        <v>0.0044018681294096</v>
      </c>
      <c r="JB392">
        <v>-1.90699597991277e-06</v>
      </c>
      <c r="JC392">
        <v>4.44501569190667e-10</v>
      </c>
      <c r="JD392">
        <v>0.0663976639725661</v>
      </c>
      <c r="JE392">
        <v>0.00774552653971819</v>
      </c>
      <c r="JF392">
        <v>0.000136201457998369</v>
      </c>
      <c r="JG392">
        <v>5.32982615085375e-06</v>
      </c>
      <c r="JH392">
        <v>-0</v>
      </c>
      <c r="JI392">
        <v>1991</v>
      </c>
      <c r="JJ392">
        <v>1</v>
      </c>
      <c r="JK392">
        <v>28</v>
      </c>
      <c r="JL392">
        <v>195790.5</v>
      </c>
      <c r="JM392">
        <v>195790.4</v>
      </c>
      <c r="JN392">
        <v>2.77344</v>
      </c>
      <c r="JO392">
        <v>2.35107</v>
      </c>
      <c r="JP392">
        <v>1.49902</v>
      </c>
      <c r="JQ392">
        <v>2.33276</v>
      </c>
      <c r="JR392">
        <v>1.54419</v>
      </c>
      <c r="JS392">
        <v>2.27173</v>
      </c>
      <c r="JT392">
        <v>35.2902</v>
      </c>
      <c r="JU392">
        <v>24.0875</v>
      </c>
      <c r="JV392">
        <v>18</v>
      </c>
      <c r="JW392">
        <v>545.659</v>
      </c>
      <c r="JX392">
        <v>436.428</v>
      </c>
      <c r="JY392">
        <v>25.7953</v>
      </c>
      <c r="JZ392">
        <v>27.5292</v>
      </c>
      <c r="KA392">
        <v>30.0002</v>
      </c>
      <c r="KB392">
        <v>27.411</v>
      </c>
      <c r="KC392">
        <v>27.4315</v>
      </c>
      <c r="KD392">
        <v>55.6008</v>
      </c>
      <c r="KE392">
        <v>25.8157</v>
      </c>
      <c r="KF392">
        <v>98.6522</v>
      </c>
      <c r="KG392">
        <v>25.7494</v>
      </c>
      <c r="KH392">
        <v>1476.47</v>
      </c>
      <c r="KI392">
        <v>22.0305</v>
      </c>
      <c r="KJ392">
        <v>93.0452</v>
      </c>
      <c r="KK392">
        <v>98.8654</v>
      </c>
    </row>
    <row r="393" spans="1:297">
      <c r="A393">
        <v>377</v>
      </c>
      <c r="B393">
        <v>1758997138</v>
      </c>
      <c r="C393">
        <v>9791</v>
      </c>
      <c r="D393" t="s">
        <v>1199</v>
      </c>
      <c r="E393" t="s">
        <v>1200</v>
      </c>
      <c r="F393">
        <v>5</v>
      </c>
      <c r="G393" t="s">
        <v>1024</v>
      </c>
      <c r="H393" t="s">
        <v>436</v>
      </c>
      <c r="I393">
        <v>1758997129.84615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(EA393+(U393+2*0.95*5.67E-8*(((EA393+$B$7)+273)^4-(EA393+273)^4)-44100*J393)/(1.84*29.3*R393+8*0.95*5.67E-8*(EA393+273)^3))</f>
        <v>0</v>
      </c>
      <c r="W393">
        <f>($C$7*EB393+$D$7*EC393+$E$7*V393)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2*0.95*5.67E-8*(((EA393+$B$7)+273)^4-(W393+273)^4)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1492.10969853571</v>
      </c>
      <c r="AK393">
        <v>1447.34218181818</v>
      </c>
      <c r="AL393">
        <v>3.32668354978355</v>
      </c>
      <c r="AM393">
        <v>63.08</v>
      </c>
      <c r="AN393">
        <f>(AP393 - AO393 + DY393*1E3/(8.314*(EA393+273.15)) * AR393/DX393 * AQ393) * DX393/(100*DL393) * 1000/(1000 - AP393)</f>
        <v>0</v>
      </c>
      <c r="AO393">
        <v>21.9783654613095</v>
      </c>
      <c r="AP393">
        <v>23.4395454545455</v>
      </c>
      <c r="AQ393">
        <v>5.78847818847609e-05</v>
      </c>
      <c r="AR393">
        <v>99.94</v>
      </c>
      <c r="AS393">
        <v>0</v>
      </c>
      <c r="AT393">
        <v>0</v>
      </c>
      <c r="AU393">
        <f>IF(AS393*$H$13&gt;=AW393,1.0,(AW393/(AW393-AS393*$H$13)))</f>
        <v>0</v>
      </c>
      <c r="AV393">
        <f>(AU393-1)*100</f>
        <v>0</v>
      </c>
      <c r="AW393">
        <f>MAX(0,($B$13+$C$13*EF393)/(1+$D$13*EF393)*DY393/(EA393+273)*$E$13)</f>
        <v>0</v>
      </c>
      <c r="AX393" t="s">
        <v>437</v>
      </c>
      <c r="AY393" t="s">
        <v>437</v>
      </c>
      <c r="AZ393">
        <v>0</v>
      </c>
      <c r="BA393">
        <v>0</v>
      </c>
      <c r="BB393">
        <f>1-AZ393/BA393</f>
        <v>0</v>
      </c>
      <c r="BC393">
        <v>0</v>
      </c>
      <c r="BD393" t="s">
        <v>437</v>
      </c>
      <c r="BE393" t="s">
        <v>437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437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$B$11*EG393+$C$11*EH393+$F$11*ES393*(1-EV393)</f>
        <v>0</v>
      </c>
      <c r="DI393">
        <f>DH393*DJ393</f>
        <v>0</v>
      </c>
      <c r="DJ393">
        <f>($B$11*$D$9+$C$11*$D$9+$F$11*((FF393+EX393)/MAX(FF393+EX393+FG393, 0.1)*$I$9+FG393/MAX(FF393+EX393+FG393, 0.1)*$J$9))/($B$11+$C$11+$F$11)</f>
        <v>0</v>
      </c>
      <c r="DK393">
        <f>($B$11*$K$9+$C$11*$K$9+$F$11*((FF393+EX393)/MAX(FF393+EX393+FG393, 0.1)*$P$9+FG393/MAX(FF393+EX393+FG393, 0.1)*$Q$9))/($B$11+$C$11+$F$11)</f>
        <v>0</v>
      </c>
      <c r="DL393">
        <v>6</v>
      </c>
      <c r="DM393">
        <v>0.5</v>
      </c>
      <c r="DN393" t="s">
        <v>438</v>
      </c>
      <c r="DO393">
        <v>2</v>
      </c>
      <c r="DP393" t="b">
        <v>1</v>
      </c>
      <c r="DQ393">
        <v>1758997129.84615</v>
      </c>
      <c r="DR393">
        <v>1389.63615384615</v>
      </c>
      <c r="DS393">
        <v>1443.51615384615</v>
      </c>
      <c r="DT393">
        <v>23.4239538461539</v>
      </c>
      <c r="DU393">
        <v>21.9567</v>
      </c>
      <c r="DV393">
        <v>1381.72846153846</v>
      </c>
      <c r="DW393">
        <v>23.0415923076923</v>
      </c>
      <c r="DX393">
        <v>500.003769230769</v>
      </c>
      <c r="DY393">
        <v>90.3517615384615</v>
      </c>
      <c r="DZ393">
        <v>0.0285445230769231</v>
      </c>
      <c r="EA393">
        <v>29.8926230769231</v>
      </c>
      <c r="EB393">
        <v>30.0215076923077</v>
      </c>
      <c r="EC393">
        <v>999.9</v>
      </c>
      <c r="ED393">
        <v>0</v>
      </c>
      <c r="EE393">
        <v>0</v>
      </c>
      <c r="EF393">
        <v>10016.7792307692</v>
      </c>
      <c r="EG393">
        <v>0</v>
      </c>
      <c r="EH393">
        <v>9.68168</v>
      </c>
      <c r="EI393">
        <v>-53.8794538461538</v>
      </c>
      <c r="EJ393">
        <v>1422.96769230769</v>
      </c>
      <c r="EK393">
        <v>1475.92153846154</v>
      </c>
      <c r="EL393">
        <v>1.46726692307692</v>
      </c>
      <c r="EM393">
        <v>1443.51615384615</v>
      </c>
      <c r="EN393">
        <v>21.9567</v>
      </c>
      <c r="EO393">
        <v>2.11639538461538</v>
      </c>
      <c r="EP393">
        <v>1.98382615384615</v>
      </c>
      <c r="EQ393">
        <v>18.3431384615385</v>
      </c>
      <c r="ER393">
        <v>17.3158307692308</v>
      </c>
      <c r="ES393">
        <v>1999.98846153846</v>
      </c>
      <c r="ET393">
        <v>0.980002153846154</v>
      </c>
      <c r="EU393">
        <v>0.0199982769230769</v>
      </c>
      <c r="EV393">
        <v>0</v>
      </c>
      <c r="EW393">
        <v>883.619923076923</v>
      </c>
      <c r="EX393">
        <v>5.00016</v>
      </c>
      <c r="EY393">
        <v>18043.9</v>
      </c>
      <c r="EZ393">
        <v>18234.1076923077</v>
      </c>
      <c r="FA393">
        <v>48.4322307692308</v>
      </c>
      <c r="FB393">
        <v>48.7976923076923</v>
      </c>
      <c r="FC393">
        <v>48.75</v>
      </c>
      <c r="FD393">
        <v>48.5</v>
      </c>
      <c r="FE393">
        <v>50.25</v>
      </c>
      <c r="FF393">
        <v>1955.08846153846</v>
      </c>
      <c r="FG393">
        <v>39.9</v>
      </c>
      <c r="FH393">
        <v>0</v>
      </c>
      <c r="FI393">
        <v>1758997143.3</v>
      </c>
      <c r="FJ393">
        <v>0</v>
      </c>
      <c r="FK393">
        <v>883.68212</v>
      </c>
      <c r="FL393">
        <v>2.7764615430425</v>
      </c>
      <c r="FM393">
        <v>37.03076933236</v>
      </c>
      <c r="FN393">
        <v>18044.632</v>
      </c>
      <c r="FO393">
        <v>15</v>
      </c>
      <c r="FP393">
        <v>0</v>
      </c>
      <c r="FQ393" t="s">
        <v>439</v>
      </c>
      <c r="FR393">
        <v>1747249705.1</v>
      </c>
      <c r="FS393">
        <v>1747249711.1</v>
      </c>
      <c r="FT393">
        <v>0</v>
      </c>
      <c r="FU393">
        <v>0.871</v>
      </c>
      <c r="FV393">
        <v>0.066</v>
      </c>
      <c r="FW393">
        <v>5.486</v>
      </c>
      <c r="FX393">
        <v>0.145</v>
      </c>
      <c r="FY393">
        <v>420</v>
      </c>
      <c r="FZ393">
        <v>16</v>
      </c>
      <c r="GA393">
        <v>0.27</v>
      </c>
      <c r="GB393">
        <v>0.16</v>
      </c>
      <c r="GC393">
        <v>-53.8385333333333</v>
      </c>
      <c r="GD393">
        <v>-1.8096311688312</v>
      </c>
      <c r="GE393">
        <v>0.619017878296576</v>
      </c>
      <c r="GF393">
        <v>0</v>
      </c>
      <c r="GG393">
        <v>883.546764705882</v>
      </c>
      <c r="GH393">
        <v>1.63865546301094</v>
      </c>
      <c r="GI393">
        <v>0.258764605592169</v>
      </c>
      <c r="GJ393">
        <v>-1</v>
      </c>
      <c r="GK393">
        <v>1.47520285714286</v>
      </c>
      <c r="GL393">
        <v>-0.177171428571428</v>
      </c>
      <c r="GM393">
        <v>0.0206186455476029</v>
      </c>
      <c r="GN393">
        <v>0</v>
      </c>
      <c r="GO393">
        <v>0</v>
      </c>
      <c r="GP393">
        <v>2</v>
      </c>
      <c r="GQ393" t="s">
        <v>457</v>
      </c>
      <c r="GR393">
        <v>3.12575</v>
      </c>
      <c r="GS393">
        <v>2.65417</v>
      </c>
      <c r="GT393">
        <v>0.204813</v>
      </c>
      <c r="GU393">
        <v>0.209804</v>
      </c>
      <c r="GV393">
        <v>0.0998369</v>
      </c>
      <c r="GW393">
        <v>0.0959374</v>
      </c>
      <c r="GX393">
        <v>20481.6</v>
      </c>
      <c r="GY393">
        <v>19309.7</v>
      </c>
      <c r="GZ393">
        <v>23030.6</v>
      </c>
      <c r="HA393">
        <v>23790.1</v>
      </c>
      <c r="HB393">
        <v>35332.8</v>
      </c>
      <c r="HC393">
        <v>35606.5</v>
      </c>
      <c r="HD393">
        <v>41511.8</v>
      </c>
      <c r="HE393">
        <v>42419.5</v>
      </c>
      <c r="HF393">
        <v>1.9117</v>
      </c>
      <c r="HG393">
        <v>1.8298</v>
      </c>
      <c r="HH393">
        <v>0.205453</v>
      </c>
      <c r="HI393">
        <v>0</v>
      </c>
      <c r="HJ393">
        <v>26.6068</v>
      </c>
      <c r="HK393">
        <v>999.9</v>
      </c>
      <c r="HL393">
        <v>56.116</v>
      </c>
      <c r="HM393">
        <v>29.225</v>
      </c>
      <c r="HN393">
        <v>25.3036</v>
      </c>
      <c r="HO393">
        <v>53.3402</v>
      </c>
      <c r="HP393">
        <v>41.6907</v>
      </c>
      <c r="HQ393">
        <v>1</v>
      </c>
      <c r="HR393">
        <v>0.000129573</v>
      </c>
      <c r="HS393">
        <v>0.662549</v>
      </c>
      <c r="HT393">
        <v>20.2166</v>
      </c>
      <c r="HU393">
        <v>5.22957</v>
      </c>
      <c r="HV393">
        <v>11.992</v>
      </c>
      <c r="HW393">
        <v>4.95575</v>
      </c>
      <c r="HX393">
        <v>3.30395</v>
      </c>
      <c r="HY393">
        <v>23.2</v>
      </c>
      <c r="HZ393">
        <v>9999</v>
      </c>
      <c r="IA393">
        <v>9999</v>
      </c>
      <c r="IB393">
        <v>9999</v>
      </c>
      <c r="IC393">
        <v>1.86853</v>
      </c>
      <c r="ID393">
        <v>1.86418</v>
      </c>
      <c r="IE393">
        <v>1.87181</v>
      </c>
      <c r="IF393">
        <v>1.86265</v>
      </c>
      <c r="IG393">
        <v>1.86207</v>
      </c>
      <c r="IH393">
        <v>1.86856</v>
      </c>
      <c r="II393">
        <v>1.85868</v>
      </c>
      <c r="IJ393">
        <v>1.86508</v>
      </c>
      <c r="IK393">
        <v>5</v>
      </c>
      <c r="IL393">
        <v>0</v>
      </c>
      <c r="IM393">
        <v>0</v>
      </c>
      <c r="IN393">
        <v>0</v>
      </c>
      <c r="IO393" t="s">
        <v>441</v>
      </c>
      <c r="IP393" t="s">
        <v>442</v>
      </c>
      <c r="IQ393" t="s">
        <v>443</v>
      </c>
      <c r="IR393" t="s">
        <v>443</v>
      </c>
      <c r="IS393" t="s">
        <v>443</v>
      </c>
      <c r="IT393" t="s">
        <v>443</v>
      </c>
      <c r="IU393">
        <v>0</v>
      </c>
      <c r="IV393">
        <v>100</v>
      </c>
      <c r="IW393">
        <v>100</v>
      </c>
      <c r="IX393">
        <v>7.95</v>
      </c>
      <c r="IY393">
        <v>0.3828</v>
      </c>
      <c r="IZ393">
        <v>4.29428474587108</v>
      </c>
      <c r="JA393">
        <v>0.0044018681294096</v>
      </c>
      <c r="JB393">
        <v>-1.90699597991277e-06</v>
      </c>
      <c r="JC393">
        <v>4.44501569190667e-10</v>
      </c>
      <c r="JD393">
        <v>0.0663976639725661</v>
      </c>
      <c r="JE393">
        <v>0.00774552653971819</v>
      </c>
      <c r="JF393">
        <v>0.000136201457998369</v>
      </c>
      <c r="JG393">
        <v>5.32982615085375e-06</v>
      </c>
      <c r="JH393">
        <v>-0</v>
      </c>
      <c r="JI393">
        <v>1991</v>
      </c>
      <c r="JJ393">
        <v>1</v>
      </c>
      <c r="JK393">
        <v>28</v>
      </c>
      <c r="JL393">
        <v>195790.5</v>
      </c>
      <c r="JM393">
        <v>195790.4</v>
      </c>
      <c r="JN393">
        <v>2.80151</v>
      </c>
      <c r="JO393">
        <v>2.33398</v>
      </c>
      <c r="JP393">
        <v>1.4978</v>
      </c>
      <c r="JQ393">
        <v>2.33276</v>
      </c>
      <c r="JR393">
        <v>1.54419</v>
      </c>
      <c r="JS393">
        <v>2.34741</v>
      </c>
      <c r="JT393">
        <v>35.2902</v>
      </c>
      <c r="JU393">
        <v>24.105</v>
      </c>
      <c r="JV393">
        <v>18</v>
      </c>
      <c r="JW393">
        <v>545.95</v>
      </c>
      <c r="JX393">
        <v>436.264</v>
      </c>
      <c r="JY393">
        <v>25.7685</v>
      </c>
      <c r="JZ393">
        <v>27.5292</v>
      </c>
      <c r="KA393">
        <v>30.0001</v>
      </c>
      <c r="KB393">
        <v>27.411</v>
      </c>
      <c r="KC393">
        <v>27.4315</v>
      </c>
      <c r="KD393">
        <v>56.0971</v>
      </c>
      <c r="KE393">
        <v>25.8157</v>
      </c>
      <c r="KF393">
        <v>98.6522</v>
      </c>
      <c r="KG393">
        <v>25.7781</v>
      </c>
      <c r="KH393">
        <v>1490.14</v>
      </c>
      <c r="KI393">
        <v>22.0313</v>
      </c>
      <c r="KJ393">
        <v>93.0457</v>
      </c>
      <c r="KK393">
        <v>98.8657</v>
      </c>
    </row>
    <row r="394" spans="1:297">
      <c r="A394">
        <v>378</v>
      </c>
      <c r="B394">
        <v>1758997143</v>
      </c>
      <c r="C394">
        <v>9796</v>
      </c>
      <c r="D394" t="s">
        <v>1201</v>
      </c>
      <c r="E394" t="s">
        <v>1202</v>
      </c>
      <c r="F394">
        <v>5</v>
      </c>
      <c r="G394" t="s">
        <v>1024</v>
      </c>
      <c r="H394" t="s">
        <v>436</v>
      </c>
      <c r="I394">
        <v>1758997134.84615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(EA394+(U394+2*0.95*5.67E-8*(((EA394+$B$7)+273)^4-(EA394+273)^4)-44100*J394)/(1.84*29.3*R394+8*0.95*5.67E-8*(EA394+273)^3))</f>
        <v>0</v>
      </c>
      <c r="W394">
        <f>($C$7*EB394+$D$7*EC394+$E$7*V394)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2*0.95*5.67E-8*(((EA394+$B$7)+273)^4-(W394+273)^4)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1509.93266833333</v>
      </c>
      <c r="AK394">
        <v>1465.002</v>
      </c>
      <c r="AL394">
        <v>3.53689047619052</v>
      </c>
      <c r="AM394">
        <v>63.08</v>
      </c>
      <c r="AN394">
        <f>(AP394 - AO394 + DY394*1E3/(8.314*(EA394+273.15)) * AR394/DX394 * AQ394) * DX394/(100*DL394) * 1000/(1000 - AP394)</f>
        <v>0</v>
      </c>
      <c r="AO394">
        <v>21.9753762113095</v>
      </c>
      <c r="AP394">
        <v>23.4344806060606</v>
      </c>
      <c r="AQ394">
        <v>-3.12609267275997e-05</v>
      </c>
      <c r="AR394">
        <v>99.94</v>
      </c>
      <c r="AS394">
        <v>0</v>
      </c>
      <c r="AT394">
        <v>0</v>
      </c>
      <c r="AU394">
        <f>IF(AS394*$H$13&gt;=AW394,1.0,(AW394/(AW394-AS394*$H$13)))</f>
        <v>0</v>
      </c>
      <c r="AV394">
        <f>(AU394-1)*100</f>
        <v>0</v>
      </c>
      <c r="AW394">
        <f>MAX(0,($B$13+$C$13*EF394)/(1+$D$13*EF394)*DY394/(EA394+273)*$E$13)</f>
        <v>0</v>
      </c>
      <c r="AX394" t="s">
        <v>437</v>
      </c>
      <c r="AY394" t="s">
        <v>437</v>
      </c>
      <c r="AZ394">
        <v>0</v>
      </c>
      <c r="BA394">
        <v>0</v>
      </c>
      <c r="BB394">
        <f>1-AZ394/BA394</f>
        <v>0</v>
      </c>
      <c r="BC394">
        <v>0</v>
      </c>
      <c r="BD394" t="s">
        <v>437</v>
      </c>
      <c r="BE394" t="s">
        <v>437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437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$B$11*EG394+$C$11*EH394+$F$11*ES394*(1-EV394)</f>
        <v>0</v>
      </c>
      <c r="DI394">
        <f>DH394*DJ394</f>
        <v>0</v>
      </c>
      <c r="DJ394">
        <f>($B$11*$D$9+$C$11*$D$9+$F$11*((FF394+EX394)/MAX(FF394+EX394+FG394, 0.1)*$I$9+FG394/MAX(FF394+EX394+FG394, 0.1)*$J$9))/($B$11+$C$11+$F$11)</f>
        <v>0</v>
      </c>
      <c r="DK394">
        <f>($B$11*$K$9+$C$11*$K$9+$F$11*((FF394+EX394)/MAX(FF394+EX394+FG394, 0.1)*$P$9+FG394/MAX(FF394+EX394+FG394, 0.1)*$Q$9))/($B$11+$C$11+$F$11)</f>
        <v>0</v>
      </c>
      <c r="DL394">
        <v>6</v>
      </c>
      <c r="DM394">
        <v>0.5</v>
      </c>
      <c r="DN394" t="s">
        <v>438</v>
      </c>
      <c r="DO394">
        <v>2</v>
      </c>
      <c r="DP394" t="b">
        <v>1</v>
      </c>
      <c r="DQ394">
        <v>1758997134.84615</v>
      </c>
      <c r="DR394">
        <v>1406.43461538462</v>
      </c>
      <c r="DS394">
        <v>1460.64384615385</v>
      </c>
      <c r="DT394">
        <v>23.4314230769231</v>
      </c>
      <c r="DU394">
        <v>21.9732769230769</v>
      </c>
      <c r="DV394">
        <v>1398.49846153846</v>
      </c>
      <c r="DW394">
        <v>23.0488846153846</v>
      </c>
      <c r="DX394">
        <v>500.026538461538</v>
      </c>
      <c r="DY394">
        <v>90.3543153846154</v>
      </c>
      <c r="DZ394">
        <v>0.0284976153846154</v>
      </c>
      <c r="EA394">
        <v>29.8900384615385</v>
      </c>
      <c r="EB394">
        <v>30.0004461538461</v>
      </c>
      <c r="EC394">
        <v>999.9</v>
      </c>
      <c r="ED394">
        <v>0</v>
      </c>
      <c r="EE394">
        <v>0</v>
      </c>
      <c r="EF394">
        <v>10005.0938461538</v>
      </c>
      <c r="EG394">
        <v>0</v>
      </c>
      <c r="EH394">
        <v>9.68168</v>
      </c>
      <c r="EI394">
        <v>-54.2095</v>
      </c>
      <c r="EJ394">
        <v>1440.17923076923</v>
      </c>
      <c r="EK394">
        <v>1493.46</v>
      </c>
      <c r="EL394">
        <v>1.45815692307692</v>
      </c>
      <c r="EM394">
        <v>1460.64384615385</v>
      </c>
      <c r="EN394">
        <v>21.9732769230769</v>
      </c>
      <c r="EO394">
        <v>2.11712923076923</v>
      </c>
      <c r="EP394">
        <v>1.98538</v>
      </c>
      <c r="EQ394">
        <v>18.3486692307692</v>
      </c>
      <c r="ER394">
        <v>17.3282153846154</v>
      </c>
      <c r="ES394">
        <v>1999.98538461538</v>
      </c>
      <c r="ET394">
        <v>0.980002153846154</v>
      </c>
      <c r="EU394">
        <v>0.0199982846153846</v>
      </c>
      <c r="EV394">
        <v>0</v>
      </c>
      <c r="EW394">
        <v>883.795692307692</v>
      </c>
      <c r="EX394">
        <v>5.00016</v>
      </c>
      <c r="EY394">
        <v>18046.8</v>
      </c>
      <c r="EZ394">
        <v>18234.0846153846</v>
      </c>
      <c r="FA394">
        <v>48.4226923076923</v>
      </c>
      <c r="FB394">
        <v>48.7881538461538</v>
      </c>
      <c r="FC394">
        <v>48.75</v>
      </c>
      <c r="FD394">
        <v>48.5</v>
      </c>
      <c r="FE394">
        <v>50.25</v>
      </c>
      <c r="FF394">
        <v>1955.08538461539</v>
      </c>
      <c r="FG394">
        <v>39.9</v>
      </c>
      <c r="FH394">
        <v>0</v>
      </c>
      <c r="FI394">
        <v>1758997148.1</v>
      </c>
      <c r="FJ394">
        <v>0</v>
      </c>
      <c r="FK394">
        <v>883.84736</v>
      </c>
      <c r="FL394">
        <v>3.32415384794274</v>
      </c>
      <c r="FM394">
        <v>37.7307692495292</v>
      </c>
      <c r="FN394">
        <v>18047.464</v>
      </c>
      <c r="FO394">
        <v>15</v>
      </c>
      <c r="FP394">
        <v>0</v>
      </c>
      <c r="FQ394" t="s">
        <v>439</v>
      </c>
      <c r="FR394">
        <v>1747249705.1</v>
      </c>
      <c r="FS394">
        <v>1747249711.1</v>
      </c>
      <c r="FT394">
        <v>0</v>
      </c>
      <c r="FU394">
        <v>0.871</v>
      </c>
      <c r="FV394">
        <v>0.066</v>
      </c>
      <c r="FW394">
        <v>5.486</v>
      </c>
      <c r="FX394">
        <v>0.145</v>
      </c>
      <c r="FY394">
        <v>420</v>
      </c>
      <c r="FZ394">
        <v>16</v>
      </c>
      <c r="GA394">
        <v>0.27</v>
      </c>
      <c r="GB394">
        <v>0.16</v>
      </c>
      <c r="GC394">
        <v>-53.989395</v>
      </c>
      <c r="GD394">
        <v>-2.63729774436088</v>
      </c>
      <c r="GE394">
        <v>0.656847989625454</v>
      </c>
      <c r="GF394">
        <v>0</v>
      </c>
      <c r="GG394">
        <v>883.743470588235</v>
      </c>
      <c r="GH394">
        <v>2.21870129733771</v>
      </c>
      <c r="GI394">
        <v>0.307928872162749</v>
      </c>
      <c r="GJ394">
        <v>-1</v>
      </c>
      <c r="GK394">
        <v>1.464962</v>
      </c>
      <c r="GL394">
        <v>-0.081870676691729</v>
      </c>
      <c r="GM394">
        <v>0.0146399059423208</v>
      </c>
      <c r="GN394">
        <v>1</v>
      </c>
      <c r="GO394">
        <v>1</v>
      </c>
      <c r="GP394">
        <v>2</v>
      </c>
      <c r="GQ394" t="s">
        <v>446</v>
      </c>
      <c r="GR394">
        <v>3.12559</v>
      </c>
      <c r="GS394">
        <v>2.65417</v>
      </c>
      <c r="GT394">
        <v>0.206313</v>
      </c>
      <c r="GU394">
        <v>0.21118</v>
      </c>
      <c r="GV394">
        <v>0.0998125</v>
      </c>
      <c r="GW394">
        <v>0.0959225</v>
      </c>
      <c r="GX394">
        <v>20443</v>
      </c>
      <c r="GY394">
        <v>19275.9</v>
      </c>
      <c r="GZ394">
        <v>23030.7</v>
      </c>
      <c r="HA394">
        <v>23789.9</v>
      </c>
      <c r="HB394">
        <v>35333.8</v>
      </c>
      <c r="HC394">
        <v>35607</v>
      </c>
      <c r="HD394">
        <v>41511.7</v>
      </c>
      <c r="HE394">
        <v>42419.3</v>
      </c>
      <c r="HF394">
        <v>1.91138</v>
      </c>
      <c r="HG394">
        <v>1.83015</v>
      </c>
      <c r="HH394">
        <v>0.206687</v>
      </c>
      <c r="HI394">
        <v>0</v>
      </c>
      <c r="HJ394">
        <v>26.6043</v>
      </c>
      <c r="HK394">
        <v>999.9</v>
      </c>
      <c r="HL394">
        <v>56.116</v>
      </c>
      <c r="HM394">
        <v>29.225</v>
      </c>
      <c r="HN394">
        <v>25.3049</v>
      </c>
      <c r="HO394">
        <v>54.3102</v>
      </c>
      <c r="HP394">
        <v>41.7508</v>
      </c>
      <c r="HQ394">
        <v>1</v>
      </c>
      <c r="HR394">
        <v>0.000172764</v>
      </c>
      <c r="HS394">
        <v>0.488317</v>
      </c>
      <c r="HT394">
        <v>20.2172</v>
      </c>
      <c r="HU394">
        <v>5.23212</v>
      </c>
      <c r="HV394">
        <v>11.992</v>
      </c>
      <c r="HW394">
        <v>4.9556</v>
      </c>
      <c r="HX394">
        <v>3.3039</v>
      </c>
      <c r="HY394">
        <v>23.2</v>
      </c>
      <c r="HZ394">
        <v>9999</v>
      </c>
      <c r="IA394">
        <v>9999</v>
      </c>
      <c r="IB394">
        <v>9999</v>
      </c>
      <c r="IC394">
        <v>1.86852</v>
      </c>
      <c r="ID394">
        <v>1.8642</v>
      </c>
      <c r="IE394">
        <v>1.87181</v>
      </c>
      <c r="IF394">
        <v>1.86264</v>
      </c>
      <c r="IG394">
        <v>1.86205</v>
      </c>
      <c r="IH394">
        <v>1.86853</v>
      </c>
      <c r="II394">
        <v>1.85867</v>
      </c>
      <c r="IJ394">
        <v>1.86508</v>
      </c>
      <c r="IK394">
        <v>5</v>
      </c>
      <c r="IL394">
        <v>0</v>
      </c>
      <c r="IM394">
        <v>0</v>
      </c>
      <c r="IN394">
        <v>0</v>
      </c>
      <c r="IO394" t="s">
        <v>441</v>
      </c>
      <c r="IP394" t="s">
        <v>442</v>
      </c>
      <c r="IQ394" t="s">
        <v>443</v>
      </c>
      <c r="IR394" t="s">
        <v>443</v>
      </c>
      <c r="IS394" t="s">
        <v>443</v>
      </c>
      <c r="IT394" t="s">
        <v>443</v>
      </c>
      <c r="IU394">
        <v>0</v>
      </c>
      <c r="IV394">
        <v>100</v>
      </c>
      <c r="IW394">
        <v>100</v>
      </c>
      <c r="IX394">
        <v>7.98</v>
      </c>
      <c r="IY394">
        <v>0.3826</v>
      </c>
      <c r="IZ394">
        <v>4.29428474587108</v>
      </c>
      <c r="JA394">
        <v>0.0044018681294096</v>
      </c>
      <c r="JB394">
        <v>-1.90699597991277e-06</v>
      </c>
      <c r="JC394">
        <v>4.44501569190667e-10</v>
      </c>
      <c r="JD394">
        <v>0.0663976639725661</v>
      </c>
      <c r="JE394">
        <v>0.00774552653971819</v>
      </c>
      <c r="JF394">
        <v>0.000136201457998369</v>
      </c>
      <c r="JG394">
        <v>5.32982615085375e-06</v>
      </c>
      <c r="JH394">
        <v>-0</v>
      </c>
      <c r="JI394">
        <v>1991</v>
      </c>
      <c r="JJ394">
        <v>1</v>
      </c>
      <c r="JK394">
        <v>28</v>
      </c>
      <c r="JL394">
        <v>195790.6</v>
      </c>
      <c r="JM394">
        <v>195790.5</v>
      </c>
      <c r="JN394">
        <v>2.82593</v>
      </c>
      <c r="JO394">
        <v>2.33887</v>
      </c>
      <c r="JP394">
        <v>1.4978</v>
      </c>
      <c r="JQ394">
        <v>2.33276</v>
      </c>
      <c r="JR394">
        <v>1.54419</v>
      </c>
      <c r="JS394">
        <v>2.38281</v>
      </c>
      <c r="JT394">
        <v>35.2902</v>
      </c>
      <c r="JU394">
        <v>24.0963</v>
      </c>
      <c r="JV394">
        <v>18</v>
      </c>
      <c r="JW394">
        <v>545.74</v>
      </c>
      <c r="JX394">
        <v>436.486</v>
      </c>
      <c r="JY394">
        <v>25.7653</v>
      </c>
      <c r="JZ394">
        <v>27.5302</v>
      </c>
      <c r="KA394">
        <v>30.0001</v>
      </c>
      <c r="KB394">
        <v>27.411</v>
      </c>
      <c r="KC394">
        <v>27.4333</v>
      </c>
      <c r="KD394">
        <v>56.6644</v>
      </c>
      <c r="KE394">
        <v>25.8157</v>
      </c>
      <c r="KF394">
        <v>99.0271</v>
      </c>
      <c r="KG394">
        <v>25.8025</v>
      </c>
      <c r="KH394">
        <v>1510.35</v>
      </c>
      <c r="KI394">
        <v>22.049</v>
      </c>
      <c r="KJ394">
        <v>93.0456</v>
      </c>
      <c r="KK394">
        <v>98.8651</v>
      </c>
    </row>
    <row r="395" spans="1:297">
      <c r="A395">
        <v>379</v>
      </c>
      <c r="B395">
        <v>1758997148</v>
      </c>
      <c r="C395">
        <v>9801</v>
      </c>
      <c r="D395" t="s">
        <v>1203</v>
      </c>
      <c r="E395" t="s">
        <v>1204</v>
      </c>
      <c r="F395">
        <v>5</v>
      </c>
      <c r="G395" t="s">
        <v>1024</v>
      </c>
      <c r="H395" t="s">
        <v>436</v>
      </c>
      <c r="I395">
        <v>1758997139.84615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(EA395+(U395+2*0.95*5.67E-8*(((EA395+$B$7)+273)^4-(EA395+273)^4)-44100*J395)/(1.84*29.3*R395+8*0.95*5.67E-8*(EA395+273)^3))</f>
        <v>0</v>
      </c>
      <c r="W395">
        <f>($C$7*EB395+$D$7*EC395+$E$7*V395)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2*0.95*5.67E-8*(((EA395+$B$7)+273)^4-(W395+273)^4)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1526.54586759524</v>
      </c>
      <c r="AK395">
        <v>1481.79327272727</v>
      </c>
      <c r="AL395">
        <v>3.35678484848466</v>
      </c>
      <c r="AM395">
        <v>63.08</v>
      </c>
      <c r="AN395">
        <f>(AP395 - AO395 + DY395*1E3/(8.314*(EA395+273.15)) * AR395/DX395 * AQ395) * DX395/(100*DL395) * 1000/(1000 - AP395)</f>
        <v>0</v>
      </c>
      <c r="AO395">
        <v>21.9725589404762</v>
      </c>
      <c r="AP395">
        <v>23.4295181818182</v>
      </c>
      <c r="AQ395">
        <v>-3.09842918986687e-05</v>
      </c>
      <c r="AR395">
        <v>99.94</v>
      </c>
      <c r="AS395">
        <v>0</v>
      </c>
      <c r="AT395">
        <v>0</v>
      </c>
      <c r="AU395">
        <f>IF(AS395*$H$13&gt;=AW395,1.0,(AW395/(AW395-AS395*$H$13)))</f>
        <v>0</v>
      </c>
      <c r="AV395">
        <f>(AU395-1)*100</f>
        <v>0</v>
      </c>
      <c r="AW395">
        <f>MAX(0,($B$13+$C$13*EF395)/(1+$D$13*EF395)*DY395/(EA395+273)*$E$13)</f>
        <v>0</v>
      </c>
      <c r="AX395" t="s">
        <v>437</v>
      </c>
      <c r="AY395" t="s">
        <v>437</v>
      </c>
      <c r="AZ395">
        <v>0</v>
      </c>
      <c r="BA395">
        <v>0</v>
      </c>
      <c r="BB395">
        <f>1-AZ395/BA395</f>
        <v>0</v>
      </c>
      <c r="BC395">
        <v>0</v>
      </c>
      <c r="BD395" t="s">
        <v>437</v>
      </c>
      <c r="BE395" t="s">
        <v>437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437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$B$11*EG395+$C$11*EH395+$F$11*ES395*(1-EV395)</f>
        <v>0</v>
      </c>
      <c r="DI395">
        <f>DH395*DJ395</f>
        <v>0</v>
      </c>
      <c r="DJ395">
        <f>($B$11*$D$9+$C$11*$D$9+$F$11*((FF395+EX395)/MAX(FF395+EX395+FG395, 0.1)*$I$9+FG395/MAX(FF395+EX395+FG395, 0.1)*$J$9))/($B$11+$C$11+$F$11)</f>
        <v>0</v>
      </c>
      <c r="DK395">
        <f>($B$11*$K$9+$C$11*$K$9+$F$11*((FF395+EX395)/MAX(FF395+EX395+FG395, 0.1)*$P$9+FG395/MAX(FF395+EX395+FG395, 0.1)*$Q$9))/($B$11+$C$11+$F$11)</f>
        <v>0</v>
      </c>
      <c r="DL395">
        <v>6</v>
      </c>
      <c r="DM395">
        <v>0.5</v>
      </c>
      <c r="DN395" t="s">
        <v>438</v>
      </c>
      <c r="DO395">
        <v>2</v>
      </c>
      <c r="DP395" t="b">
        <v>1</v>
      </c>
      <c r="DQ395">
        <v>1758997139.84615</v>
      </c>
      <c r="DR395">
        <v>1423.22461538462</v>
      </c>
      <c r="DS395">
        <v>1477.24153846154</v>
      </c>
      <c r="DT395">
        <v>23.4348307692308</v>
      </c>
      <c r="DU395">
        <v>21.9752461538462</v>
      </c>
      <c r="DV395">
        <v>1415.26</v>
      </c>
      <c r="DW395">
        <v>23.0522153846154</v>
      </c>
      <c r="DX395">
        <v>499.993076923077</v>
      </c>
      <c r="DY395">
        <v>90.3553923076923</v>
      </c>
      <c r="DZ395">
        <v>0.0287142307692308</v>
      </c>
      <c r="EA395">
        <v>29.8874230769231</v>
      </c>
      <c r="EB395">
        <v>29.9792461538462</v>
      </c>
      <c r="EC395">
        <v>999.9</v>
      </c>
      <c r="ED395">
        <v>0</v>
      </c>
      <c r="EE395">
        <v>0</v>
      </c>
      <c r="EF395">
        <v>9990.96538461538</v>
      </c>
      <c r="EG395">
        <v>0</v>
      </c>
      <c r="EH395">
        <v>9.68168</v>
      </c>
      <c r="EI395">
        <v>-54.0182769230769</v>
      </c>
      <c r="EJ395">
        <v>1457.37769230769</v>
      </c>
      <c r="EK395">
        <v>1510.43461538462</v>
      </c>
      <c r="EL395">
        <v>1.45959538461538</v>
      </c>
      <c r="EM395">
        <v>1477.24153846154</v>
      </c>
      <c r="EN395">
        <v>21.9752461538462</v>
      </c>
      <c r="EO395">
        <v>2.11746230769231</v>
      </c>
      <c r="EP395">
        <v>1.98558153846154</v>
      </c>
      <c r="EQ395">
        <v>18.3511769230769</v>
      </c>
      <c r="ER395">
        <v>17.3298230769231</v>
      </c>
      <c r="ES395">
        <v>1999.96</v>
      </c>
      <c r="ET395">
        <v>0.980002</v>
      </c>
      <c r="EU395">
        <v>0.0199985</v>
      </c>
      <c r="EV395">
        <v>0</v>
      </c>
      <c r="EW395">
        <v>883.976692307692</v>
      </c>
      <c r="EX395">
        <v>5.00016</v>
      </c>
      <c r="EY395">
        <v>18049.6076923077</v>
      </c>
      <c r="EZ395">
        <v>18233.8461538461</v>
      </c>
      <c r="FA395">
        <v>48.4226923076923</v>
      </c>
      <c r="FB395">
        <v>48.7786153846154</v>
      </c>
      <c r="FC395">
        <v>48.75</v>
      </c>
      <c r="FD395">
        <v>48.5</v>
      </c>
      <c r="FE395">
        <v>50.25</v>
      </c>
      <c r="FF395">
        <v>1955.06</v>
      </c>
      <c r="FG395">
        <v>39.9</v>
      </c>
      <c r="FH395">
        <v>0</v>
      </c>
      <c r="FI395">
        <v>1758997153.5</v>
      </c>
      <c r="FJ395">
        <v>0</v>
      </c>
      <c r="FK395">
        <v>884.026730769231</v>
      </c>
      <c r="FL395">
        <v>1.40194871057154</v>
      </c>
      <c r="FM395">
        <v>31.3401709028957</v>
      </c>
      <c r="FN395">
        <v>18050.3423076923</v>
      </c>
      <c r="FO395">
        <v>15</v>
      </c>
      <c r="FP395">
        <v>0</v>
      </c>
      <c r="FQ395" t="s">
        <v>439</v>
      </c>
      <c r="FR395">
        <v>1747249705.1</v>
      </c>
      <c r="FS395">
        <v>1747249711.1</v>
      </c>
      <c r="FT395">
        <v>0</v>
      </c>
      <c r="FU395">
        <v>0.871</v>
      </c>
      <c r="FV395">
        <v>0.066</v>
      </c>
      <c r="FW395">
        <v>5.486</v>
      </c>
      <c r="FX395">
        <v>0.145</v>
      </c>
      <c r="FY395">
        <v>420</v>
      </c>
      <c r="FZ395">
        <v>16</v>
      </c>
      <c r="GA395">
        <v>0.27</v>
      </c>
      <c r="GB395">
        <v>0.16</v>
      </c>
      <c r="GC395">
        <v>-54.1610714285714</v>
      </c>
      <c r="GD395">
        <v>1.36530389610392</v>
      </c>
      <c r="GE395">
        <v>0.493307628490104</v>
      </c>
      <c r="GF395">
        <v>0</v>
      </c>
      <c r="GG395">
        <v>883.890558823529</v>
      </c>
      <c r="GH395">
        <v>2.22192512962917</v>
      </c>
      <c r="GI395">
        <v>0.312032350432238</v>
      </c>
      <c r="GJ395">
        <v>-1</v>
      </c>
      <c r="GK395">
        <v>1.45839904761905</v>
      </c>
      <c r="GL395">
        <v>0.0157176623376622</v>
      </c>
      <c r="GM395">
        <v>0.00539904745104957</v>
      </c>
      <c r="GN395">
        <v>1</v>
      </c>
      <c r="GO395">
        <v>1</v>
      </c>
      <c r="GP395">
        <v>2</v>
      </c>
      <c r="GQ395" t="s">
        <v>446</v>
      </c>
      <c r="GR395">
        <v>3.1257</v>
      </c>
      <c r="GS395">
        <v>2.65449</v>
      </c>
      <c r="GT395">
        <v>0.207769</v>
      </c>
      <c r="GU395">
        <v>0.212707</v>
      </c>
      <c r="GV395">
        <v>0.0997945</v>
      </c>
      <c r="GW395">
        <v>0.0959184</v>
      </c>
      <c r="GX395">
        <v>20405.3</v>
      </c>
      <c r="GY395">
        <v>19238.6</v>
      </c>
      <c r="GZ395">
        <v>23030.5</v>
      </c>
      <c r="HA395">
        <v>23790</v>
      </c>
      <c r="HB395">
        <v>35334.4</v>
      </c>
      <c r="HC395">
        <v>35607</v>
      </c>
      <c r="HD395">
        <v>41511.5</v>
      </c>
      <c r="HE395">
        <v>42418.9</v>
      </c>
      <c r="HF395">
        <v>1.91162</v>
      </c>
      <c r="HG395">
        <v>1.82987</v>
      </c>
      <c r="HH395">
        <v>0.210002</v>
      </c>
      <c r="HI395">
        <v>0</v>
      </c>
      <c r="HJ395">
        <v>26.6004</v>
      </c>
      <c r="HK395">
        <v>999.9</v>
      </c>
      <c r="HL395">
        <v>56.116</v>
      </c>
      <c r="HM395">
        <v>29.235</v>
      </c>
      <c r="HN395">
        <v>25.3194</v>
      </c>
      <c r="HO395">
        <v>54.2002</v>
      </c>
      <c r="HP395">
        <v>41.875</v>
      </c>
      <c r="HQ395">
        <v>1</v>
      </c>
      <c r="HR395">
        <v>0.000309959</v>
      </c>
      <c r="HS395">
        <v>0.427072</v>
      </c>
      <c r="HT395">
        <v>20.2173</v>
      </c>
      <c r="HU395">
        <v>5.23241</v>
      </c>
      <c r="HV395">
        <v>11.992</v>
      </c>
      <c r="HW395">
        <v>4.9558</v>
      </c>
      <c r="HX395">
        <v>3.304</v>
      </c>
      <c r="HY395">
        <v>23.2</v>
      </c>
      <c r="HZ395">
        <v>9999</v>
      </c>
      <c r="IA395">
        <v>9999</v>
      </c>
      <c r="IB395">
        <v>9999</v>
      </c>
      <c r="IC395">
        <v>1.86849</v>
      </c>
      <c r="ID395">
        <v>1.86418</v>
      </c>
      <c r="IE395">
        <v>1.8718</v>
      </c>
      <c r="IF395">
        <v>1.86266</v>
      </c>
      <c r="IG395">
        <v>1.86207</v>
      </c>
      <c r="IH395">
        <v>1.86853</v>
      </c>
      <c r="II395">
        <v>1.85867</v>
      </c>
      <c r="IJ395">
        <v>1.86508</v>
      </c>
      <c r="IK395">
        <v>5</v>
      </c>
      <c r="IL395">
        <v>0</v>
      </c>
      <c r="IM395">
        <v>0</v>
      </c>
      <c r="IN395">
        <v>0</v>
      </c>
      <c r="IO395" t="s">
        <v>441</v>
      </c>
      <c r="IP395" t="s">
        <v>442</v>
      </c>
      <c r="IQ395" t="s">
        <v>443</v>
      </c>
      <c r="IR395" t="s">
        <v>443</v>
      </c>
      <c r="IS395" t="s">
        <v>443</v>
      </c>
      <c r="IT395" t="s">
        <v>443</v>
      </c>
      <c r="IU395">
        <v>0</v>
      </c>
      <c r="IV395">
        <v>100</v>
      </c>
      <c r="IW395">
        <v>100</v>
      </c>
      <c r="IX395">
        <v>8.01</v>
      </c>
      <c r="IY395">
        <v>0.3824</v>
      </c>
      <c r="IZ395">
        <v>4.29428474587108</v>
      </c>
      <c r="JA395">
        <v>0.0044018681294096</v>
      </c>
      <c r="JB395">
        <v>-1.90699597991277e-06</v>
      </c>
      <c r="JC395">
        <v>4.44501569190667e-10</v>
      </c>
      <c r="JD395">
        <v>0.0663976639725661</v>
      </c>
      <c r="JE395">
        <v>0.00774552653971819</v>
      </c>
      <c r="JF395">
        <v>0.000136201457998369</v>
      </c>
      <c r="JG395">
        <v>5.32982615085375e-06</v>
      </c>
      <c r="JH395">
        <v>-0</v>
      </c>
      <c r="JI395">
        <v>1991</v>
      </c>
      <c r="JJ395">
        <v>1</v>
      </c>
      <c r="JK395">
        <v>28</v>
      </c>
      <c r="JL395">
        <v>195790.7</v>
      </c>
      <c r="JM395">
        <v>195790.6</v>
      </c>
      <c r="JN395">
        <v>2.854</v>
      </c>
      <c r="JO395">
        <v>2.34863</v>
      </c>
      <c r="JP395">
        <v>1.49902</v>
      </c>
      <c r="JQ395">
        <v>2.33276</v>
      </c>
      <c r="JR395">
        <v>1.54419</v>
      </c>
      <c r="JS395">
        <v>2.27173</v>
      </c>
      <c r="JT395">
        <v>35.2902</v>
      </c>
      <c r="JU395">
        <v>24.0875</v>
      </c>
      <c r="JV395">
        <v>18</v>
      </c>
      <c r="JW395">
        <v>545.901</v>
      </c>
      <c r="JX395">
        <v>436.327</v>
      </c>
      <c r="JY395">
        <v>25.7914</v>
      </c>
      <c r="JZ395">
        <v>27.5316</v>
      </c>
      <c r="KA395">
        <v>30.0003</v>
      </c>
      <c r="KB395">
        <v>27.411</v>
      </c>
      <c r="KC395">
        <v>27.4338</v>
      </c>
      <c r="KD395">
        <v>57.1514</v>
      </c>
      <c r="KE395">
        <v>25.5425</v>
      </c>
      <c r="KF395">
        <v>99.0271</v>
      </c>
      <c r="KG395">
        <v>25.8037</v>
      </c>
      <c r="KH395">
        <v>1523.88</v>
      </c>
      <c r="KI395">
        <v>22.069</v>
      </c>
      <c r="KJ395">
        <v>93.045</v>
      </c>
      <c r="KK395">
        <v>98.8647</v>
      </c>
    </row>
    <row r="396" spans="1:297">
      <c r="A396">
        <v>380</v>
      </c>
      <c r="B396">
        <v>1758997153</v>
      </c>
      <c r="C396">
        <v>9806</v>
      </c>
      <c r="D396" t="s">
        <v>1205</v>
      </c>
      <c r="E396" t="s">
        <v>1206</v>
      </c>
      <c r="F396">
        <v>5</v>
      </c>
      <c r="G396" t="s">
        <v>1024</v>
      </c>
      <c r="H396" t="s">
        <v>436</v>
      </c>
      <c r="I396">
        <v>1758997144.84615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(EA396+(U396+2*0.95*5.67E-8*(((EA396+$B$7)+273)^4-(EA396+273)^4)-44100*J396)/(1.84*29.3*R396+8*0.95*5.67E-8*(EA396+273)^3))</f>
        <v>0</v>
      </c>
      <c r="W396">
        <f>($C$7*EB396+$D$7*EC396+$E$7*V396)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2*0.95*5.67E-8*(((EA396+$B$7)+273)^4-(W396+273)^4)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1544.79413552381</v>
      </c>
      <c r="AK396">
        <v>1499.24587878788</v>
      </c>
      <c r="AL396">
        <v>3.47594826839803</v>
      </c>
      <c r="AM396">
        <v>63.08</v>
      </c>
      <c r="AN396">
        <f>(AP396 - AO396 + DY396*1E3/(8.314*(EA396+273.15)) * AR396/DX396 * AQ396) * DX396/(100*DL396) * 1000/(1000 - AP396)</f>
        <v>0</v>
      </c>
      <c r="AO396">
        <v>21.9813922589286</v>
      </c>
      <c r="AP396">
        <v>23.4187612121212</v>
      </c>
      <c r="AQ396">
        <v>-5.38750261232837e-05</v>
      </c>
      <c r="AR396">
        <v>99.94</v>
      </c>
      <c r="AS396">
        <v>0</v>
      </c>
      <c r="AT396">
        <v>0</v>
      </c>
      <c r="AU396">
        <f>IF(AS396*$H$13&gt;=AW396,1.0,(AW396/(AW396-AS396*$H$13)))</f>
        <v>0</v>
      </c>
      <c r="AV396">
        <f>(AU396-1)*100</f>
        <v>0</v>
      </c>
      <c r="AW396">
        <f>MAX(0,($B$13+$C$13*EF396)/(1+$D$13*EF396)*DY396/(EA396+273)*$E$13)</f>
        <v>0</v>
      </c>
      <c r="AX396" t="s">
        <v>437</v>
      </c>
      <c r="AY396" t="s">
        <v>437</v>
      </c>
      <c r="AZ396">
        <v>0</v>
      </c>
      <c r="BA396">
        <v>0</v>
      </c>
      <c r="BB396">
        <f>1-AZ396/BA396</f>
        <v>0</v>
      </c>
      <c r="BC396">
        <v>0</v>
      </c>
      <c r="BD396" t="s">
        <v>437</v>
      </c>
      <c r="BE396" t="s">
        <v>437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437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$B$11*EG396+$C$11*EH396+$F$11*ES396*(1-EV396)</f>
        <v>0</v>
      </c>
      <c r="DI396">
        <f>DH396*DJ396</f>
        <v>0</v>
      </c>
      <c r="DJ396">
        <f>($B$11*$D$9+$C$11*$D$9+$F$11*((FF396+EX396)/MAX(FF396+EX396+FG396, 0.1)*$I$9+FG396/MAX(FF396+EX396+FG396, 0.1)*$J$9))/($B$11+$C$11+$F$11)</f>
        <v>0</v>
      </c>
      <c r="DK396">
        <f>($B$11*$K$9+$C$11*$K$9+$F$11*((FF396+EX396)/MAX(FF396+EX396+FG396, 0.1)*$P$9+FG396/MAX(FF396+EX396+FG396, 0.1)*$Q$9))/($B$11+$C$11+$F$11)</f>
        <v>0</v>
      </c>
      <c r="DL396">
        <v>6</v>
      </c>
      <c r="DM396">
        <v>0.5</v>
      </c>
      <c r="DN396" t="s">
        <v>438</v>
      </c>
      <c r="DO396">
        <v>2</v>
      </c>
      <c r="DP396" t="b">
        <v>1</v>
      </c>
      <c r="DQ396">
        <v>1758997144.84615</v>
      </c>
      <c r="DR396">
        <v>1440.01461538462</v>
      </c>
      <c r="DS396">
        <v>1494.35461538462</v>
      </c>
      <c r="DT396">
        <v>23.4306307692308</v>
      </c>
      <c r="DU396">
        <v>21.9772</v>
      </c>
      <c r="DV396">
        <v>1432.02153846154</v>
      </c>
      <c r="DW396">
        <v>23.0481076923077</v>
      </c>
      <c r="DX396">
        <v>500.030153846154</v>
      </c>
      <c r="DY396">
        <v>90.3566076923077</v>
      </c>
      <c r="DZ396">
        <v>0.0287302538461538</v>
      </c>
      <c r="EA396">
        <v>29.8776692307692</v>
      </c>
      <c r="EB396">
        <v>30.0014153846154</v>
      </c>
      <c r="EC396">
        <v>999.9</v>
      </c>
      <c r="ED396">
        <v>0</v>
      </c>
      <c r="EE396">
        <v>0</v>
      </c>
      <c r="EF396">
        <v>9996.63230769231</v>
      </c>
      <c r="EG396">
        <v>0</v>
      </c>
      <c r="EH396">
        <v>9.68168</v>
      </c>
      <c r="EI396">
        <v>-54.3413076923077</v>
      </c>
      <c r="EJ396">
        <v>1474.56307692308</v>
      </c>
      <c r="EK396">
        <v>1527.93538461538</v>
      </c>
      <c r="EL396">
        <v>1.45342692307692</v>
      </c>
      <c r="EM396">
        <v>1494.35461538462</v>
      </c>
      <c r="EN396">
        <v>21.9772</v>
      </c>
      <c r="EO396">
        <v>2.11711153846154</v>
      </c>
      <c r="EP396">
        <v>1.98578538461538</v>
      </c>
      <c r="EQ396">
        <v>18.3485230769231</v>
      </c>
      <c r="ER396">
        <v>17.3314461538462</v>
      </c>
      <c r="ES396">
        <v>1999.95923076923</v>
      </c>
      <c r="ET396">
        <v>0.980002</v>
      </c>
      <c r="EU396">
        <v>0.0199985</v>
      </c>
      <c r="EV396">
        <v>0</v>
      </c>
      <c r="EW396">
        <v>884.129923076923</v>
      </c>
      <c r="EX396">
        <v>5.00016</v>
      </c>
      <c r="EY396">
        <v>18052.2</v>
      </c>
      <c r="EZ396">
        <v>18233.8384615385</v>
      </c>
      <c r="FA396">
        <v>48.4226923076923</v>
      </c>
      <c r="FB396">
        <v>48.7786153846154</v>
      </c>
      <c r="FC396">
        <v>48.75</v>
      </c>
      <c r="FD396">
        <v>48.5</v>
      </c>
      <c r="FE396">
        <v>50.25</v>
      </c>
      <c r="FF396">
        <v>1955.05923076923</v>
      </c>
      <c r="FG396">
        <v>39.9</v>
      </c>
      <c r="FH396">
        <v>0</v>
      </c>
      <c r="FI396">
        <v>1758997158.3</v>
      </c>
      <c r="FJ396">
        <v>0</v>
      </c>
      <c r="FK396">
        <v>884.162846153846</v>
      </c>
      <c r="FL396">
        <v>1.04006836678387</v>
      </c>
      <c r="FM396">
        <v>30.5128205309154</v>
      </c>
      <c r="FN396">
        <v>18052.7115384615</v>
      </c>
      <c r="FO396">
        <v>15</v>
      </c>
      <c r="FP396">
        <v>0</v>
      </c>
      <c r="FQ396" t="s">
        <v>439</v>
      </c>
      <c r="FR396">
        <v>1747249705.1</v>
      </c>
      <c r="FS396">
        <v>1747249711.1</v>
      </c>
      <c r="FT396">
        <v>0</v>
      </c>
      <c r="FU396">
        <v>0.871</v>
      </c>
      <c r="FV396">
        <v>0.066</v>
      </c>
      <c r="FW396">
        <v>5.486</v>
      </c>
      <c r="FX396">
        <v>0.145</v>
      </c>
      <c r="FY396">
        <v>420</v>
      </c>
      <c r="FZ396">
        <v>16</v>
      </c>
      <c r="GA396">
        <v>0.27</v>
      </c>
      <c r="GB396">
        <v>0.16</v>
      </c>
      <c r="GC396">
        <v>-54.2057476190476</v>
      </c>
      <c r="GD396">
        <v>-2.27128051948062</v>
      </c>
      <c r="GE396">
        <v>0.533265247694891</v>
      </c>
      <c r="GF396">
        <v>0</v>
      </c>
      <c r="GG396">
        <v>884.063147058823</v>
      </c>
      <c r="GH396">
        <v>1.91491214449109</v>
      </c>
      <c r="GI396">
        <v>0.294238711848351</v>
      </c>
      <c r="GJ396">
        <v>-1</v>
      </c>
      <c r="GK396">
        <v>1.45623238095238</v>
      </c>
      <c r="GL396">
        <v>-0.0300966233766203</v>
      </c>
      <c r="GM396">
        <v>0.00753791805585468</v>
      </c>
      <c r="GN396">
        <v>1</v>
      </c>
      <c r="GO396">
        <v>1</v>
      </c>
      <c r="GP396">
        <v>2</v>
      </c>
      <c r="GQ396" t="s">
        <v>446</v>
      </c>
      <c r="GR396">
        <v>3.12562</v>
      </c>
      <c r="GS396">
        <v>2.65418</v>
      </c>
      <c r="GT396">
        <v>0.20925</v>
      </c>
      <c r="GU396">
        <v>0.214073</v>
      </c>
      <c r="GV396">
        <v>0.0997809</v>
      </c>
      <c r="GW396">
        <v>0.0960036</v>
      </c>
      <c r="GX396">
        <v>20367.1</v>
      </c>
      <c r="GY396">
        <v>19205.4</v>
      </c>
      <c r="GZ396">
        <v>23030.4</v>
      </c>
      <c r="HA396">
        <v>23790.1</v>
      </c>
      <c r="HB396">
        <v>35334.9</v>
      </c>
      <c r="HC396">
        <v>35604.1</v>
      </c>
      <c r="HD396">
        <v>41511.3</v>
      </c>
      <c r="HE396">
        <v>42419.4</v>
      </c>
      <c r="HF396">
        <v>1.91155</v>
      </c>
      <c r="HG396">
        <v>1.83</v>
      </c>
      <c r="HH396">
        <v>0.211485</v>
      </c>
      <c r="HI396">
        <v>0</v>
      </c>
      <c r="HJ396">
        <v>26.5949</v>
      </c>
      <c r="HK396">
        <v>999.9</v>
      </c>
      <c r="HL396">
        <v>56.116</v>
      </c>
      <c r="HM396">
        <v>29.225</v>
      </c>
      <c r="HN396">
        <v>25.3054</v>
      </c>
      <c r="HO396">
        <v>53.4602</v>
      </c>
      <c r="HP396">
        <v>41.7388</v>
      </c>
      <c r="HQ396">
        <v>1</v>
      </c>
      <c r="HR396">
        <v>0.000492886</v>
      </c>
      <c r="HS396">
        <v>0.475125</v>
      </c>
      <c r="HT396">
        <v>20.2171</v>
      </c>
      <c r="HU396">
        <v>5.23286</v>
      </c>
      <c r="HV396">
        <v>11.992</v>
      </c>
      <c r="HW396">
        <v>4.95565</v>
      </c>
      <c r="HX396">
        <v>3.30393</v>
      </c>
      <c r="HY396">
        <v>23.2</v>
      </c>
      <c r="HZ396">
        <v>9999</v>
      </c>
      <c r="IA396">
        <v>9999</v>
      </c>
      <c r="IB396">
        <v>9999</v>
      </c>
      <c r="IC396">
        <v>1.8685</v>
      </c>
      <c r="ID396">
        <v>1.86418</v>
      </c>
      <c r="IE396">
        <v>1.8718</v>
      </c>
      <c r="IF396">
        <v>1.86265</v>
      </c>
      <c r="IG396">
        <v>1.86205</v>
      </c>
      <c r="IH396">
        <v>1.86852</v>
      </c>
      <c r="II396">
        <v>1.85867</v>
      </c>
      <c r="IJ396">
        <v>1.86508</v>
      </c>
      <c r="IK396">
        <v>5</v>
      </c>
      <c r="IL396">
        <v>0</v>
      </c>
      <c r="IM396">
        <v>0</v>
      </c>
      <c r="IN396">
        <v>0</v>
      </c>
      <c r="IO396" t="s">
        <v>441</v>
      </c>
      <c r="IP396" t="s">
        <v>442</v>
      </c>
      <c r="IQ396" t="s">
        <v>443</v>
      </c>
      <c r="IR396" t="s">
        <v>443</v>
      </c>
      <c r="IS396" t="s">
        <v>443</v>
      </c>
      <c r="IT396" t="s">
        <v>443</v>
      </c>
      <c r="IU396">
        <v>0</v>
      </c>
      <c r="IV396">
        <v>100</v>
      </c>
      <c r="IW396">
        <v>100</v>
      </c>
      <c r="IX396">
        <v>8.04</v>
      </c>
      <c r="IY396">
        <v>0.3823</v>
      </c>
      <c r="IZ396">
        <v>4.29428474587108</v>
      </c>
      <c r="JA396">
        <v>0.0044018681294096</v>
      </c>
      <c r="JB396">
        <v>-1.90699597991277e-06</v>
      </c>
      <c r="JC396">
        <v>4.44501569190667e-10</v>
      </c>
      <c r="JD396">
        <v>0.0663976639725661</v>
      </c>
      <c r="JE396">
        <v>0.00774552653971819</v>
      </c>
      <c r="JF396">
        <v>0.000136201457998369</v>
      </c>
      <c r="JG396">
        <v>5.32982615085375e-06</v>
      </c>
      <c r="JH396">
        <v>-0</v>
      </c>
      <c r="JI396">
        <v>1991</v>
      </c>
      <c r="JJ396">
        <v>1</v>
      </c>
      <c r="JK396">
        <v>28</v>
      </c>
      <c r="JL396">
        <v>195790.8</v>
      </c>
      <c r="JM396">
        <v>195790.7</v>
      </c>
      <c r="JN396">
        <v>2.8772</v>
      </c>
      <c r="JO396">
        <v>2.3291</v>
      </c>
      <c r="JP396">
        <v>1.4978</v>
      </c>
      <c r="JQ396">
        <v>2.33276</v>
      </c>
      <c r="JR396">
        <v>1.54419</v>
      </c>
      <c r="JS396">
        <v>2.34985</v>
      </c>
      <c r="JT396">
        <v>35.2902</v>
      </c>
      <c r="JU396">
        <v>24.105</v>
      </c>
      <c r="JV396">
        <v>18</v>
      </c>
      <c r="JW396">
        <v>545.853</v>
      </c>
      <c r="JX396">
        <v>436.401</v>
      </c>
      <c r="JY396">
        <v>25.8056</v>
      </c>
      <c r="JZ396">
        <v>27.5316</v>
      </c>
      <c r="KA396">
        <v>30.0003</v>
      </c>
      <c r="KB396">
        <v>27.411</v>
      </c>
      <c r="KC396">
        <v>27.4338</v>
      </c>
      <c r="KD396">
        <v>57.6066</v>
      </c>
      <c r="KE396">
        <v>25.5425</v>
      </c>
      <c r="KF396">
        <v>99.4217</v>
      </c>
      <c r="KG396">
        <v>25.7918</v>
      </c>
      <c r="KH396">
        <v>1544.1</v>
      </c>
      <c r="KI396">
        <v>22.0886</v>
      </c>
      <c r="KJ396">
        <v>93.0446</v>
      </c>
      <c r="KK396">
        <v>98.8656</v>
      </c>
    </row>
    <row r="397" spans="1:297">
      <c r="A397">
        <v>381</v>
      </c>
      <c r="B397">
        <v>1758997158</v>
      </c>
      <c r="C397">
        <v>9811</v>
      </c>
      <c r="D397" t="s">
        <v>1207</v>
      </c>
      <c r="E397" t="s">
        <v>1208</v>
      </c>
      <c r="F397">
        <v>5</v>
      </c>
      <c r="G397" t="s">
        <v>1024</v>
      </c>
      <c r="H397" t="s">
        <v>436</v>
      </c>
      <c r="I397">
        <v>1758997149.84615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(EA397+(U397+2*0.95*5.67E-8*(((EA397+$B$7)+273)^4-(EA397+273)^4)-44100*J397)/(1.84*29.3*R397+8*0.95*5.67E-8*(EA397+273)^3))</f>
        <v>0</v>
      </c>
      <c r="W397">
        <f>($C$7*EB397+$D$7*EC397+$E$7*V397)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2*0.95*5.67E-8*(((EA397+$B$7)+273)^4-(W397+273)^4)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1560.88438910714</v>
      </c>
      <c r="AK397">
        <v>1516.016</v>
      </c>
      <c r="AL397">
        <v>3.3360452380951</v>
      </c>
      <c r="AM397">
        <v>63.08</v>
      </c>
      <c r="AN397">
        <f>(AP397 - AO397 + DY397*1E3/(8.314*(EA397+273.15)) * AR397/DX397 * AQ397) * DX397/(100*DL397) * 1000/(1000 - AP397)</f>
        <v>0</v>
      </c>
      <c r="AO397">
        <v>22.0021656994048</v>
      </c>
      <c r="AP397">
        <v>23.4282739393939</v>
      </c>
      <c r="AQ397">
        <v>3.9377546897475e-05</v>
      </c>
      <c r="AR397">
        <v>99.94</v>
      </c>
      <c r="AS397">
        <v>0</v>
      </c>
      <c r="AT397">
        <v>0</v>
      </c>
      <c r="AU397">
        <f>IF(AS397*$H$13&gt;=AW397,1.0,(AW397/(AW397-AS397*$H$13)))</f>
        <v>0</v>
      </c>
      <c r="AV397">
        <f>(AU397-1)*100</f>
        <v>0</v>
      </c>
      <c r="AW397">
        <f>MAX(0,($B$13+$C$13*EF397)/(1+$D$13*EF397)*DY397/(EA397+273)*$E$13)</f>
        <v>0</v>
      </c>
      <c r="AX397" t="s">
        <v>437</v>
      </c>
      <c r="AY397" t="s">
        <v>437</v>
      </c>
      <c r="AZ397">
        <v>0</v>
      </c>
      <c r="BA397">
        <v>0</v>
      </c>
      <c r="BB397">
        <f>1-AZ397/BA397</f>
        <v>0</v>
      </c>
      <c r="BC397">
        <v>0</v>
      </c>
      <c r="BD397" t="s">
        <v>437</v>
      </c>
      <c r="BE397" t="s">
        <v>437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437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$B$11*EG397+$C$11*EH397+$F$11*ES397*(1-EV397)</f>
        <v>0</v>
      </c>
      <c r="DI397">
        <f>DH397*DJ397</f>
        <v>0</v>
      </c>
      <c r="DJ397">
        <f>($B$11*$D$9+$C$11*$D$9+$F$11*((FF397+EX397)/MAX(FF397+EX397+FG397, 0.1)*$I$9+FG397/MAX(FF397+EX397+FG397, 0.1)*$J$9))/($B$11+$C$11+$F$11)</f>
        <v>0</v>
      </c>
      <c r="DK397">
        <f>($B$11*$K$9+$C$11*$K$9+$F$11*((FF397+EX397)/MAX(FF397+EX397+FG397, 0.1)*$P$9+FG397/MAX(FF397+EX397+FG397, 0.1)*$Q$9))/($B$11+$C$11+$F$11)</f>
        <v>0</v>
      </c>
      <c r="DL397">
        <v>6</v>
      </c>
      <c r="DM397">
        <v>0.5</v>
      </c>
      <c r="DN397" t="s">
        <v>438</v>
      </c>
      <c r="DO397">
        <v>2</v>
      </c>
      <c r="DP397" t="b">
        <v>1</v>
      </c>
      <c r="DQ397">
        <v>1758997149.84615</v>
      </c>
      <c r="DR397">
        <v>1456.77</v>
      </c>
      <c r="DS397">
        <v>1510.92538461538</v>
      </c>
      <c r="DT397">
        <v>23.4266923076923</v>
      </c>
      <c r="DU397">
        <v>21.9851230769231</v>
      </c>
      <c r="DV397">
        <v>1448.74923076923</v>
      </c>
      <c r="DW397">
        <v>23.0442692307692</v>
      </c>
      <c r="DX397">
        <v>499.998153846154</v>
      </c>
      <c r="DY397">
        <v>90.3567076923077</v>
      </c>
      <c r="DZ397">
        <v>0.0287984</v>
      </c>
      <c r="EA397">
        <v>29.8732</v>
      </c>
      <c r="EB397">
        <v>30.0188076923077</v>
      </c>
      <c r="EC397">
        <v>999.9</v>
      </c>
      <c r="ED397">
        <v>0</v>
      </c>
      <c r="EE397">
        <v>0</v>
      </c>
      <c r="EF397">
        <v>9992.98076923077</v>
      </c>
      <c r="EG397">
        <v>0</v>
      </c>
      <c r="EH397">
        <v>9.68168</v>
      </c>
      <c r="EI397">
        <v>-54.1564538461538</v>
      </c>
      <c r="EJ397">
        <v>1491.71538461538</v>
      </c>
      <c r="EK397">
        <v>1544.89153846154</v>
      </c>
      <c r="EL397">
        <v>1.44157</v>
      </c>
      <c r="EM397">
        <v>1510.92538461538</v>
      </c>
      <c r="EN397">
        <v>21.9851230769231</v>
      </c>
      <c r="EO397">
        <v>2.11675923076923</v>
      </c>
      <c r="EP397">
        <v>1.98650307692308</v>
      </c>
      <c r="EQ397">
        <v>18.3458538461538</v>
      </c>
      <c r="ER397">
        <v>17.3371692307692</v>
      </c>
      <c r="ES397">
        <v>1999.98307692308</v>
      </c>
      <c r="ET397">
        <v>0.980002153846154</v>
      </c>
      <c r="EU397">
        <v>0.0199982846153846</v>
      </c>
      <c r="EV397">
        <v>0</v>
      </c>
      <c r="EW397">
        <v>884.200615384615</v>
      </c>
      <c r="EX397">
        <v>5.00016</v>
      </c>
      <c r="EY397">
        <v>18055.4538461538</v>
      </c>
      <c r="EZ397">
        <v>18234.0615384615</v>
      </c>
      <c r="FA397">
        <v>48.4274615384615</v>
      </c>
      <c r="FB397">
        <v>48.7881538461538</v>
      </c>
      <c r="FC397">
        <v>48.75</v>
      </c>
      <c r="FD397">
        <v>48.5</v>
      </c>
      <c r="FE397">
        <v>50.25</v>
      </c>
      <c r="FF397">
        <v>1955.08307692308</v>
      </c>
      <c r="FG397">
        <v>39.9</v>
      </c>
      <c r="FH397">
        <v>0</v>
      </c>
      <c r="FI397">
        <v>1758997163.1</v>
      </c>
      <c r="FJ397">
        <v>0</v>
      </c>
      <c r="FK397">
        <v>884.252</v>
      </c>
      <c r="FL397">
        <v>0.899076910481057</v>
      </c>
      <c r="FM397">
        <v>32.7521367467281</v>
      </c>
      <c r="FN397">
        <v>18055.6</v>
      </c>
      <c r="FO397">
        <v>15</v>
      </c>
      <c r="FP397">
        <v>0</v>
      </c>
      <c r="FQ397" t="s">
        <v>439</v>
      </c>
      <c r="FR397">
        <v>1747249705.1</v>
      </c>
      <c r="FS397">
        <v>1747249711.1</v>
      </c>
      <c r="FT397">
        <v>0</v>
      </c>
      <c r="FU397">
        <v>0.871</v>
      </c>
      <c r="FV397">
        <v>0.066</v>
      </c>
      <c r="FW397">
        <v>5.486</v>
      </c>
      <c r="FX397">
        <v>0.145</v>
      </c>
      <c r="FY397">
        <v>420</v>
      </c>
      <c r="FZ397">
        <v>16</v>
      </c>
      <c r="GA397">
        <v>0.27</v>
      </c>
      <c r="GB397">
        <v>0.16</v>
      </c>
      <c r="GC397">
        <v>-54.23676</v>
      </c>
      <c r="GD397">
        <v>0.820827067669111</v>
      </c>
      <c r="GE397">
        <v>0.481551186687355</v>
      </c>
      <c r="GF397">
        <v>0</v>
      </c>
      <c r="GG397">
        <v>884.169411764706</v>
      </c>
      <c r="GH397">
        <v>1.11269671169019</v>
      </c>
      <c r="GI397">
        <v>0.249071347874835</v>
      </c>
      <c r="GJ397">
        <v>-1</v>
      </c>
      <c r="GK397">
        <v>1.448448</v>
      </c>
      <c r="GL397">
        <v>-0.14948842105263</v>
      </c>
      <c r="GM397">
        <v>0.0157053648795563</v>
      </c>
      <c r="GN397">
        <v>0</v>
      </c>
      <c r="GO397">
        <v>0</v>
      </c>
      <c r="GP397">
        <v>2</v>
      </c>
      <c r="GQ397" t="s">
        <v>457</v>
      </c>
      <c r="GR397">
        <v>3.12547</v>
      </c>
      <c r="GS397">
        <v>2.65436</v>
      </c>
      <c r="GT397">
        <v>0.210662</v>
      </c>
      <c r="GU397">
        <v>0.215434</v>
      </c>
      <c r="GV397">
        <v>0.0997992</v>
      </c>
      <c r="GW397">
        <v>0.0960499</v>
      </c>
      <c r="GX397">
        <v>20330.7</v>
      </c>
      <c r="GY397">
        <v>19171.8</v>
      </c>
      <c r="GZ397">
        <v>23030.4</v>
      </c>
      <c r="HA397">
        <v>23789.7</v>
      </c>
      <c r="HB397">
        <v>35334.4</v>
      </c>
      <c r="HC397">
        <v>35601.9</v>
      </c>
      <c r="HD397">
        <v>41511.4</v>
      </c>
      <c r="HE397">
        <v>42418.8</v>
      </c>
      <c r="HF397">
        <v>1.91165</v>
      </c>
      <c r="HG397">
        <v>1.83057</v>
      </c>
      <c r="HH397">
        <v>0.209797</v>
      </c>
      <c r="HI397">
        <v>0</v>
      </c>
      <c r="HJ397">
        <v>26.5901</v>
      </c>
      <c r="HK397">
        <v>999.9</v>
      </c>
      <c r="HL397">
        <v>56.116</v>
      </c>
      <c r="HM397">
        <v>29.225</v>
      </c>
      <c r="HN397">
        <v>25.3038</v>
      </c>
      <c r="HO397">
        <v>54.1602</v>
      </c>
      <c r="HP397">
        <v>41.9151</v>
      </c>
      <c r="HQ397">
        <v>1</v>
      </c>
      <c r="HR397">
        <v>0.000442073</v>
      </c>
      <c r="HS397">
        <v>0.549385</v>
      </c>
      <c r="HT397">
        <v>20.2168</v>
      </c>
      <c r="HU397">
        <v>5.23316</v>
      </c>
      <c r="HV397">
        <v>11.992</v>
      </c>
      <c r="HW397">
        <v>4.95565</v>
      </c>
      <c r="HX397">
        <v>3.30385</v>
      </c>
      <c r="HY397">
        <v>23.2</v>
      </c>
      <c r="HZ397">
        <v>9999</v>
      </c>
      <c r="IA397">
        <v>9999</v>
      </c>
      <c r="IB397">
        <v>9999</v>
      </c>
      <c r="IC397">
        <v>1.86849</v>
      </c>
      <c r="ID397">
        <v>1.86418</v>
      </c>
      <c r="IE397">
        <v>1.8718</v>
      </c>
      <c r="IF397">
        <v>1.86264</v>
      </c>
      <c r="IG397">
        <v>1.86206</v>
      </c>
      <c r="IH397">
        <v>1.86855</v>
      </c>
      <c r="II397">
        <v>1.85867</v>
      </c>
      <c r="IJ397">
        <v>1.86508</v>
      </c>
      <c r="IK397">
        <v>5</v>
      </c>
      <c r="IL397">
        <v>0</v>
      </c>
      <c r="IM397">
        <v>0</v>
      </c>
      <c r="IN397">
        <v>0</v>
      </c>
      <c r="IO397" t="s">
        <v>441</v>
      </c>
      <c r="IP397" t="s">
        <v>442</v>
      </c>
      <c r="IQ397" t="s">
        <v>443</v>
      </c>
      <c r="IR397" t="s">
        <v>443</v>
      </c>
      <c r="IS397" t="s">
        <v>443</v>
      </c>
      <c r="IT397" t="s">
        <v>443</v>
      </c>
      <c r="IU397">
        <v>0</v>
      </c>
      <c r="IV397">
        <v>100</v>
      </c>
      <c r="IW397">
        <v>100</v>
      </c>
      <c r="IX397">
        <v>8.07</v>
      </c>
      <c r="IY397">
        <v>0.3825</v>
      </c>
      <c r="IZ397">
        <v>4.29428474587108</v>
      </c>
      <c r="JA397">
        <v>0.0044018681294096</v>
      </c>
      <c r="JB397">
        <v>-1.90699597991277e-06</v>
      </c>
      <c r="JC397">
        <v>4.44501569190667e-10</v>
      </c>
      <c r="JD397">
        <v>0.0663976639725661</v>
      </c>
      <c r="JE397">
        <v>0.00774552653971819</v>
      </c>
      <c r="JF397">
        <v>0.000136201457998369</v>
      </c>
      <c r="JG397">
        <v>5.32982615085375e-06</v>
      </c>
      <c r="JH397">
        <v>-0</v>
      </c>
      <c r="JI397">
        <v>1991</v>
      </c>
      <c r="JJ397">
        <v>1</v>
      </c>
      <c r="JK397">
        <v>28</v>
      </c>
      <c r="JL397">
        <v>195790.9</v>
      </c>
      <c r="JM397">
        <v>195790.8</v>
      </c>
      <c r="JN397">
        <v>2.90405</v>
      </c>
      <c r="JO397">
        <v>2.34253</v>
      </c>
      <c r="JP397">
        <v>1.4978</v>
      </c>
      <c r="JQ397">
        <v>2.33276</v>
      </c>
      <c r="JR397">
        <v>1.54419</v>
      </c>
      <c r="JS397">
        <v>2.31079</v>
      </c>
      <c r="JT397">
        <v>35.2902</v>
      </c>
      <c r="JU397">
        <v>24.0963</v>
      </c>
      <c r="JV397">
        <v>18</v>
      </c>
      <c r="JW397">
        <v>545.918</v>
      </c>
      <c r="JX397">
        <v>436.744</v>
      </c>
      <c r="JY397">
        <v>25.8013</v>
      </c>
      <c r="JZ397">
        <v>27.5333</v>
      </c>
      <c r="KA397">
        <v>30.0003</v>
      </c>
      <c r="KB397">
        <v>27.411</v>
      </c>
      <c r="KC397">
        <v>27.4338</v>
      </c>
      <c r="KD397">
        <v>58.1644</v>
      </c>
      <c r="KE397">
        <v>25.2687</v>
      </c>
      <c r="KF397">
        <v>99.7989</v>
      </c>
      <c r="KG397">
        <v>25.7751</v>
      </c>
      <c r="KH397">
        <v>1557.76</v>
      </c>
      <c r="KI397">
        <v>22.1006</v>
      </c>
      <c r="KJ397">
        <v>93.0448</v>
      </c>
      <c r="KK397">
        <v>98.8641</v>
      </c>
    </row>
    <row r="398" spans="1:297">
      <c r="A398">
        <v>382</v>
      </c>
      <c r="B398">
        <v>1758997163</v>
      </c>
      <c r="C398">
        <v>9816</v>
      </c>
      <c r="D398" t="s">
        <v>1209</v>
      </c>
      <c r="E398" t="s">
        <v>1210</v>
      </c>
      <c r="F398">
        <v>5</v>
      </c>
      <c r="G398" t="s">
        <v>1024</v>
      </c>
      <c r="H398" t="s">
        <v>436</v>
      </c>
      <c r="I398">
        <v>1758997154.84615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(EA398+(U398+2*0.95*5.67E-8*(((EA398+$B$7)+273)^4-(EA398+273)^4)-44100*J398)/(1.84*29.3*R398+8*0.95*5.67E-8*(EA398+273)^3))</f>
        <v>0</v>
      </c>
      <c r="W398">
        <f>($C$7*EB398+$D$7*EC398+$E$7*V398)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2*0.95*5.67E-8*(((EA398+$B$7)+273)^4-(W398+273)^4)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1577.67995414286</v>
      </c>
      <c r="AK398">
        <v>1532.81096969697</v>
      </c>
      <c r="AL398">
        <v>3.3487995670994</v>
      </c>
      <c r="AM398">
        <v>63.08</v>
      </c>
      <c r="AN398">
        <f>(AP398 - AO398 + DY398*1E3/(8.314*(EA398+273.15)) * AR398/DX398 * AQ398) * DX398/(100*DL398) * 1000/(1000 - AP398)</f>
        <v>0</v>
      </c>
      <c r="AO398">
        <v>22.0381417529762</v>
      </c>
      <c r="AP398">
        <v>23.4360006060606</v>
      </c>
      <c r="AQ398">
        <v>5.00175953078793e-05</v>
      </c>
      <c r="AR398">
        <v>99.94</v>
      </c>
      <c r="AS398">
        <v>0</v>
      </c>
      <c r="AT398">
        <v>0</v>
      </c>
      <c r="AU398">
        <f>IF(AS398*$H$13&gt;=AW398,1.0,(AW398/(AW398-AS398*$H$13)))</f>
        <v>0</v>
      </c>
      <c r="AV398">
        <f>(AU398-1)*100</f>
        <v>0</v>
      </c>
      <c r="AW398">
        <f>MAX(0,($B$13+$C$13*EF398)/(1+$D$13*EF398)*DY398/(EA398+273)*$E$13)</f>
        <v>0</v>
      </c>
      <c r="AX398" t="s">
        <v>437</v>
      </c>
      <c r="AY398" t="s">
        <v>437</v>
      </c>
      <c r="AZ398">
        <v>0</v>
      </c>
      <c r="BA398">
        <v>0</v>
      </c>
      <c r="BB398">
        <f>1-AZ398/BA398</f>
        <v>0</v>
      </c>
      <c r="BC398">
        <v>0</v>
      </c>
      <c r="BD398" t="s">
        <v>437</v>
      </c>
      <c r="BE398" t="s">
        <v>437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437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$B$11*EG398+$C$11*EH398+$F$11*ES398*(1-EV398)</f>
        <v>0</v>
      </c>
      <c r="DI398">
        <f>DH398*DJ398</f>
        <v>0</v>
      </c>
      <c r="DJ398">
        <f>($B$11*$D$9+$C$11*$D$9+$F$11*((FF398+EX398)/MAX(FF398+EX398+FG398, 0.1)*$I$9+FG398/MAX(FF398+EX398+FG398, 0.1)*$J$9))/($B$11+$C$11+$F$11)</f>
        <v>0</v>
      </c>
      <c r="DK398">
        <f>($B$11*$K$9+$C$11*$K$9+$F$11*((FF398+EX398)/MAX(FF398+EX398+FG398, 0.1)*$P$9+FG398/MAX(FF398+EX398+FG398, 0.1)*$Q$9))/($B$11+$C$11+$F$11)</f>
        <v>0</v>
      </c>
      <c r="DL398">
        <v>6</v>
      </c>
      <c r="DM398">
        <v>0.5</v>
      </c>
      <c r="DN398" t="s">
        <v>438</v>
      </c>
      <c r="DO398">
        <v>2</v>
      </c>
      <c r="DP398" t="b">
        <v>1</v>
      </c>
      <c r="DQ398">
        <v>1758997154.84615</v>
      </c>
      <c r="DR398">
        <v>1473.37615384615</v>
      </c>
      <c r="DS398">
        <v>1527.55846153846</v>
      </c>
      <c r="DT398">
        <v>23.4266230769231</v>
      </c>
      <c r="DU398">
        <v>22.0073615384615</v>
      </c>
      <c r="DV398">
        <v>1465.32769230769</v>
      </c>
      <c r="DW398">
        <v>23.0441923076923</v>
      </c>
      <c r="DX398">
        <v>500.030384615385</v>
      </c>
      <c r="DY398">
        <v>90.3566615384615</v>
      </c>
      <c r="DZ398">
        <v>0.0287135230769231</v>
      </c>
      <c r="EA398">
        <v>29.8698692307692</v>
      </c>
      <c r="EB398">
        <v>30.0291538461538</v>
      </c>
      <c r="EC398">
        <v>999.9</v>
      </c>
      <c r="ED398">
        <v>0</v>
      </c>
      <c r="EE398">
        <v>0</v>
      </c>
      <c r="EF398">
        <v>9998.36307692308</v>
      </c>
      <c r="EG398">
        <v>0</v>
      </c>
      <c r="EH398">
        <v>9.68168</v>
      </c>
      <c r="EI398">
        <v>-54.1831076923077</v>
      </c>
      <c r="EJ398">
        <v>1508.71923076923</v>
      </c>
      <c r="EK398">
        <v>1561.93230769231</v>
      </c>
      <c r="EL398">
        <v>1.41925461538462</v>
      </c>
      <c r="EM398">
        <v>1527.55846153846</v>
      </c>
      <c r="EN398">
        <v>22.0073615384615</v>
      </c>
      <c r="EO398">
        <v>2.11675230769231</v>
      </c>
      <c r="EP398">
        <v>1.98851230769231</v>
      </c>
      <c r="EQ398">
        <v>18.3457923076923</v>
      </c>
      <c r="ER398">
        <v>17.3531615384615</v>
      </c>
      <c r="ES398">
        <v>2000.03153846154</v>
      </c>
      <c r="ET398">
        <v>0.980002461538462</v>
      </c>
      <c r="EU398">
        <v>0.0199978538461538</v>
      </c>
      <c r="EV398">
        <v>0</v>
      </c>
      <c r="EW398">
        <v>884.342384615385</v>
      </c>
      <c r="EX398">
        <v>5.00016</v>
      </c>
      <c r="EY398">
        <v>18058.6076923077</v>
      </c>
      <c r="EZ398">
        <v>18234.4923076923</v>
      </c>
      <c r="FA398">
        <v>48.4274615384615</v>
      </c>
      <c r="FB398">
        <v>48.7976923076923</v>
      </c>
      <c r="FC398">
        <v>48.75</v>
      </c>
      <c r="FD398">
        <v>48.5</v>
      </c>
      <c r="FE398">
        <v>50.25</v>
      </c>
      <c r="FF398">
        <v>1955.13153846154</v>
      </c>
      <c r="FG398">
        <v>39.9</v>
      </c>
      <c r="FH398">
        <v>0</v>
      </c>
      <c r="FI398">
        <v>1758997168.5</v>
      </c>
      <c r="FJ398">
        <v>0</v>
      </c>
      <c r="FK398">
        <v>884.44216</v>
      </c>
      <c r="FL398">
        <v>1.71761537779188</v>
      </c>
      <c r="FM398">
        <v>37.2153845230074</v>
      </c>
      <c r="FN398">
        <v>18058.856</v>
      </c>
      <c r="FO398">
        <v>15</v>
      </c>
      <c r="FP398">
        <v>0</v>
      </c>
      <c r="FQ398" t="s">
        <v>439</v>
      </c>
      <c r="FR398">
        <v>1747249705.1</v>
      </c>
      <c r="FS398">
        <v>1747249711.1</v>
      </c>
      <c r="FT398">
        <v>0</v>
      </c>
      <c r="FU398">
        <v>0.871</v>
      </c>
      <c r="FV398">
        <v>0.066</v>
      </c>
      <c r="FW398">
        <v>5.486</v>
      </c>
      <c r="FX398">
        <v>0.145</v>
      </c>
      <c r="FY398">
        <v>420</v>
      </c>
      <c r="FZ398">
        <v>16</v>
      </c>
      <c r="GA398">
        <v>0.27</v>
      </c>
      <c r="GB398">
        <v>0.16</v>
      </c>
      <c r="GC398">
        <v>-54.11546</v>
      </c>
      <c r="GD398">
        <v>1.10076992481202</v>
      </c>
      <c r="GE398">
        <v>0.475224130700452</v>
      </c>
      <c r="GF398">
        <v>0</v>
      </c>
      <c r="GG398">
        <v>884.344882352941</v>
      </c>
      <c r="GH398">
        <v>1.84339189939297</v>
      </c>
      <c r="GI398">
        <v>0.316704609515845</v>
      </c>
      <c r="GJ398">
        <v>-1</v>
      </c>
      <c r="GK398">
        <v>1.429024</v>
      </c>
      <c r="GL398">
        <v>-0.259862255639099</v>
      </c>
      <c r="GM398">
        <v>0.0260087789794138</v>
      </c>
      <c r="GN398">
        <v>0</v>
      </c>
      <c r="GO398">
        <v>0</v>
      </c>
      <c r="GP398">
        <v>2</v>
      </c>
      <c r="GQ398" t="s">
        <v>457</v>
      </c>
      <c r="GR398">
        <v>3.1256</v>
      </c>
      <c r="GS398">
        <v>2.65425</v>
      </c>
      <c r="GT398">
        <v>0.212049</v>
      </c>
      <c r="GU398">
        <v>0.216788</v>
      </c>
      <c r="GV398">
        <v>0.0998273</v>
      </c>
      <c r="GW398">
        <v>0.0961964</v>
      </c>
      <c r="GX398">
        <v>20294.9</v>
      </c>
      <c r="GY398">
        <v>19138.4</v>
      </c>
      <c r="GZ398">
        <v>23030.3</v>
      </c>
      <c r="HA398">
        <v>23789.3</v>
      </c>
      <c r="HB398">
        <v>35333.3</v>
      </c>
      <c r="HC398">
        <v>35595.8</v>
      </c>
      <c r="HD398">
        <v>41511.3</v>
      </c>
      <c r="HE398">
        <v>42418.3</v>
      </c>
      <c r="HF398">
        <v>1.91157</v>
      </c>
      <c r="HG398">
        <v>1.83073</v>
      </c>
      <c r="HH398">
        <v>0.209566</v>
      </c>
      <c r="HI398">
        <v>0</v>
      </c>
      <c r="HJ398">
        <v>26.5879</v>
      </c>
      <c r="HK398">
        <v>999.9</v>
      </c>
      <c r="HL398">
        <v>56.116</v>
      </c>
      <c r="HM398">
        <v>29.225</v>
      </c>
      <c r="HN398">
        <v>25.3061</v>
      </c>
      <c r="HO398">
        <v>53.6902</v>
      </c>
      <c r="HP398">
        <v>41.895</v>
      </c>
      <c r="HQ398">
        <v>1</v>
      </c>
      <c r="HR398">
        <v>0.000561484</v>
      </c>
      <c r="HS398">
        <v>0.603472</v>
      </c>
      <c r="HT398">
        <v>20.2168</v>
      </c>
      <c r="HU398">
        <v>5.23331</v>
      </c>
      <c r="HV398">
        <v>11.992</v>
      </c>
      <c r="HW398">
        <v>4.9556</v>
      </c>
      <c r="HX398">
        <v>3.3039</v>
      </c>
      <c r="HY398">
        <v>23.2</v>
      </c>
      <c r="HZ398">
        <v>9999</v>
      </c>
      <c r="IA398">
        <v>9999</v>
      </c>
      <c r="IB398">
        <v>9999</v>
      </c>
      <c r="IC398">
        <v>1.8685</v>
      </c>
      <c r="ID398">
        <v>1.86419</v>
      </c>
      <c r="IE398">
        <v>1.8718</v>
      </c>
      <c r="IF398">
        <v>1.86267</v>
      </c>
      <c r="IG398">
        <v>1.86205</v>
      </c>
      <c r="IH398">
        <v>1.86853</v>
      </c>
      <c r="II398">
        <v>1.85867</v>
      </c>
      <c r="IJ398">
        <v>1.86508</v>
      </c>
      <c r="IK398">
        <v>5</v>
      </c>
      <c r="IL398">
        <v>0</v>
      </c>
      <c r="IM398">
        <v>0</v>
      </c>
      <c r="IN398">
        <v>0</v>
      </c>
      <c r="IO398" t="s">
        <v>441</v>
      </c>
      <c r="IP398" t="s">
        <v>442</v>
      </c>
      <c r="IQ398" t="s">
        <v>443</v>
      </c>
      <c r="IR398" t="s">
        <v>443</v>
      </c>
      <c r="IS398" t="s">
        <v>443</v>
      </c>
      <c r="IT398" t="s">
        <v>443</v>
      </c>
      <c r="IU398">
        <v>0</v>
      </c>
      <c r="IV398">
        <v>100</v>
      </c>
      <c r="IW398">
        <v>100</v>
      </c>
      <c r="IX398">
        <v>8.1</v>
      </c>
      <c r="IY398">
        <v>0.3827</v>
      </c>
      <c r="IZ398">
        <v>4.29428474587108</v>
      </c>
      <c r="JA398">
        <v>0.0044018681294096</v>
      </c>
      <c r="JB398">
        <v>-1.90699597991277e-06</v>
      </c>
      <c r="JC398">
        <v>4.44501569190667e-10</v>
      </c>
      <c r="JD398">
        <v>0.0663976639725661</v>
      </c>
      <c r="JE398">
        <v>0.00774552653971819</v>
      </c>
      <c r="JF398">
        <v>0.000136201457998369</v>
      </c>
      <c r="JG398">
        <v>5.32982615085375e-06</v>
      </c>
      <c r="JH398">
        <v>-0</v>
      </c>
      <c r="JI398">
        <v>1991</v>
      </c>
      <c r="JJ398">
        <v>1</v>
      </c>
      <c r="JK398">
        <v>28</v>
      </c>
      <c r="JL398">
        <v>195791</v>
      </c>
      <c r="JM398">
        <v>195790.9</v>
      </c>
      <c r="JN398">
        <v>2.92725</v>
      </c>
      <c r="JO398">
        <v>2.34009</v>
      </c>
      <c r="JP398">
        <v>1.49902</v>
      </c>
      <c r="JQ398">
        <v>2.33276</v>
      </c>
      <c r="JR398">
        <v>1.54419</v>
      </c>
      <c r="JS398">
        <v>2.28394</v>
      </c>
      <c r="JT398">
        <v>35.2902</v>
      </c>
      <c r="JU398">
        <v>24.0963</v>
      </c>
      <c r="JV398">
        <v>18</v>
      </c>
      <c r="JW398">
        <v>545.875</v>
      </c>
      <c r="JX398">
        <v>436.833</v>
      </c>
      <c r="JY398">
        <v>25.784</v>
      </c>
      <c r="JZ398">
        <v>27.5339</v>
      </c>
      <c r="KA398">
        <v>30.0001</v>
      </c>
      <c r="KB398">
        <v>27.4116</v>
      </c>
      <c r="KC398">
        <v>27.4338</v>
      </c>
      <c r="KD398">
        <v>58.6153</v>
      </c>
      <c r="KE398">
        <v>25.2687</v>
      </c>
      <c r="KF398">
        <v>100</v>
      </c>
      <c r="KG398">
        <v>25.7605</v>
      </c>
      <c r="KH398">
        <v>1571.28</v>
      </c>
      <c r="KI398">
        <v>22.1042</v>
      </c>
      <c r="KJ398">
        <v>93.0445</v>
      </c>
      <c r="KK398">
        <v>98.8627</v>
      </c>
    </row>
    <row r="399" spans="1:297">
      <c r="A399">
        <v>383</v>
      </c>
      <c r="B399">
        <v>1758997168</v>
      </c>
      <c r="C399">
        <v>9821</v>
      </c>
      <c r="D399" t="s">
        <v>1211</v>
      </c>
      <c r="E399" t="s">
        <v>1212</v>
      </c>
      <c r="F399">
        <v>5</v>
      </c>
      <c r="G399" t="s">
        <v>1024</v>
      </c>
      <c r="H399" t="s">
        <v>436</v>
      </c>
      <c r="I399">
        <v>1758997159.84615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(EA399+(U399+2*0.95*5.67E-8*(((EA399+$B$7)+273)^4-(EA399+273)^4)-44100*J399)/(1.84*29.3*R399+8*0.95*5.67E-8*(EA399+273)^3))</f>
        <v>0</v>
      </c>
      <c r="W399">
        <f>($C$7*EB399+$D$7*EC399+$E$7*V399)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2*0.95*5.67E-8*(((EA399+$B$7)+273)^4-(W399+273)^4)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1593.98218947619</v>
      </c>
      <c r="AK399">
        <v>1549.14666666667</v>
      </c>
      <c r="AL399">
        <v>3.26253809523795</v>
      </c>
      <c r="AM399">
        <v>63.08</v>
      </c>
      <c r="AN399">
        <f>(AP399 - AO399 + DY399*1E3/(8.314*(EA399+273.15)) * AR399/DX399 * AQ399) * DX399/(100*DL399) * 1000/(1000 - AP399)</f>
        <v>0</v>
      </c>
      <c r="AO399">
        <v>22.0658511994048</v>
      </c>
      <c r="AP399">
        <v>23.449056969697</v>
      </c>
      <c r="AQ399">
        <v>6.43534632034262e-05</v>
      </c>
      <c r="AR399">
        <v>99.94</v>
      </c>
      <c r="AS399">
        <v>0</v>
      </c>
      <c r="AT399">
        <v>0</v>
      </c>
      <c r="AU399">
        <f>IF(AS399*$H$13&gt;=AW399,1.0,(AW399/(AW399-AS399*$H$13)))</f>
        <v>0</v>
      </c>
      <c r="AV399">
        <f>(AU399-1)*100</f>
        <v>0</v>
      </c>
      <c r="AW399">
        <f>MAX(0,($B$13+$C$13*EF399)/(1+$D$13*EF399)*DY399/(EA399+273)*$E$13)</f>
        <v>0</v>
      </c>
      <c r="AX399" t="s">
        <v>437</v>
      </c>
      <c r="AY399" t="s">
        <v>437</v>
      </c>
      <c r="AZ399">
        <v>0</v>
      </c>
      <c r="BA399">
        <v>0</v>
      </c>
      <c r="BB399">
        <f>1-AZ399/BA399</f>
        <v>0</v>
      </c>
      <c r="BC399">
        <v>0</v>
      </c>
      <c r="BD399" t="s">
        <v>437</v>
      </c>
      <c r="BE399" t="s">
        <v>437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437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$B$11*EG399+$C$11*EH399+$F$11*ES399*(1-EV399)</f>
        <v>0</v>
      </c>
      <c r="DI399">
        <f>DH399*DJ399</f>
        <v>0</v>
      </c>
      <c r="DJ399">
        <f>($B$11*$D$9+$C$11*$D$9+$F$11*((FF399+EX399)/MAX(FF399+EX399+FG399, 0.1)*$I$9+FG399/MAX(FF399+EX399+FG399, 0.1)*$J$9))/($B$11+$C$11+$F$11)</f>
        <v>0</v>
      </c>
      <c r="DK399">
        <f>($B$11*$K$9+$C$11*$K$9+$F$11*((FF399+EX399)/MAX(FF399+EX399+FG399, 0.1)*$P$9+FG399/MAX(FF399+EX399+FG399, 0.1)*$Q$9))/($B$11+$C$11+$F$11)</f>
        <v>0</v>
      </c>
      <c r="DL399">
        <v>6</v>
      </c>
      <c r="DM399">
        <v>0.5</v>
      </c>
      <c r="DN399" t="s">
        <v>438</v>
      </c>
      <c r="DO399">
        <v>2</v>
      </c>
      <c r="DP399" t="b">
        <v>1</v>
      </c>
      <c r="DQ399">
        <v>1758997159.84615</v>
      </c>
      <c r="DR399">
        <v>1489.76230769231</v>
      </c>
      <c r="DS399">
        <v>1543.50692307692</v>
      </c>
      <c r="DT399">
        <v>23.4332692307692</v>
      </c>
      <c r="DU399">
        <v>22.0334538461538</v>
      </c>
      <c r="DV399">
        <v>1481.68615384615</v>
      </c>
      <c r="DW399">
        <v>23.0506846153846</v>
      </c>
      <c r="DX399">
        <v>500.015692307692</v>
      </c>
      <c r="DY399">
        <v>90.3552538461539</v>
      </c>
      <c r="DZ399">
        <v>0.0287342461538462</v>
      </c>
      <c r="EA399">
        <v>29.8703538461539</v>
      </c>
      <c r="EB399">
        <v>30.012</v>
      </c>
      <c r="EC399">
        <v>999.9</v>
      </c>
      <c r="ED399">
        <v>0</v>
      </c>
      <c r="EE399">
        <v>0</v>
      </c>
      <c r="EF399">
        <v>9997.01538461539</v>
      </c>
      <c r="EG399">
        <v>0</v>
      </c>
      <c r="EH399">
        <v>9.68168</v>
      </c>
      <c r="EI399">
        <v>-53.7450538461538</v>
      </c>
      <c r="EJ399">
        <v>1525.51</v>
      </c>
      <c r="EK399">
        <v>1578.28230769231</v>
      </c>
      <c r="EL399">
        <v>1.39980461538462</v>
      </c>
      <c r="EM399">
        <v>1543.50692307692</v>
      </c>
      <c r="EN399">
        <v>22.0334538461538</v>
      </c>
      <c r="EO399">
        <v>2.11732</v>
      </c>
      <c r="EP399">
        <v>1.99084</v>
      </c>
      <c r="EQ399">
        <v>18.3500692307692</v>
      </c>
      <c r="ER399">
        <v>17.3716615384615</v>
      </c>
      <c r="ES399">
        <v>2000.03384615385</v>
      </c>
      <c r="ET399">
        <v>0.980002461538462</v>
      </c>
      <c r="EU399">
        <v>0.0199978538461538</v>
      </c>
      <c r="EV399">
        <v>0</v>
      </c>
      <c r="EW399">
        <v>884.434076923077</v>
      </c>
      <c r="EX399">
        <v>5.00016</v>
      </c>
      <c r="EY399">
        <v>18061.4307692308</v>
      </c>
      <c r="EZ399">
        <v>18234.5076923077</v>
      </c>
      <c r="FA399">
        <v>48.4226923076923</v>
      </c>
      <c r="FB399">
        <v>48.8072307692308</v>
      </c>
      <c r="FC399">
        <v>48.75</v>
      </c>
      <c r="FD399">
        <v>48.5</v>
      </c>
      <c r="FE399">
        <v>50.25</v>
      </c>
      <c r="FF399">
        <v>1955.13384615385</v>
      </c>
      <c r="FG399">
        <v>39.9</v>
      </c>
      <c r="FH399">
        <v>0</v>
      </c>
      <c r="FI399">
        <v>1758997173.3</v>
      </c>
      <c r="FJ399">
        <v>0</v>
      </c>
      <c r="FK399">
        <v>884.53196</v>
      </c>
      <c r="FL399">
        <v>1.54376922982639</v>
      </c>
      <c r="FM399">
        <v>32.6384615410567</v>
      </c>
      <c r="FN399">
        <v>18061.796</v>
      </c>
      <c r="FO399">
        <v>15</v>
      </c>
      <c r="FP399">
        <v>0</v>
      </c>
      <c r="FQ399" t="s">
        <v>439</v>
      </c>
      <c r="FR399">
        <v>1747249705.1</v>
      </c>
      <c r="FS399">
        <v>1747249711.1</v>
      </c>
      <c r="FT399">
        <v>0</v>
      </c>
      <c r="FU399">
        <v>0.871</v>
      </c>
      <c r="FV399">
        <v>0.066</v>
      </c>
      <c r="FW399">
        <v>5.486</v>
      </c>
      <c r="FX399">
        <v>0.145</v>
      </c>
      <c r="FY399">
        <v>420</v>
      </c>
      <c r="FZ399">
        <v>16</v>
      </c>
      <c r="GA399">
        <v>0.27</v>
      </c>
      <c r="GB399">
        <v>0.16</v>
      </c>
      <c r="GC399">
        <v>-54.0381714285714</v>
      </c>
      <c r="GD399">
        <v>4.48351168831162</v>
      </c>
      <c r="GE399">
        <v>0.528384082113847</v>
      </c>
      <c r="GF399">
        <v>0</v>
      </c>
      <c r="GG399">
        <v>884.434205882353</v>
      </c>
      <c r="GH399">
        <v>1.71784568607069</v>
      </c>
      <c r="GI399">
        <v>0.316697088473751</v>
      </c>
      <c r="GJ399">
        <v>-1</v>
      </c>
      <c r="GK399">
        <v>1.41177714285714</v>
      </c>
      <c r="GL399">
        <v>-0.254947012987009</v>
      </c>
      <c r="GM399">
        <v>0.0269712679827745</v>
      </c>
      <c r="GN399">
        <v>0</v>
      </c>
      <c r="GO399">
        <v>0</v>
      </c>
      <c r="GP399">
        <v>2</v>
      </c>
      <c r="GQ399" t="s">
        <v>457</v>
      </c>
      <c r="GR399">
        <v>3.1256</v>
      </c>
      <c r="GS399">
        <v>2.65436</v>
      </c>
      <c r="GT399">
        <v>0.213402</v>
      </c>
      <c r="GU399">
        <v>0.218012</v>
      </c>
      <c r="GV399">
        <v>0.0998551</v>
      </c>
      <c r="GW399">
        <v>0.0961994</v>
      </c>
      <c r="GX399">
        <v>20260.2</v>
      </c>
      <c r="GY399">
        <v>19108.6</v>
      </c>
      <c r="GZ399">
        <v>23030.5</v>
      </c>
      <c r="HA399">
        <v>23789.4</v>
      </c>
      <c r="HB399">
        <v>35332.3</v>
      </c>
      <c r="HC399">
        <v>35595.9</v>
      </c>
      <c r="HD399">
        <v>41511.3</v>
      </c>
      <c r="HE399">
        <v>42418.5</v>
      </c>
      <c r="HF399">
        <v>1.9113</v>
      </c>
      <c r="HG399">
        <v>1.83065</v>
      </c>
      <c r="HH399">
        <v>0.209317</v>
      </c>
      <c r="HI399">
        <v>0</v>
      </c>
      <c r="HJ399">
        <v>26.5889</v>
      </c>
      <c r="HK399">
        <v>999.9</v>
      </c>
      <c r="HL399">
        <v>56.092</v>
      </c>
      <c r="HM399">
        <v>29.225</v>
      </c>
      <c r="HN399">
        <v>25.2955</v>
      </c>
      <c r="HO399">
        <v>54.0002</v>
      </c>
      <c r="HP399">
        <v>41.7468</v>
      </c>
      <c r="HQ399">
        <v>1</v>
      </c>
      <c r="HR399">
        <v>0.000589431</v>
      </c>
      <c r="HS399">
        <v>0.613742</v>
      </c>
      <c r="HT399">
        <v>20.2167</v>
      </c>
      <c r="HU399">
        <v>5.23346</v>
      </c>
      <c r="HV399">
        <v>11.992</v>
      </c>
      <c r="HW399">
        <v>4.95565</v>
      </c>
      <c r="HX399">
        <v>3.3039</v>
      </c>
      <c r="HY399">
        <v>23.2</v>
      </c>
      <c r="HZ399">
        <v>9999</v>
      </c>
      <c r="IA399">
        <v>9999</v>
      </c>
      <c r="IB399">
        <v>9999</v>
      </c>
      <c r="IC399">
        <v>1.86849</v>
      </c>
      <c r="ID399">
        <v>1.86418</v>
      </c>
      <c r="IE399">
        <v>1.8718</v>
      </c>
      <c r="IF399">
        <v>1.86264</v>
      </c>
      <c r="IG399">
        <v>1.86206</v>
      </c>
      <c r="IH399">
        <v>1.8685</v>
      </c>
      <c r="II399">
        <v>1.85867</v>
      </c>
      <c r="IJ399">
        <v>1.86508</v>
      </c>
      <c r="IK399">
        <v>5</v>
      </c>
      <c r="IL399">
        <v>0</v>
      </c>
      <c r="IM399">
        <v>0</v>
      </c>
      <c r="IN399">
        <v>0</v>
      </c>
      <c r="IO399" t="s">
        <v>441</v>
      </c>
      <c r="IP399" t="s">
        <v>442</v>
      </c>
      <c r="IQ399" t="s">
        <v>443</v>
      </c>
      <c r="IR399" t="s">
        <v>443</v>
      </c>
      <c r="IS399" t="s">
        <v>443</v>
      </c>
      <c r="IT399" t="s">
        <v>443</v>
      </c>
      <c r="IU399">
        <v>0</v>
      </c>
      <c r="IV399">
        <v>100</v>
      </c>
      <c r="IW399">
        <v>100</v>
      </c>
      <c r="IX399">
        <v>8.12</v>
      </c>
      <c r="IY399">
        <v>0.3829</v>
      </c>
      <c r="IZ399">
        <v>4.29428474587108</v>
      </c>
      <c r="JA399">
        <v>0.0044018681294096</v>
      </c>
      <c r="JB399">
        <v>-1.90699597991277e-06</v>
      </c>
      <c r="JC399">
        <v>4.44501569190667e-10</v>
      </c>
      <c r="JD399">
        <v>0.0663976639725661</v>
      </c>
      <c r="JE399">
        <v>0.00774552653971819</v>
      </c>
      <c r="JF399">
        <v>0.000136201457998369</v>
      </c>
      <c r="JG399">
        <v>5.32982615085375e-06</v>
      </c>
      <c r="JH399">
        <v>-0</v>
      </c>
      <c r="JI399">
        <v>1991</v>
      </c>
      <c r="JJ399">
        <v>1</v>
      </c>
      <c r="JK399">
        <v>28</v>
      </c>
      <c r="JL399">
        <v>195791</v>
      </c>
      <c r="JM399">
        <v>195790.9</v>
      </c>
      <c r="JN399">
        <v>2.95166</v>
      </c>
      <c r="JO399">
        <v>2.3291</v>
      </c>
      <c r="JP399">
        <v>1.4978</v>
      </c>
      <c r="JQ399">
        <v>2.33276</v>
      </c>
      <c r="JR399">
        <v>1.54419</v>
      </c>
      <c r="JS399">
        <v>2.3645</v>
      </c>
      <c r="JT399">
        <v>35.2902</v>
      </c>
      <c r="JU399">
        <v>24.105</v>
      </c>
      <c r="JV399">
        <v>18</v>
      </c>
      <c r="JW399">
        <v>545.709</v>
      </c>
      <c r="JX399">
        <v>436.788</v>
      </c>
      <c r="JY399">
        <v>25.764</v>
      </c>
      <c r="JZ399">
        <v>27.5339</v>
      </c>
      <c r="KA399">
        <v>30.0001</v>
      </c>
      <c r="KB399">
        <v>27.413</v>
      </c>
      <c r="KC399">
        <v>27.4338</v>
      </c>
      <c r="KD399">
        <v>59.1895</v>
      </c>
      <c r="KE399">
        <v>25.2687</v>
      </c>
      <c r="KF399">
        <v>100</v>
      </c>
      <c r="KG399">
        <v>25.7779</v>
      </c>
      <c r="KH399">
        <v>1591.67</v>
      </c>
      <c r="KI399">
        <v>22.1081</v>
      </c>
      <c r="KJ399">
        <v>93.0446</v>
      </c>
      <c r="KK399">
        <v>98.8632</v>
      </c>
    </row>
    <row r="400" spans="1:297">
      <c r="A400">
        <v>384</v>
      </c>
      <c r="B400">
        <v>1758997173</v>
      </c>
      <c r="C400">
        <v>9826</v>
      </c>
      <c r="D400" t="s">
        <v>1213</v>
      </c>
      <c r="E400" t="s">
        <v>1214</v>
      </c>
      <c r="F400">
        <v>5</v>
      </c>
      <c r="G400" t="s">
        <v>1024</v>
      </c>
      <c r="H400" t="s">
        <v>436</v>
      </c>
      <c r="I400">
        <v>1758997164.84615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(EA400+(U400+2*0.95*5.67E-8*(((EA400+$B$7)+273)^4-(EA400+273)^4)-44100*J400)/(1.84*29.3*R400+8*0.95*5.67E-8*(EA400+273)^3))</f>
        <v>0</v>
      </c>
      <c r="W400">
        <f>($C$7*EB400+$D$7*EC400+$E$7*V400)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2*0.95*5.67E-8*(((EA400+$B$7)+273)^4-(W400+273)^4)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1609.79779216667</v>
      </c>
      <c r="AK400">
        <v>1565.06733333333</v>
      </c>
      <c r="AL400">
        <v>3.17929761904754</v>
      </c>
      <c r="AM400">
        <v>63.08</v>
      </c>
      <c r="AN400">
        <f>(AP400 - AO400 + DY400*1E3/(8.314*(EA400+273.15)) * AR400/DX400 * AQ400) * DX400/(100*DL400) * 1000/(1000 - AP400)</f>
        <v>0</v>
      </c>
      <c r="AO400">
        <v>22.0633321488095</v>
      </c>
      <c r="AP400">
        <v>23.4481175757576</v>
      </c>
      <c r="AQ400">
        <v>-2.80897284535337e-06</v>
      </c>
      <c r="AR400">
        <v>99.94</v>
      </c>
      <c r="AS400">
        <v>0</v>
      </c>
      <c r="AT400">
        <v>0</v>
      </c>
      <c r="AU400">
        <f>IF(AS400*$H$13&gt;=AW400,1.0,(AW400/(AW400-AS400*$H$13)))</f>
        <v>0</v>
      </c>
      <c r="AV400">
        <f>(AU400-1)*100</f>
        <v>0</v>
      </c>
      <c r="AW400">
        <f>MAX(0,($B$13+$C$13*EF400)/(1+$D$13*EF400)*DY400/(EA400+273)*$E$13)</f>
        <v>0</v>
      </c>
      <c r="AX400" t="s">
        <v>437</v>
      </c>
      <c r="AY400" t="s">
        <v>437</v>
      </c>
      <c r="AZ400">
        <v>0</v>
      </c>
      <c r="BA400">
        <v>0</v>
      </c>
      <c r="BB400">
        <f>1-AZ400/BA400</f>
        <v>0</v>
      </c>
      <c r="BC400">
        <v>0</v>
      </c>
      <c r="BD400" t="s">
        <v>437</v>
      </c>
      <c r="BE400" t="s">
        <v>437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437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$B$11*EG400+$C$11*EH400+$F$11*ES400*(1-EV400)</f>
        <v>0</v>
      </c>
      <c r="DI400">
        <f>DH400*DJ400</f>
        <v>0</v>
      </c>
      <c r="DJ400">
        <f>($B$11*$D$9+$C$11*$D$9+$F$11*((FF400+EX400)/MAX(FF400+EX400+FG400, 0.1)*$I$9+FG400/MAX(FF400+EX400+FG400, 0.1)*$J$9))/($B$11+$C$11+$F$11)</f>
        <v>0</v>
      </c>
      <c r="DK400">
        <f>($B$11*$K$9+$C$11*$K$9+$F$11*((FF400+EX400)/MAX(FF400+EX400+FG400, 0.1)*$P$9+FG400/MAX(FF400+EX400+FG400, 0.1)*$Q$9))/($B$11+$C$11+$F$11)</f>
        <v>0</v>
      </c>
      <c r="DL400">
        <v>6</v>
      </c>
      <c r="DM400">
        <v>0.5</v>
      </c>
      <c r="DN400" t="s">
        <v>438</v>
      </c>
      <c r="DO400">
        <v>2</v>
      </c>
      <c r="DP400" t="b">
        <v>1</v>
      </c>
      <c r="DQ400">
        <v>1758997164.84615</v>
      </c>
      <c r="DR400">
        <v>1505.81076923077</v>
      </c>
      <c r="DS400">
        <v>1559.57538461538</v>
      </c>
      <c r="DT400">
        <v>23.4411076923077</v>
      </c>
      <c r="DU400">
        <v>22.0531384615385</v>
      </c>
      <c r="DV400">
        <v>1497.70846153846</v>
      </c>
      <c r="DW400">
        <v>23.0583538461538</v>
      </c>
      <c r="DX400">
        <v>500.004461538462</v>
      </c>
      <c r="DY400">
        <v>90.3532692307692</v>
      </c>
      <c r="DZ400">
        <v>0.0287653692307692</v>
      </c>
      <c r="EA400">
        <v>29.8675153846154</v>
      </c>
      <c r="EB400">
        <v>30.0043076923077</v>
      </c>
      <c r="EC400">
        <v>999.9</v>
      </c>
      <c r="ED400">
        <v>0</v>
      </c>
      <c r="EE400">
        <v>0</v>
      </c>
      <c r="EF400">
        <v>10003.5015384615</v>
      </c>
      <c r="EG400">
        <v>0</v>
      </c>
      <c r="EH400">
        <v>9.68168</v>
      </c>
      <c r="EI400">
        <v>-53.7636153846154</v>
      </c>
      <c r="EJ400">
        <v>1541.95615384615</v>
      </c>
      <c r="EK400">
        <v>1594.74307692308</v>
      </c>
      <c r="EL400">
        <v>1.38796615384615</v>
      </c>
      <c r="EM400">
        <v>1559.57538461538</v>
      </c>
      <c r="EN400">
        <v>22.0531384615385</v>
      </c>
      <c r="EO400">
        <v>2.11798153846154</v>
      </c>
      <c r="EP400">
        <v>1.99257461538462</v>
      </c>
      <c r="EQ400">
        <v>18.3550615384615</v>
      </c>
      <c r="ER400">
        <v>17.3854461538462</v>
      </c>
      <c r="ES400">
        <v>2000.01230769231</v>
      </c>
      <c r="ET400">
        <v>0.980002307692308</v>
      </c>
      <c r="EU400">
        <v>0.0199980692307692</v>
      </c>
      <c r="EV400">
        <v>0</v>
      </c>
      <c r="EW400">
        <v>884.537230769231</v>
      </c>
      <c r="EX400">
        <v>5.00016</v>
      </c>
      <c r="EY400">
        <v>18063.5307692308</v>
      </c>
      <c r="EZ400">
        <v>18234.3</v>
      </c>
      <c r="FA400">
        <v>48.4274615384615</v>
      </c>
      <c r="FB400">
        <v>48.812</v>
      </c>
      <c r="FC400">
        <v>48.75</v>
      </c>
      <c r="FD400">
        <v>48.5</v>
      </c>
      <c r="FE400">
        <v>50.25</v>
      </c>
      <c r="FF400">
        <v>1955.11230769231</v>
      </c>
      <c r="FG400">
        <v>39.9</v>
      </c>
      <c r="FH400">
        <v>0</v>
      </c>
      <c r="FI400">
        <v>1758997178.1</v>
      </c>
      <c r="FJ400">
        <v>0</v>
      </c>
      <c r="FK400">
        <v>884.62824</v>
      </c>
      <c r="FL400">
        <v>0.0306923101334417</v>
      </c>
      <c r="FM400">
        <v>24.4846153793409</v>
      </c>
      <c r="FN400">
        <v>18063.88</v>
      </c>
      <c r="FO400">
        <v>15</v>
      </c>
      <c r="FP400">
        <v>0</v>
      </c>
      <c r="FQ400" t="s">
        <v>439</v>
      </c>
      <c r="FR400">
        <v>1747249705.1</v>
      </c>
      <c r="FS400">
        <v>1747249711.1</v>
      </c>
      <c r="FT400">
        <v>0</v>
      </c>
      <c r="FU400">
        <v>0.871</v>
      </c>
      <c r="FV400">
        <v>0.066</v>
      </c>
      <c r="FW400">
        <v>5.486</v>
      </c>
      <c r="FX400">
        <v>0.145</v>
      </c>
      <c r="FY400">
        <v>420</v>
      </c>
      <c r="FZ400">
        <v>16</v>
      </c>
      <c r="GA400">
        <v>0.27</v>
      </c>
      <c r="GB400">
        <v>0.16</v>
      </c>
      <c r="GC400">
        <v>-53.72912</v>
      </c>
      <c r="GD400">
        <v>0.448827067669196</v>
      </c>
      <c r="GE400">
        <v>0.519313473347264</v>
      </c>
      <c r="GF400">
        <v>1</v>
      </c>
      <c r="GG400">
        <v>884.525176470588</v>
      </c>
      <c r="GH400">
        <v>1.13897631591377</v>
      </c>
      <c r="GI400">
        <v>0.27413837967543</v>
      </c>
      <c r="GJ400">
        <v>-1</v>
      </c>
      <c r="GK400">
        <v>1.3957875</v>
      </c>
      <c r="GL400">
        <v>-0.147236842105264</v>
      </c>
      <c r="GM400">
        <v>0.0181541030830498</v>
      </c>
      <c r="GN400">
        <v>0</v>
      </c>
      <c r="GO400">
        <v>1</v>
      </c>
      <c r="GP400">
        <v>2</v>
      </c>
      <c r="GQ400" t="s">
        <v>446</v>
      </c>
      <c r="GR400">
        <v>3.12563</v>
      </c>
      <c r="GS400">
        <v>2.65443</v>
      </c>
      <c r="GT400">
        <v>0.214747</v>
      </c>
      <c r="GU400">
        <v>0.219542</v>
      </c>
      <c r="GV400">
        <v>0.0998568</v>
      </c>
      <c r="GW400">
        <v>0.0961969</v>
      </c>
      <c r="GX400">
        <v>20225.6</v>
      </c>
      <c r="GY400">
        <v>19071.1</v>
      </c>
      <c r="GZ400">
        <v>23030.4</v>
      </c>
      <c r="HA400">
        <v>23789.3</v>
      </c>
      <c r="HB400">
        <v>35332</v>
      </c>
      <c r="HC400">
        <v>35596.1</v>
      </c>
      <c r="HD400">
        <v>41510.8</v>
      </c>
      <c r="HE400">
        <v>42418.4</v>
      </c>
      <c r="HF400">
        <v>1.91175</v>
      </c>
      <c r="HG400">
        <v>1.83043</v>
      </c>
      <c r="HH400">
        <v>0.209011</v>
      </c>
      <c r="HI400">
        <v>0</v>
      </c>
      <c r="HJ400">
        <v>26.5898</v>
      </c>
      <c r="HK400">
        <v>999.9</v>
      </c>
      <c r="HL400">
        <v>56.116</v>
      </c>
      <c r="HM400">
        <v>29.225</v>
      </c>
      <c r="HN400">
        <v>25.3073</v>
      </c>
      <c r="HO400">
        <v>54.2202</v>
      </c>
      <c r="HP400">
        <v>41.9351</v>
      </c>
      <c r="HQ400">
        <v>1</v>
      </c>
      <c r="HR400">
        <v>0.000767276</v>
      </c>
      <c r="HS400">
        <v>0.502111</v>
      </c>
      <c r="HT400">
        <v>20.2171</v>
      </c>
      <c r="HU400">
        <v>5.23346</v>
      </c>
      <c r="HV400">
        <v>11.992</v>
      </c>
      <c r="HW400">
        <v>4.9557</v>
      </c>
      <c r="HX400">
        <v>3.30393</v>
      </c>
      <c r="HY400">
        <v>23.2</v>
      </c>
      <c r="HZ400">
        <v>9999</v>
      </c>
      <c r="IA400">
        <v>9999</v>
      </c>
      <c r="IB400">
        <v>9999</v>
      </c>
      <c r="IC400">
        <v>1.86849</v>
      </c>
      <c r="ID400">
        <v>1.86419</v>
      </c>
      <c r="IE400">
        <v>1.8718</v>
      </c>
      <c r="IF400">
        <v>1.86265</v>
      </c>
      <c r="IG400">
        <v>1.86208</v>
      </c>
      <c r="IH400">
        <v>1.86853</v>
      </c>
      <c r="II400">
        <v>1.85867</v>
      </c>
      <c r="IJ400">
        <v>1.86508</v>
      </c>
      <c r="IK400">
        <v>5</v>
      </c>
      <c r="IL400">
        <v>0</v>
      </c>
      <c r="IM400">
        <v>0</v>
      </c>
      <c r="IN400">
        <v>0</v>
      </c>
      <c r="IO400" t="s">
        <v>441</v>
      </c>
      <c r="IP400" t="s">
        <v>442</v>
      </c>
      <c r="IQ400" t="s">
        <v>443</v>
      </c>
      <c r="IR400" t="s">
        <v>443</v>
      </c>
      <c r="IS400" t="s">
        <v>443</v>
      </c>
      <c r="IT400" t="s">
        <v>443</v>
      </c>
      <c r="IU400">
        <v>0</v>
      </c>
      <c r="IV400">
        <v>100</v>
      </c>
      <c r="IW400">
        <v>100</v>
      </c>
      <c r="IX400">
        <v>8.14</v>
      </c>
      <c r="IY400">
        <v>0.3829</v>
      </c>
      <c r="IZ400">
        <v>4.29428474587108</v>
      </c>
      <c r="JA400">
        <v>0.0044018681294096</v>
      </c>
      <c r="JB400">
        <v>-1.90699597991277e-06</v>
      </c>
      <c r="JC400">
        <v>4.44501569190667e-10</v>
      </c>
      <c r="JD400">
        <v>0.0663976639725661</v>
      </c>
      <c r="JE400">
        <v>0.00774552653971819</v>
      </c>
      <c r="JF400">
        <v>0.000136201457998369</v>
      </c>
      <c r="JG400">
        <v>5.32982615085375e-06</v>
      </c>
      <c r="JH400">
        <v>-0</v>
      </c>
      <c r="JI400">
        <v>1991</v>
      </c>
      <c r="JJ400">
        <v>1</v>
      </c>
      <c r="JK400">
        <v>28</v>
      </c>
      <c r="JL400">
        <v>195791.1</v>
      </c>
      <c r="JM400">
        <v>195791</v>
      </c>
      <c r="JN400">
        <v>2.97974</v>
      </c>
      <c r="JO400">
        <v>2.34619</v>
      </c>
      <c r="JP400">
        <v>1.49902</v>
      </c>
      <c r="JQ400">
        <v>2.33276</v>
      </c>
      <c r="JR400">
        <v>1.54419</v>
      </c>
      <c r="JS400">
        <v>2.21924</v>
      </c>
      <c r="JT400">
        <v>35.2902</v>
      </c>
      <c r="JU400">
        <v>24.0963</v>
      </c>
      <c r="JV400">
        <v>18</v>
      </c>
      <c r="JW400">
        <v>546.003</v>
      </c>
      <c r="JX400">
        <v>436.654</v>
      </c>
      <c r="JY400">
        <v>25.7667</v>
      </c>
      <c r="JZ400">
        <v>27.5362</v>
      </c>
      <c r="KA400">
        <v>30.0003</v>
      </c>
      <c r="KB400">
        <v>27.4133</v>
      </c>
      <c r="KC400">
        <v>27.4338</v>
      </c>
      <c r="KD400">
        <v>59.6574</v>
      </c>
      <c r="KE400">
        <v>25.2687</v>
      </c>
      <c r="KF400">
        <v>100</v>
      </c>
      <c r="KG400">
        <v>25.7723</v>
      </c>
      <c r="KH400">
        <v>1605.18</v>
      </c>
      <c r="KI400">
        <v>22.1062</v>
      </c>
      <c r="KJ400">
        <v>93.044</v>
      </c>
      <c r="KK400">
        <v>98.8629</v>
      </c>
    </row>
    <row r="401" spans="1:297">
      <c r="A401">
        <v>385</v>
      </c>
      <c r="B401">
        <v>1759000390</v>
      </c>
      <c r="C401">
        <v>13043</v>
      </c>
      <c r="D401" t="s">
        <v>1215</v>
      </c>
      <c r="E401" t="s">
        <v>1216</v>
      </c>
      <c r="F401">
        <v>5</v>
      </c>
      <c r="G401" t="s">
        <v>1217</v>
      </c>
      <c r="H401" t="s">
        <v>436</v>
      </c>
      <c r="I401">
        <v>1759000382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(EA401+(U401+2*0.95*5.67E-8*(((EA401+$B$7)+273)^4-(EA401+273)^4)-44100*J401)/(1.84*29.3*R401+8*0.95*5.67E-8*(EA401+273)^3))</f>
        <v>0</v>
      </c>
      <c r="W401">
        <f>($C$7*EB401+$D$7*EC401+$E$7*V401)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2*0.95*5.67E-8*(((EA401+$B$7)+273)^4-(W401+273)^4)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428.794518875</v>
      </c>
      <c r="AK401">
        <v>404.312466666667</v>
      </c>
      <c r="AL401">
        <v>-0.0355590476190979</v>
      </c>
      <c r="AM401">
        <v>63.08</v>
      </c>
      <c r="AN401">
        <f>(AP401 - AO401 + DY401*1E3/(8.314*(EA401+273.15)) * AR401/DX401 * AQ401) * DX401/(100*DL401) * 1000/(1000 - AP401)</f>
        <v>0</v>
      </c>
      <c r="AO401">
        <v>20.329910577381</v>
      </c>
      <c r="AP401">
        <v>23.6952278787879</v>
      </c>
      <c r="AQ401">
        <v>1.7712361712158e-05</v>
      </c>
      <c r="AR401">
        <v>99.94</v>
      </c>
      <c r="AS401">
        <v>0</v>
      </c>
      <c r="AT401">
        <v>0</v>
      </c>
      <c r="AU401">
        <f>IF(AS401*$H$13&gt;=AW401,1.0,(AW401/(AW401-AS401*$H$13)))</f>
        <v>0</v>
      </c>
      <c r="AV401">
        <f>(AU401-1)*100</f>
        <v>0</v>
      </c>
      <c r="AW401">
        <f>MAX(0,($B$13+$C$13*EF401)/(1+$D$13*EF401)*DY401/(EA401+273)*$E$13)</f>
        <v>0</v>
      </c>
      <c r="AX401" t="s">
        <v>437</v>
      </c>
      <c r="AY401" t="s">
        <v>437</v>
      </c>
      <c r="AZ401">
        <v>0</v>
      </c>
      <c r="BA401">
        <v>0</v>
      </c>
      <c r="BB401">
        <f>1-AZ401/BA401</f>
        <v>0</v>
      </c>
      <c r="BC401">
        <v>0</v>
      </c>
      <c r="BD401" t="s">
        <v>437</v>
      </c>
      <c r="BE401" t="s">
        <v>437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437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$B$11*EG401+$C$11*EH401+$F$11*ES401*(1-EV401)</f>
        <v>0</v>
      </c>
      <c r="DI401">
        <f>DH401*DJ401</f>
        <v>0</v>
      </c>
      <c r="DJ401">
        <f>($B$11*$D$9+$C$11*$D$9+$F$11*((FF401+EX401)/MAX(FF401+EX401+FG401, 0.1)*$I$9+FG401/MAX(FF401+EX401+FG401, 0.1)*$J$9))/($B$11+$C$11+$F$11)</f>
        <v>0</v>
      </c>
      <c r="DK401">
        <f>($B$11*$K$9+$C$11*$K$9+$F$11*((FF401+EX401)/MAX(FF401+EX401+FG401, 0.1)*$P$9+FG401/MAX(FF401+EX401+FG401, 0.1)*$Q$9))/($B$11+$C$11+$F$11)</f>
        <v>0</v>
      </c>
      <c r="DL401">
        <v>4.6</v>
      </c>
      <c r="DM401">
        <v>0.5</v>
      </c>
      <c r="DN401" t="s">
        <v>438</v>
      </c>
      <c r="DO401">
        <v>2</v>
      </c>
      <c r="DP401" t="b">
        <v>1</v>
      </c>
      <c r="DQ401">
        <v>1759000382</v>
      </c>
      <c r="DR401">
        <v>394.644666666667</v>
      </c>
      <c r="DS401">
        <v>420.052933333333</v>
      </c>
      <c r="DT401">
        <v>23.69394</v>
      </c>
      <c r="DU401">
        <v>20.3307933333333</v>
      </c>
      <c r="DV401">
        <v>388.9006</v>
      </c>
      <c r="DW401">
        <v>23.30558</v>
      </c>
      <c r="DX401">
        <v>500.0146</v>
      </c>
      <c r="DY401">
        <v>90.29618</v>
      </c>
      <c r="DZ401">
        <v>0.02939524</v>
      </c>
      <c r="EA401">
        <v>30.11398</v>
      </c>
      <c r="EB401">
        <v>29.9984933333333</v>
      </c>
      <c r="EC401">
        <v>999.9</v>
      </c>
      <c r="ED401">
        <v>0</v>
      </c>
      <c r="EE401">
        <v>0</v>
      </c>
      <c r="EF401">
        <v>9996.49666666667</v>
      </c>
      <c r="EG401">
        <v>0</v>
      </c>
      <c r="EH401">
        <v>10.453066</v>
      </c>
      <c r="EI401">
        <v>-25.4083133333333</v>
      </c>
      <c r="EJ401">
        <v>404.2222</v>
      </c>
      <c r="EK401">
        <v>428.770266666667</v>
      </c>
      <c r="EL401">
        <v>3.36315133333333</v>
      </c>
      <c r="EM401">
        <v>420.052933333333</v>
      </c>
      <c r="EN401">
        <v>20.3307933333333</v>
      </c>
      <c r="EO401">
        <v>2.13947266666667</v>
      </c>
      <c r="EP401">
        <v>1.83579333333333</v>
      </c>
      <c r="EQ401">
        <v>18.5161333333333</v>
      </c>
      <c r="ER401">
        <v>16.0949266666667</v>
      </c>
      <c r="ES401">
        <v>1999.98466666667</v>
      </c>
      <c r="ET401">
        <v>0.979996</v>
      </c>
      <c r="EU401">
        <v>0.0200041</v>
      </c>
      <c r="EV401">
        <v>0</v>
      </c>
      <c r="EW401">
        <v>712.373066666667</v>
      </c>
      <c r="EX401">
        <v>5.00016</v>
      </c>
      <c r="EY401">
        <v>14554.2266666667</v>
      </c>
      <c r="EZ401">
        <v>18234.0266666667</v>
      </c>
      <c r="FA401">
        <v>48.625</v>
      </c>
      <c r="FB401">
        <v>49.0041333333333</v>
      </c>
      <c r="FC401">
        <v>49</v>
      </c>
      <c r="FD401">
        <v>48.687</v>
      </c>
      <c r="FE401">
        <v>50.437</v>
      </c>
      <c r="FF401">
        <v>1955.07466666667</v>
      </c>
      <c r="FG401">
        <v>39.91</v>
      </c>
      <c r="FH401">
        <v>0</v>
      </c>
      <c r="FI401">
        <v>1759000395.3</v>
      </c>
      <c r="FJ401">
        <v>0</v>
      </c>
      <c r="FK401">
        <v>712.28016</v>
      </c>
      <c r="FL401">
        <v>-3.07453846155276</v>
      </c>
      <c r="FM401">
        <v>-67.769230888923</v>
      </c>
      <c r="FN401">
        <v>14553.404</v>
      </c>
      <c r="FO401">
        <v>15</v>
      </c>
      <c r="FP401">
        <v>0</v>
      </c>
      <c r="FQ401" t="s">
        <v>439</v>
      </c>
      <c r="FR401">
        <v>1747249705.1</v>
      </c>
      <c r="FS401">
        <v>1747249711.1</v>
      </c>
      <c r="FT401">
        <v>0</v>
      </c>
      <c r="FU401">
        <v>0.871</v>
      </c>
      <c r="FV401">
        <v>0.066</v>
      </c>
      <c r="FW401">
        <v>5.486</v>
      </c>
      <c r="FX401">
        <v>0.145</v>
      </c>
      <c r="FY401">
        <v>420</v>
      </c>
      <c r="FZ401">
        <v>16</v>
      </c>
      <c r="GA401">
        <v>0.27</v>
      </c>
      <c r="GB401">
        <v>0.16</v>
      </c>
      <c r="GC401">
        <v>-25.044245</v>
      </c>
      <c r="GD401">
        <v>-4.77491278195487</v>
      </c>
      <c r="GE401">
        <v>0.643507558988237</v>
      </c>
      <c r="GF401">
        <v>0</v>
      </c>
      <c r="GG401">
        <v>712.601735294118</v>
      </c>
      <c r="GH401">
        <v>-3.74320855502711</v>
      </c>
      <c r="GI401">
        <v>0.417640593363374</v>
      </c>
      <c r="GJ401">
        <v>-1</v>
      </c>
      <c r="GK401">
        <v>3.362448</v>
      </c>
      <c r="GL401">
        <v>0.0118024060150314</v>
      </c>
      <c r="GM401">
        <v>0.00178376736151328</v>
      </c>
      <c r="GN401">
        <v>1</v>
      </c>
      <c r="GO401">
        <v>1</v>
      </c>
      <c r="GP401">
        <v>2</v>
      </c>
      <c r="GQ401" t="s">
        <v>446</v>
      </c>
      <c r="GR401">
        <v>3.12519</v>
      </c>
      <c r="GS401">
        <v>2.65493</v>
      </c>
      <c r="GT401">
        <v>0.0846573</v>
      </c>
      <c r="GU401">
        <v>0.0897155</v>
      </c>
      <c r="GV401">
        <v>0.100476</v>
      </c>
      <c r="GW401">
        <v>0.0906163</v>
      </c>
      <c r="GX401">
        <v>23552.9</v>
      </c>
      <c r="GY401">
        <v>22236.8</v>
      </c>
      <c r="GZ401">
        <v>23009.3</v>
      </c>
      <c r="HA401">
        <v>23784.3</v>
      </c>
      <c r="HB401">
        <v>35268.1</v>
      </c>
      <c r="HC401">
        <v>35801.3</v>
      </c>
      <c r="HD401">
        <v>41477.1</v>
      </c>
      <c r="HE401">
        <v>42413.2</v>
      </c>
      <c r="HF401">
        <v>1.90993</v>
      </c>
      <c r="HG401">
        <v>1.81928</v>
      </c>
      <c r="HH401">
        <v>0.176303</v>
      </c>
      <c r="HI401">
        <v>0</v>
      </c>
      <c r="HJ401">
        <v>27.1285</v>
      </c>
      <c r="HK401">
        <v>999.9</v>
      </c>
      <c r="HL401">
        <v>54.633</v>
      </c>
      <c r="HM401">
        <v>29.477</v>
      </c>
      <c r="HN401">
        <v>25.0142</v>
      </c>
      <c r="HO401">
        <v>53.9129</v>
      </c>
      <c r="HP401">
        <v>41.9631</v>
      </c>
      <c r="HQ401">
        <v>1</v>
      </c>
      <c r="HR401">
        <v>0.0134527</v>
      </c>
      <c r="HS401">
        <v>0.0351253</v>
      </c>
      <c r="HT401">
        <v>20.2183</v>
      </c>
      <c r="HU401">
        <v>5.23436</v>
      </c>
      <c r="HV401">
        <v>11.992</v>
      </c>
      <c r="HW401">
        <v>4.95595</v>
      </c>
      <c r="HX401">
        <v>3.30393</v>
      </c>
      <c r="HY401">
        <v>24.1</v>
      </c>
      <c r="HZ401">
        <v>9999</v>
      </c>
      <c r="IA401">
        <v>9999</v>
      </c>
      <c r="IB401">
        <v>9999</v>
      </c>
      <c r="IC401">
        <v>1.86846</v>
      </c>
      <c r="ID401">
        <v>1.86419</v>
      </c>
      <c r="IE401">
        <v>1.8718</v>
      </c>
      <c r="IF401">
        <v>1.86267</v>
      </c>
      <c r="IG401">
        <v>1.86206</v>
      </c>
      <c r="IH401">
        <v>1.86856</v>
      </c>
      <c r="II401">
        <v>1.85867</v>
      </c>
      <c r="IJ401">
        <v>1.86508</v>
      </c>
      <c r="IK401">
        <v>5</v>
      </c>
      <c r="IL401">
        <v>0</v>
      </c>
      <c r="IM401">
        <v>0</v>
      </c>
      <c r="IN401">
        <v>0</v>
      </c>
      <c r="IO401" t="s">
        <v>441</v>
      </c>
      <c r="IP401" t="s">
        <v>442</v>
      </c>
      <c r="IQ401" t="s">
        <v>443</v>
      </c>
      <c r="IR401" t="s">
        <v>443</v>
      </c>
      <c r="IS401" t="s">
        <v>443</v>
      </c>
      <c r="IT401" t="s">
        <v>443</v>
      </c>
      <c r="IU401">
        <v>0</v>
      </c>
      <c r="IV401">
        <v>100</v>
      </c>
      <c r="IW401">
        <v>100</v>
      </c>
      <c r="IX401">
        <v>5.744</v>
      </c>
      <c r="IY401">
        <v>0.3884</v>
      </c>
      <c r="IZ401">
        <v>4.29428474587108</v>
      </c>
      <c r="JA401">
        <v>0.0044018681294096</v>
      </c>
      <c r="JB401">
        <v>-1.90699597991277e-06</v>
      </c>
      <c r="JC401">
        <v>4.44501569190667e-10</v>
      </c>
      <c r="JD401">
        <v>0.0663976639725661</v>
      </c>
      <c r="JE401">
        <v>0.00774552653971819</v>
      </c>
      <c r="JF401">
        <v>0.000136201457998369</v>
      </c>
      <c r="JG401">
        <v>5.32982615085375e-06</v>
      </c>
      <c r="JH401">
        <v>-0</v>
      </c>
      <c r="JI401">
        <v>1991</v>
      </c>
      <c r="JJ401">
        <v>1</v>
      </c>
      <c r="JK401">
        <v>28</v>
      </c>
      <c r="JL401">
        <v>195844.7</v>
      </c>
      <c r="JM401">
        <v>195844.6</v>
      </c>
      <c r="JN401">
        <v>0.859375</v>
      </c>
      <c r="JO401">
        <v>2.39746</v>
      </c>
      <c r="JP401">
        <v>1.4978</v>
      </c>
      <c r="JQ401">
        <v>2.33032</v>
      </c>
      <c r="JR401">
        <v>1.54419</v>
      </c>
      <c r="JS401">
        <v>2.36084</v>
      </c>
      <c r="JT401">
        <v>35.5218</v>
      </c>
      <c r="JU401">
        <v>24.1225</v>
      </c>
      <c r="JV401">
        <v>18</v>
      </c>
      <c r="JW401">
        <v>547.048</v>
      </c>
      <c r="JX401">
        <v>432.044</v>
      </c>
      <c r="JY401">
        <v>26.923</v>
      </c>
      <c r="JZ401">
        <v>27.7483</v>
      </c>
      <c r="KA401">
        <v>30</v>
      </c>
      <c r="KB401">
        <v>27.6723</v>
      </c>
      <c r="KC401">
        <v>27.6995</v>
      </c>
      <c r="KD401">
        <v>17.2391</v>
      </c>
      <c r="KE401">
        <v>31.4777</v>
      </c>
      <c r="KF401">
        <v>84.3519</v>
      </c>
      <c r="KG401">
        <v>26.9212</v>
      </c>
      <c r="KH401">
        <v>420</v>
      </c>
      <c r="KI401">
        <v>20.3481</v>
      </c>
      <c r="KJ401">
        <v>92.9649</v>
      </c>
      <c r="KK401">
        <v>98.8477</v>
      </c>
    </row>
    <row r="402" spans="1:297">
      <c r="A402">
        <v>386</v>
      </c>
      <c r="B402">
        <v>1759000395</v>
      </c>
      <c r="C402">
        <v>13048</v>
      </c>
      <c r="D402" t="s">
        <v>1218</v>
      </c>
      <c r="E402" t="s">
        <v>1219</v>
      </c>
      <c r="F402">
        <v>5</v>
      </c>
      <c r="G402" t="s">
        <v>1217</v>
      </c>
      <c r="H402" t="s">
        <v>436</v>
      </c>
      <c r="I402">
        <v>1759000386.26667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(EA402+(U402+2*0.95*5.67E-8*(((EA402+$B$7)+273)^4-(EA402+273)^4)-44100*J402)/(1.84*29.3*R402+8*0.95*5.67E-8*(EA402+273)^3))</f>
        <v>0</v>
      </c>
      <c r="W402">
        <f>($C$7*EB402+$D$7*EC402+$E$7*V402)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2*0.95*5.67E-8*(((EA402+$B$7)+273)^4-(W402+273)^4)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428.710144927381</v>
      </c>
      <c r="AK402">
        <v>404.46676969697</v>
      </c>
      <c r="AL402">
        <v>0.0265195670995406</v>
      </c>
      <c r="AM402">
        <v>63.08</v>
      </c>
      <c r="AN402">
        <f>(AP402 - AO402 + DY402*1E3/(8.314*(EA402+273.15)) * AR402/DX402 * AQ402) * DX402/(100*DL402) * 1000/(1000 - AP402)</f>
        <v>0</v>
      </c>
      <c r="AO402">
        <v>20.3297439791667</v>
      </c>
      <c r="AP402">
        <v>23.6941490909091</v>
      </c>
      <c r="AQ402">
        <v>-1.59847956922936e-05</v>
      </c>
      <c r="AR402">
        <v>99.94</v>
      </c>
      <c r="AS402">
        <v>0</v>
      </c>
      <c r="AT402">
        <v>0</v>
      </c>
      <c r="AU402">
        <f>IF(AS402*$H$13&gt;=AW402,1.0,(AW402/(AW402-AS402*$H$13)))</f>
        <v>0</v>
      </c>
      <c r="AV402">
        <f>(AU402-1)*100</f>
        <v>0</v>
      </c>
      <c r="AW402">
        <f>MAX(0,($B$13+$C$13*EF402)/(1+$D$13*EF402)*DY402/(EA402+273)*$E$13)</f>
        <v>0</v>
      </c>
      <c r="AX402" t="s">
        <v>437</v>
      </c>
      <c r="AY402" t="s">
        <v>437</v>
      </c>
      <c r="AZ402">
        <v>0</v>
      </c>
      <c r="BA402">
        <v>0</v>
      </c>
      <c r="BB402">
        <f>1-AZ402/BA402</f>
        <v>0</v>
      </c>
      <c r="BC402">
        <v>0</v>
      </c>
      <c r="BD402" t="s">
        <v>437</v>
      </c>
      <c r="BE402" t="s">
        <v>437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437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$B$11*EG402+$C$11*EH402+$F$11*ES402*(1-EV402)</f>
        <v>0</v>
      </c>
      <c r="DI402">
        <f>DH402*DJ402</f>
        <v>0</v>
      </c>
      <c r="DJ402">
        <f>($B$11*$D$9+$C$11*$D$9+$F$11*((FF402+EX402)/MAX(FF402+EX402+FG402, 0.1)*$I$9+FG402/MAX(FF402+EX402+FG402, 0.1)*$J$9))/($B$11+$C$11+$F$11)</f>
        <v>0</v>
      </c>
      <c r="DK402">
        <f>($B$11*$K$9+$C$11*$K$9+$F$11*((FF402+EX402)/MAX(FF402+EX402+FG402, 0.1)*$P$9+FG402/MAX(FF402+EX402+FG402, 0.1)*$Q$9))/($B$11+$C$11+$F$11)</f>
        <v>0</v>
      </c>
      <c r="DL402">
        <v>4.6</v>
      </c>
      <c r="DM402">
        <v>0.5</v>
      </c>
      <c r="DN402" t="s">
        <v>438</v>
      </c>
      <c r="DO402">
        <v>2</v>
      </c>
      <c r="DP402" t="b">
        <v>1</v>
      </c>
      <c r="DQ402">
        <v>1759000386.26667</v>
      </c>
      <c r="DR402">
        <v>394.755066666667</v>
      </c>
      <c r="DS402">
        <v>420.109</v>
      </c>
      <c r="DT402">
        <v>23.6940266666667</v>
      </c>
      <c r="DU402">
        <v>20.3304666666667</v>
      </c>
      <c r="DV402">
        <v>389.010733333333</v>
      </c>
      <c r="DW402">
        <v>23.30568</v>
      </c>
      <c r="DX402">
        <v>500.001666666667</v>
      </c>
      <c r="DY402">
        <v>90.2958666666667</v>
      </c>
      <c r="DZ402">
        <v>0.0294092666666667</v>
      </c>
      <c r="EA402">
        <v>30.11516</v>
      </c>
      <c r="EB402">
        <v>30.0002</v>
      </c>
      <c r="EC402">
        <v>999.9</v>
      </c>
      <c r="ED402">
        <v>0</v>
      </c>
      <c r="EE402">
        <v>0</v>
      </c>
      <c r="EF402">
        <v>9998.91266666667</v>
      </c>
      <c r="EG402">
        <v>0</v>
      </c>
      <c r="EH402">
        <v>10.4493573333333</v>
      </c>
      <c r="EI402">
        <v>-25.35396</v>
      </c>
      <c r="EJ402">
        <v>404.335333333333</v>
      </c>
      <c r="EK402">
        <v>428.827333333333</v>
      </c>
      <c r="EL402">
        <v>3.36356133333333</v>
      </c>
      <c r="EM402">
        <v>420.109</v>
      </c>
      <c r="EN402">
        <v>20.3304666666667</v>
      </c>
      <c r="EO402">
        <v>2.13947333333333</v>
      </c>
      <c r="EP402">
        <v>1.835758</v>
      </c>
      <c r="EQ402">
        <v>18.5161533333333</v>
      </c>
      <c r="ER402">
        <v>16.0946266666667</v>
      </c>
      <c r="ES402">
        <v>1999.986</v>
      </c>
      <c r="ET402">
        <v>0.979996</v>
      </c>
      <c r="EU402">
        <v>0.0200041</v>
      </c>
      <c r="EV402">
        <v>0</v>
      </c>
      <c r="EW402">
        <v>712.065</v>
      </c>
      <c r="EX402">
        <v>5.00016</v>
      </c>
      <c r="EY402">
        <v>14549.36</v>
      </c>
      <c r="EZ402">
        <v>18234.0266666667</v>
      </c>
      <c r="FA402">
        <v>48.625</v>
      </c>
      <c r="FB402">
        <v>49</v>
      </c>
      <c r="FC402">
        <v>49</v>
      </c>
      <c r="FD402">
        <v>48.687</v>
      </c>
      <c r="FE402">
        <v>50.437</v>
      </c>
      <c r="FF402">
        <v>1955.076</v>
      </c>
      <c r="FG402">
        <v>39.91</v>
      </c>
      <c r="FH402">
        <v>0</v>
      </c>
      <c r="FI402">
        <v>1759000400.1</v>
      </c>
      <c r="FJ402">
        <v>0</v>
      </c>
      <c r="FK402">
        <v>712.00196</v>
      </c>
      <c r="FL402">
        <v>-4.16523077585427</v>
      </c>
      <c r="FM402">
        <v>-66.4153847303618</v>
      </c>
      <c r="FN402">
        <v>14547.952</v>
      </c>
      <c r="FO402">
        <v>15</v>
      </c>
      <c r="FP402">
        <v>0</v>
      </c>
      <c r="FQ402" t="s">
        <v>439</v>
      </c>
      <c r="FR402">
        <v>1747249705.1</v>
      </c>
      <c r="FS402">
        <v>1747249711.1</v>
      </c>
      <c r="FT402">
        <v>0</v>
      </c>
      <c r="FU402">
        <v>0.871</v>
      </c>
      <c r="FV402">
        <v>0.066</v>
      </c>
      <c r="FW402">
        <v>5.486</v>
      </c>
      <c r="FX402">
        <v>0.145</v>
      </c>
      <c r="FY402">
        <v>420</v>
      </c>
      <c r="FZ402">
        <v>16</v>
      </c>
      <c r="GA402">
        <v>0.27</v>
      </c>
      <c r="GB402">
        <v>0.16</v>
      </c>
      <c r="GC402">
        <v>-25.3018476190476</v>
      </c>
      <c r="GD402">
        <v>-0.600350649350627</v>
      </c>
      <c r="GE402">
        <v>0.320497911172225</v>
      </c>
      <c r="GF402">
        <v>0</v>
      </c>
      <c r="GG402">
        <v>712.262470588235</v>
      </c>
      <c r="GH402">
        <v>-3.74077922099443</v>
      </c>
      <c r="GI402">
        <v>0.423597633394352</v>
      </c>
      <c r="GJ402">
        <v>-1</v>
      </c>
      <c r="GK402">
        <v>3.36326095238095</v>
      </c>
      <c r="GL402">
        <v>0.0102818181818185</v>
      </c>
      <c r="GM402">
        <v>0.00173486902143706</v>
      </c>
      <c r="GN402">
        <v>1</v>
      </c>
      <c r="GO402">
        <v>1</v>
      </c>
      <c r="GP402">
        <v>2</v>
      </c>
      <c r="GQ402" t="s">
        <v>446</v>
      </c>
      <c r="GR402">
        <v>3.12517</v>
      </c>
      <c r="GS402">
        <v>2.6552</v>
      </c>
      <c r="GT402">
        <v>0.0846636</v>
      </c>
      <c r="GU402">
        <v>0.089468</v>
      </c>
      <c r="GV402">
        <v>0.100473</v>
      </c>
      <c r="GW402">
        <v>0.0906169</v>
      </c>
      <c r="GX402">
        <v>23552.9</v>
      </c>
      <c r="GY402">
        <v>22242.9</v>
      </c>
      <c r="GZ402">
        <v>23009.5</v>
      </c>
      <c r="HA402">
        <v>23784.4</v>
      </c>
      <c r="HB402">
        <v>35268.5</v>
      </c>
      <c r="HC402">
        <v>35801.2</v>
      </c>
      <c r="HD402">
        <v>41477.4</v>
      </c>
      <c r="HE402">
        <v>42413.1</v>
      </c>
      <c r="HF402">
        <v>1.91003</v>
      </c>
      <c r="HG402">
        <v>1.81905</v>
      </c>
      <c r="HH402">
        <v>0.176586</v>
      </c>
      <c r="HI402">
        <v>0</v>
      </c>
      <c r="HJ402">
        <v>27.1308</v>
      </c>
      <c r="HK402">
        <v>999.9</v>
      </c>
      <c r="HL402">
        <v>54.609</v>
      </c>
      <c r="HM402">
        <v>29.477</v>
      </c>
      <c r="HN402">
        <v>25.0017</v>
      </c>
      <c r="HO402">
        <v>54.3429</v>
      </c>
      <c r="HP402">
        <v>41.859</v>
      </c>
      <c r="HQ402">
        <v>1</v>
      </c>
      <c r="HR402">
        <v>0.0134553</v>
      </c>
      <c r="HS402">
        <v>0.0391204</v>
      </c>
      <c r="HT402">
        <v>20.2183</v>
      </c>
      <c r="HU402">
        <v>5.23406</v>
      </c>
      <c r="HV402">
        <v>11.992</v>
      </c>
      <c r="HW402">
        <v>4.956</v>
      </c>
      <c r="HX402">
        <v>3.30398</v>
      </c>
      <c r="HY402">
        <v>24.1</v>
      </c>
      <c r="HZ402">
        <v>9999</v>
      </c>
      <c r="IA402">
        <v>9999</v>
      </c>
      <c r="IB402">
        <v>9999</v>
      </c>
      <c r="IC402">
        <v>1.86852</v>
      </c>
      <c r="ID402">
        <v>1.86418</v>
      </c>
      <c r="IE402">
        <v>1.8718</v>
      </c>
      <c r="IF402">
        <v>1.86268</v>
      </c>
      <c r="IG402">
        <v>1.86207</v>
      </c>
      <c r="IH402">
        <v>1.86854</v>
      </c>
      <c r="II402">
        <v>1.85867</v>
      </c>
      <c r="IJ402">
        <v>1.86508</v>
      </c>
      <c r="IK402">
        <v>5</v>
      </c>
      <c r="IL402">
        <v>0</v>
      </c>
      <c r="IM402">
        <v>0</v>
      </c>
      <c r="IN402">
        <v>0</v>
      </c>
      <c r="IO402" t="s">
        <v>441</v>
      </c>
      <c r="IP402" t="s">
        <v>442</v>
      </c>
      <c r="IQ402" t="s">
        <v>443</v>
      </c>
      <c r="IR402" t="s">
        <v>443</v>
      </c>
      <c r="IS402" t="s">
        <v>443</v>
      </c>
      <c r="IT402" t="s">
        <v>443</v>
      </c>
      <c r="IU402">
        <v>0</v>
      </c>
      <c r="IV402">
        <v>100</v>
      </c>
      <c r="IW402">
        <v>100</v>
      </c>
      <c r="IX402">
        <v>5.745</v>
      </c>
      <c r="IY402">
        <v>0.3883</v>
      </c>
      <c r="IZ402">
        <v>4.29428474587108</v>
      </c>
      <c r="JA402">
        <v>0.0044018681294096</v>
      </c>
      <c r="JB402">
        <v>-1.90699597991277e-06</v>
      </c>
      <c r="JC402">
        <v>4.44501569190667e-10</v>
      </c>
      <c r="JD402">
        <v>0.0663976639725661</v>
      </c>
      <c r="JE402">
        <v>0.00774552653971819</v>
      </c>
      <c r="JF402">
        <v>0.000136201457998369</v>
      </c>
      <c r="JG402">
        <v>5.32982615085375e-06</v>
      </c>
      <c r="JH402">
        <v>-0</v>
      </c>
      <c r="JI402">
        <v>1991</v>
      </c>
      <c r="JJ402">
        <v>1</v>
      </c>
      <c r="JK402">
        <v>28</v>
      </c>
      <c r="JL402">
        <v>195844.8</v>
      </c>
      <c r="JM402">
        <v>195844.7</v>
      </c>
      <c r="JN402">
        <v>0.834961</v>
      </c>
      <c r="JO402">
        <v>2.39136</v>
      </c>
      <c r="JP402">
        <v>1.49902</v>
      </c>
      <c r="JQ402">
        <v>2.33032</v>
      </c>
      <c r="JR402">
        <v>1.54419</v>
      </c>
      <c r="JS402">
        <v>2.29492</v>
      </c>
      <c r="JT402">
        <v>35.5451</v>
      </c>
      <c r="JU402">
        <v>24.1138</v>
      </c>
      <c r="JV402">
        <v>18</v>
      </c>
      <c r="JW402">
        <v>547.092</v>
      </c>
      <c r="JX402">
        <v>431.894</v>
      </c>
      <c r="JY402">
        <v>26.9222</v>
      </c>
      <c r="JZ402">
        <v>27.7471</v>
      </c>
      <c r="KA402">
        <v>30</v>
      </c>
      <c r="KB402">
        <v>27.6699</v>
      </c>
      <c r="KC402">
        <v>27.6972</v>
      </c>
      <c r="KD402">
        <v>16.6871</v>
      </c>
      <c r="KE402">
        <v>31.4777</v>
      </c>
      <c r="KF402">
        <v>84.3519</v>
      </c>
      <c r="KG402">
        <v>26.918</v>
      </c>
      <c r="KH402">
        <v>399.663</v>
      </c>
      <c r="KI402">
        <v>20.3481</v>
      </c>
      <c r="KJ402">
        <v>92.9655</v>
      </c>
      <c r="KK402">
        <v>98.8477</v>
      </c>
    </row>
    <row r="403" spans="1:297">
      <c r="A403">
        <v>387</v>
      </c>
      <c r="B403">
        <v>1759000400</v>
      </c>
      <c r="C403">
        <v>13053</v>
      </c>
      <c r="D403" t="s">
        <v>1220</v>
      </c>
      <c r="E403" t="s">
        <v>1221</v>
      </c>
      <c r="F403">
        <v>5</v>
      </c>
      <c r="G403" t="s">
        <v>1217</v>
      </c>
      <c r="H403" t="s">
        <v>436</v>
      </c>
      <c r="I403">
        <v>1759000391.35714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(EA403+(U403+2*0.95*5.67E-8*(((EA403+$B$7)+273)^4-(EA403+273)^4)-44100*J403)/(1.84*29.3*R403+8*0.95*5.67E-8*(EA403+273)^3))</f>
        <v>0</v>
      </c>
      <c r="W403">
        <f>($C$7*EB403+$D$7*EC403+$E$7*V403)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2*0.95*5.67E-8*(((EA403+$B$7)+273)^4-(W403+273)^4)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424.066975482143</v>
      </c>
      <c r="AK403">
        <v>402.332484848485</v>
      </c>
      <c r="AL403">
        <v>-0.546857835497822</v>
      </c>
      <c r="AM403">
        <v>63.08</v>
      </c>
      <c r="AN403">
        <f>(AP403 - AO403 + DY403*1E3/(8.314*(EA403+273.15)) * AR403/DX403 * AQ403) * DX403/(100*DL403) * 1000/(1000 - AP403)</f>
        <v>0</v>
      </c>
      <c r="AO403">
        <v>20.329083485119</v>
      </c>
      <c r="AP403">
        <v>23.6911472727273</v>
      </c>
      <c r="AQ403">
        <v>-4.8671560323884e-05</v>
      </c>
      <c r="AR403">
        <v>99.94</v>
      </c>
      <c r="AS403">
        <v>0</v>
      </c>
      <c r="AT403">
        <v>0</v>
      </c>
      <c r="AU403">
        <f>IF(AS403*$H$13&gt;=AW403,1.0,(AW403/(AW403-AS403*$H$13)))</f>
        <v>0</v>
      </c>
      <c r="AV403">
        <f>(AU403-1)*100</f>
        <v>0</v>
      </c>
      <c r="AW403">
        <f>MAX(0,($B$13+$C$13*EF403)/(1+$D$13*EF403)*DY403/(EA403+273)*$E$13)</f>
        <v>0</v>
      </c>
      <c r="AX403" t="s">
        <v>437</v>
      </c>
      <c r="AY403" t="s">
        <v>437</v>
      </c>
      <c r="AZ403">
        <v>0</v>
      </c>
      <c r="BA403">
        <v>0</v>
      </c>
      <c r="BB403">
        <f>1-AZ403/BA403</f>
        <v>0</v>
      </c>
      <c r="BC403">
        <v>0</v>
      </c>
      <c r="BD403" t="s">
        <v>437</v>
      </c>
      <c r="BE403" t="s">
        <v>437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437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$B$11*EG403+$C$11*EH403+$F$11*ES403*(1-EV403)</f>
        <v>0</v>
      </c>
      <c r="DI403">
        <f>DH403*DJ403</f>
        <v>0</v>
      </c>
      <c r="DJ403">
        <f>($B$11*$D$9+$C$11*$D$9+$F$11*((FF403+EX403)/MAX(FF403+EX403+FG403, 0.1)*$I$9+FG403/MAX(FF403+EX403+FG403, 0.1)*$J$9))/($B$11+$C$11+$F$11)</f>
        <v>0</v>
      </c>
      <c r="DK403">
        <f>($B$11*$K$9+$C$11*$K$9+$F$11*((FF403+EX403)/MAX(FF403+EX403+FG403, 0.1)*$P$9+FG403/MAX(FF403+EX403+FG403, 0.1)*$Q$9))/($B$11+$C$11+$F$11)</f>
        <v>0</v>
      </c>
      <c r="DL403">
        <v>4.6</v>
      </c>
      <c r="DM403">
        <v>0.5</v>
      </c>
      <c r="DN403" t="s">
        <v>438</v>
      </c>
      <c r="DO403">
        <v>2</v>
      </c>
      <c r="DP403" t="b">
        <v>1</v>
      </c>
      <c r="DQ403">
        <v>1759000391.35714</v>
      </c>
      <c r="DR403">
        <v>394.5235</v>
      </c>
      <c r="DS403">
        <v>418.003571428571</v>
      </c>
      <c r="DT403">
        <v>23.6940285714286</v>
      </c>
      <c r="DU403">
        <v>20.3297214285714</v>
      </c>
      <c r="DV403">
        <v>388.779928571429</v>
      </c>
      <c r="DW403">
        <v>23.3056642857143</v>
      </c>
      <c r="DX403">
        <v>499.994214285714</v>
      </c>
      <c r="DY403">
        <v>90.2956928571429</v>
      </c>
      <c r="DZ403">
        <v>0.0293860571428571</v>
      </c>
      <c r="EA403">
        <v>30.1159214285714</v>
      </c>
      <c r="EB403">
        <v>30.0046357142857</v>
      </c>
      <c r="EC403">
        <v>999.9</v>
      </c>
      <c r="ED403">
        <v>0</v>
      </c>
      <c r="EE403">
        <v>0</v>
      </c>
      <c r="EF403">
        <v>9998.92928571429</v>
      </c>
      <c r="EG403">
        <v>0</v>
      </c>
      <c r="EH403">
        <v>10.1800664285714</v>
      </c>
      <c r="EI403">
        <v>-23.48015</v>
      </c>
      <c r="EJ403">
        <v>404.098071428571</v>
      </c>
      <c r="EK403">
        <v>426.677785714286</v>
      </c>
      <c r="EL403">
        <v>3.36432071428571</v>
      </c>
      <c r="EM403">
        <v>418.003571428571</v>
      </c>
      <c r="EN403">
        <v>20.3297214285714</v>
      </c>
      <c r="EO403">
        <v>2.13947</v>
      </c>
      <c r="EP403">
        <v>1.83568571428571</v>
      </c>
      <c r="EQ403">
        <v>18.5161357142857</v>
      </c>
      <c r="ER403">
        <v>16.0940142857143</v>
      </c>
      <c r="ES403">
        <v>1999.98785714286</v>
      </c>
      <c r="ET403">
        <v>0.979996</v>
      </c>
      <c r="EU403">
        <v>0.0200041</v>
      </c>
      <c r="EV403">
        <v>0</v>
      </c>
      <c r="EW403">
        <v>711.753571428571</v>
      </c>
      <c r="EX403">
        <v>5.00016</v>
      </c>
      <c r="EY403">
        <v>14543.5142857143</v>
      </c>
      <c r="EZ403">
        <v>18234.0571428571</v>
      </c>
      <c r="FA403">
        <v>48.625</v>
      </c>
      <c r="FB403">
        <v>49</v>
      </c>
      <c r="FC403">
        <v>49</v>
      </c>
      <c r="FD403">
        <v>48.687</v>
      </c>
      <c r="FE403">
        <v>50.437</v>
      </c>
      <c r="FF403">
        <v>1955.07785714286</v>
      </c>
      <c r="FG403">
        <v>39.91</v>
      </c>
      <c r="FH403">
        <v>0</v>
      </c>
      <c r="FI403">
        <v>1759000405.5</v>
      </c>
      <c r="FJ403">
        <v>0</v>
      </c>
      <c r="FK403">
        <v>711.6785</v>
      </c>
      <c r="FL403">
        <v>-3.57801709330331</v>
      </c>
      <c r="FM403">
        <v>-70.2324785459358</v>
      </c>
      <c r="FN403">
        <v>14542.0884615385</v>
      </c>
      <c r="FO403">
        <v>15</v>
      </c>
      <c r="FP403">
        <v>0</v>
      </c>
      <c r="FQ403" t="s">
        <v>439</v>
      </c>
      <c r="FR403">
        <v>1747249705.1</v>
      </c>
      <c r="FS403">
        <v>1747249711.1</v>
      </c>
      <c r="FT403">
        <v>0</v>
      </c>
      <c r="FU403">
        <v>0.871</v>
      </c>
      <c r="FV403">
        <v>0.066</v>
      </c>
      <c r="FW403">
        <v>5.486</v>
      </c>
      <c r="FX403">
        <v>0.145</v>
      </c>
      <c r="FY403">
        <v>420</v>
      </c>
      <c r="FZ403">
        <v>16</v>
      </c>
      <c r="GA403">
        <v>0.27</v>
      </c>
      <c r="GB403">
        <v>0.16</v>
      </c>
      <c r="GC403">
        <v>-24.0842476190476</v>
      </c>
      <c r="GD403">
        <v>19.2290493506493</v>
      </c>
      <c r="GE403">
        <v>2.61311107660673</v>
      </c>
      <c r="GF403">
        <v>0</v>
      </c>
      <c r="GG403">
        <v>711.898941176471</v>
      </c>
      <c r="GH403">
        <v>-3.94869365863166</v>
      </c>
      <c r="GI403">
        <v>0.43340891852549</v>
      </c>
      <c r="GJ403">
        <v>-1</v>
      </c>
      <c r="GK403">
        <v>3.36356142857143</v>
      </c>
      <c r="GL403">
        <v>0.00638727272726931</v>
      </c>
      <c r="GM403">
        <v>0.00177416992184079</v>
      </c>
      <c r="GN403">
        <v>1</v>
      </c>
      <c r="GO403">
        <v>1</v>
      </c>
      <c r="GP403">
        <v>2</v>
      </c>
      <c r="GQ403" t="s">
        <v>446</v>
      </c>
      <c r="GR403">
        <v>3.12521</v>
      </c>
      <c r="GS403">
        <v>2.65483</v>
      </c>
      <c r="GT403">
        <v>0.0840886</v>
      </c>
      <c r="GU403">
        <v>0.0873967</v>
      </c>
      <c r="GV403">
        <v>0.100461</v>
      </c>
      <c r="GW403">
        <v>0.0906139</v>
      </c>
      <c r="GX403">
        <v>23567.7</v>
      </c>
      <c r="GY403">
        <v>22293.6</v>
      </c>
      <c r="GZ403">
        <v>23009.5</v>
      </c>
      <c r="HA403">
        <v>23784.5</v>
      </c>
      <c r="HB403">
        <v>35269</v>
      </c>
      <c r="HC403">
        <v>35801</v>
      </c>
      <c r="HD403">
        <v>41477.5</v>
      </c>
      <c r="HE403">
        <v>42412.9</v>
      </c>
      <c r="HF403">
        <v>1.91013</v>
      </c>
      <c r="HG403">
        <v>1.81905</v>
      </c>
      <c r="HH403">
        <v>0.176489</v>
      </c>
      <c r="HI403">
        <v>0</v>
      </c>
      <c r="HJ403">
        <v>27.1328</v>
      </c>
      <c r="HK403">
        <v>999.9</v>
      </c>
      <c r="HL403">
        <v>54.609</v>
      </c>
      <c r="HM403">
        <v>29.477</v>
      </c>
      <c r="HN403">
        <v>25.0039</v>
      </c>
      <c r="HO403">
        <v>54.5629</v>
      </c>
      <c r="HP403">
        <v>42.0513</v>
      </c>
      <c r="HQ403">
        <v>1</v>
      </c>
      <c r="HR403">
        <v>0.0130716</v>
      </c>
      <c r="HS403">
        <v>0.056073</v>
      </c>
      <c r="HT403">
        <v>20.2184</v>
      </c>
      <c r="HU403">
        <v>5.23376</v>
      </c>
      <c r="HV403">
        <v>11.992</v>
      </c>
      <c r="HW403">
        <v>4.9558</v>
      </c>
      <c r="HX403">
        <v>3.30382</v>
      </c>
      <c r="HY403">
        <v>24.1</v>
      </c>
      <c r="HZ403">
        <v>9999</v>
      </c>
      <c r="IA403">
        <v>9999</v>
      </c>
      <c r="IB403">
        <v>9999</v>
      </c>
      <c r="IC403">
        <v>1.86846</v>
      </c>
      <c r="ID403">
        <v>1.86418</v>
      </c>
      <c r="IE403">
        <v>1.8718</v>
      </c>
      <c r="IF403">
        <v>1.86266</v>
      </c>
      <c r="IG403">
        <v>1.86204</v>
      </c>
      <c r="IH403">
        <v>1.86854</v>
      </c>
      <c r="II403">
        <v>1.85867</v>
      </c>
      <c r="IJ403">
        <v>1.86508</v>
      </c>
      <c r="IK403">
        <v>5</v>
      </c>
      <c r="IL403">
        <v>0</v>
      </c>
      <c r="IM403">
        <v>0</v>
      </c>
      <c r="IN403">
        <v>0</v>
      </c>
      <c r="IO403" t="s">
        <v>441</v>
      </c>
      <c r="IP403" t="s">
        <v>442</v>
      </c>
      <c r="IQ403" t="s">
        <v>443</v>
      </c>
      <c r="IR403" t="s">
        <v>443</v>
      </c>
      <c r="IS403" t="s">
        <v>443</v>
      </c>
      <c r="IT403" t="s">
        <v>443</v>
      </c>
      <c r="IU403">
        <v>0</v>
      </c>
      <c r="IV403">
        <v>100</v>
      </c>
      <c r="IW403">
        <v>100</v>
      </c>
      <c r="IX403">
        <v>5.734</v>
      </c>
      <c r="IY403">
        <v>0.3882</v>
      </c>
      <c r="IZ403">
        <v>4.29428474587108</v>
      </c>
      <c r="JA403">
        <v>0.0044018681294096</v>
      </c>
      <c r="JB403">
        <v>-1.90699597991277e-06</v>
      </c>
      <c r="JC403">
        <v>4.44501569190667e-10</v>
      </c>
      <c r="JD403">
        <v>0.0663976639725661</v>
      </c>
      <c r="JE403">
        <v>0.00774552653971819</v>
      </c>
      <c r="JF403">
        <v>0.000136201457998369</v>
      </c>
      <c r="JG403">
        <v>5.32982615085375e-06</v>
      </c>
      <c r="JH403">
        <v>-0</v>
      </c>
      <c r="JI403">
        <v>1991</v>
      </c>
      <c r="JJ403">
        <v>1</v>
      </c>
      <c r="JK403">
        <v>28</v>
      </c>
      <c r="JL403">
        <v>195844.9</v>
      </c>
      <c r="JM403">
        <v>195844.8</v>
      </c>
      <c r="JN403">
        <v>0.805664</v>
      </c>
      <c r="JO403">
        <v>2.39868</v>
      </c>
      <c r="JP403">
        <v>1.4978</v>
      </c>
      <c r="JQ403">
        <v>2.33032</v>
      </c>
      <c r="JR403">
        <v>1.54419</v>
      </c>
      <c r="JS403">
        <v>2.38037</v>
      </c>
      <c r="JT403">
        <v>35.5451</v>
      </c>
      <c r="JU403">
        <v>24.1225</v>
      </c>
      <c r="JV403">
        <v>18</v>
      </c>
      <c r="JW403">
        <v>547.139</v>
      </c>
      <c r="JX403">
        <v>431.876</v>
      </c>
      <c r="JY403">
        <v>26.9203</v>
      </c>
      <c r="JZ403">
        <v>27.7452</v>
      </c>
      <c r="KA403">
        <v>30</v>
      </c>
      <c r="KB403">
        <v>27.6678</v>
      </c>
      <c r="KC403">
        <v>27.6948</v>
      </c>
      <c r="KD403">
        <v>16.1205</v>
      </c>
      <c r="KE403">
        <v>31.4777</v>
      </c>
      <c r="KF403">
        <v>84.3519</v>
      </c>
      <c r="KG403">
        <v>26.9091</v>
      </c>
      <c r="KH403">
        <v>386.105</v>
      </c>
      <c r="KI403">
        <v>20.3481</v>
      </c>
      <c r="KJ403">
        <v>92.9657</v>
      </c>
      <c r="KK403">
        <v>98.8475</v>
      </c>
    </row>
    <row r="404" spans="1:297">
      <c r="A404">
        <v>388</v>
      </c>
      <c r="B404">
        <v>1759000405</v>
      </c>
      <c r="C404">
        <v>13058</v>
      </c>
      <c r="D404" t="s">
        <v>1222</v>
      </c>
      <c r="E404" t="s">
        <v>1223</v>
      </c>
      <c r="F404">
        <v>5</v>
      </c>
      <c r="G404" t="s">
        <v>1217</v>
      </c>
      <c r="H404" t="s">
        <v>436</v>
      </c>
      <c r="I404">
        <v>1759000396.84615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(EA404+(U404+2*0.95*5.67E-8*(((EA404+$B$7)+273)^4-(EA404+273)^4)-44100*J404)/(1.84*29.3*R404+8*0.95*5.67E-8*(EA404+273)^3))</f>
        <v>0</v>
      </c>
      <c r="W404">
        <f>($C$7*EB404+$D$7*EC404+$E$7*V404)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2*0.95*5.67E-8*(((EA404+$B$7)+273)^4-(W404+273)^4)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409.698982838096</v>
      </c>
      <c r="AK404">
        <v>393.722066666667</v>
      </c>
      <c r="AL404">
        <v>-1.84915619047626</v>
      </c>
      <c r="AM404">
        <v>63.08</v>
      </c>
      <c r="AN404">
        <f>(AP404 - AO404 + DY404*1E3/(8.314*(EA404+273.15)) * AR404/DX404 * AQ404) * DX404/(100*DL404) * 1000/(1000 - AP404)</f>
        <v>0</v>
      </c>
      <c r="AO404">
        <v>20.3280633660714</v>
      </c>
      <c r="AP404">
        <v>23.6934036363636</v>
      </c>
      <c r="AQ404">
        <v>4.87653000594573e-05</v>
      </c>
      <c r="AR404">
        <v>99.94</v>
      </c>
      <c r="AS404">
        <v>0</v>
      </c>
      <c r="AT404">
        <v>0</v>
      </c>
      <c r="AU404">
        <f>IF(AS404*$H$13&gt;=AW404,1.0,(AW404/(AW404-AS404*$H$13)))</f>
        <v>0</v>
      </c>
      <c r="AV404">
        <f>(AU404-1)*100</f>
        <v>0</v>
      </c>
      <c r="AW404">
        <f>MAX(0,($B$13+$C$13*EF404)/(1+$D$13*EF404)*DY404/(EA404+273)*$E$13)</f>
        <v>0</v>
      </c>
      <c r="AX404" t="s">
        <v>437</v>
      </c>
      <c r="AY404" t="s">
        <v>437</v>
      </c>
      <c r="AZ404">
        <v>0</v>
      </c>
      <c r="BA404">
        <v>0</v>
      </c>
      <c r="BB404">
        <f>1-AZ404/BA404</f>
        <v>0</v>
      </c>
      <c r="BC404">
        <v>0</v>
      </c>
      <c r="BD404" t="s">
        <v>437</v>
      </c>
      <c r="BE404" t="s">
        <v>437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437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$B$11*EG404+$C$11*EH404+$F$11*ES404*(1-EV404)</f>
        <v>0</v>
      </c>
      <c r="DI404">
        <f>DH404*DJ404</f>
        <v>0</v>
      </c>
      <c r="DJ404">
        <f>($B$11*$D$9+$C$11*$D$9+$F$11*((FF404+EX404)/MAX(FF404+EX404+FG404, 0.1)*$I$9+FG404/MAX(FF404+EX404+FG404, 0.1)*$J$9))/($B$11+$C$11+$F$11)</f>
        <v>0</v>
      </c>
      <c r="DK404">
        <f>($B$11*$K$9+$C$11*$K$9+$F$11*((FF404+EX404)/MAX(FF404+EX404+FG404, 0.1)*$P$9+FG404/MAX(FF404+EX404+FG404, 0.1)*$Q$9))/($B$11+$C$11+$F$11)</f>
        <v>0</v>
      </c>
      <c r="DL404">
        <v>4.6</v>
      </c>
      <c r="DM404">
        <v>0.5</v>
      </c>
      <c r="DN404" t="s">
        <v>438</v>
      </c>
      <c r="DO404">
        <v>2</v>
      </c>
      <c r="DP404" t="b">
        <v>1</v>
      </c>
      <c r="DQ404">
        <v>1759000396.84615</v>
      </c>
      <c r="DR404">
        <v>392.181076923077</v>
      </c>
      <c r="DS404">
        <v>411.255230769231</v>
      </c>
      <c r="DT404">
        <v>23.6929230769231</v>
      </c>
      <c r="DU404">
        <v>20.3289615384615</v>
      </c>
      <c r="DV404">
        <v>386.444846153846</v>
      </c>
      <c r="DW404">
        <v>23.3045846153846</v>
      </c>
      <c r="DX404">
        <v>499.987307692308</v>
      </c>
      <c r="DY404">
        <v>90.2956230769231</v>
      </c>
      <c r="DZ404">
        <v>0.0295156615384615</v>
      </c>
      <c r="EA404">
        <v>30.1159692307692</v>
      </c>
      <c r="EB404">
        <v>30.0079307692308</v>
      </c>
      <c r="EC404">
        <v>999.9</v>
      </c>
      <c r="ED404">
        <v>0</v>
      </c>
      <c r="EE404">
        <v>0</v>
      </c>
      <c r="EF404">
        <v>9991.68538461538</v>
      </c>
      <c r="EG404">
        <v>0</v>
      </c>
      <c r="EH404">
        <v>9.77777076923077</v>
      </c>
      <c r="EI404">
        <v>-19.0742692307692</v>
      </c>
      <c r="EJ404">
        <v>401.698384615384</v>
      </c>
      <c r="EK404">
        <v>419.789076923077</v>
      </c>
      <c r="EL404">
        <v>3.36396846153846</v>
      </c>
      <c r="EM404">
        <v>411.255230769231</v>
      </c>
      <c r="EN404">
        <v>20.3289615384615</v>
      </c>
      <c r="EO404">
        <v>2.13936846153846</v>
      </c>
      <c r="EP404">
        <v>1.83561538461538</v>
      </c>
      <c r="EQ404">
        <v>18.5153769230769</v>
      </c>
      <c r="ER404">
        <v>16.0934230769231</v>
      </c>
      <c r="ES404">
        <v>1999.99230769231</v>
      </c>
      <c r="ET404">
        <v>0.979996</v>
      </c>
      <c r="EU404">
        <v>0.0200041</v>
      </c>
      <c r="EV404">
        <v>0</v>
      </c>
      <c r="EW404">
        <v>711.400846153846</v>
      </c>
      <c r="EX404">
        <v>5.00016</v>
      </c>
      <c r="EY404">
        <v>14536.2923076923</v>
      </c>
      <c r="EZ404">
        <v>18234.0923076923</v>
      </c>
      <c r="FA404">
        <v>48.625</v>
      </c>
      <c r="FB404">
        <v>49</v>
      </c>
      <c r="FC404">
        <v>49</v>
      </c>
      <c r="FD404">
        <v>48.687</v>
      </c>
      <c r="FE404">
        <v>50.437</v>
      </c>
      <c r="FF404">
        <v>1955.08230769231</v>
      </c>
      <c r="FG404">
        <v>39.91</v>
      </c>
      <c r="FH404">
        <v>0</v>
      </c>
      <c r="FI404">
        <v>1759000410.3</v>
      </c>
      <c r="FJ404">
        <v>0</v>
      </c>
      <c r="FK404">
        <v>711.367615384615</v>
      </c>
      <c r="FL404">
        <v>-3.53080343395056</v>
      </c>
      <c r="FM404">
        <v>-94.7350427883265</v>
      </c>
      <c r="FN404">
        <v>14535.3846153846</v>
      </c>
      <c r="FO404">
        <v>15</v>
      </c>
      <c r="FP404">
        <v>0</v>
      </c>
      <c r="FQ404" t="s">
        <v>439</v>
      </c>
      <c r="FR404">
        <v>1747249705.1</v>
      </c>
      <c r="FS404">
        <v>1747249711.1</v>
      </c>
      <c r="FT404">
        <v>0</v>
      </c>
      <c r="FU404">
        <v>0.871</v>
      </c>
      <c r="FV404">
        <v>0.066</v>
      </c>
      <c r="FW404">
        <v>5.486</v>
      </c>
      <c r="FX404">
        <v>0.145</v>
      </c>
      <c r="FY404">
        <v>420</v>
      </c>
      <c r="FZ404">
        <v>16</v>
      </c>
      <c r="GA404">
        <v>0.27</v>
      </c>
      <c r="GB404">
        <v>0.16</v>
      </c>
      <c r="GC404">
        <v>-20.604065</v>
      </c>
      <c r="GD404">
        <v>53.2429488721805</v>
      </c>
      <c r="GE404">
        <v>5.60588613006677</v>
      </c>
      <c r="GF404">
        <v>0</v>
      </c>
      <c r="GG404">
        <v>711.630823529412</v>
      </c>
      <c r="GH404">
        <v>-3.56797555852463</v>
      </c>
      <c r="GI404">
        <v>0.413348625865853</v>
      </c>
      <c r="GJ404">
        <v>-1</v>
      </c>
      <c r="GK404">
        <v>3.3641105</v>
      </c>
      <c r="GL404">
        <v>-0.00746030075188358</v>
      </c>
      <c r="GM404">
        <v>0.00151660302980045</v>
      </c>
      <c r="GN404">
        <v>1</v>
      </c>
      <c r="GO404">
        <v>1</v>
      </c>
      <c r="GP404">
        <v>2</v>
      </c>
      <c r="GQ404" t="s">
        <v>446</v>
      </c>
      <c r="GR404">
        <v>3.1253</v>
      </c>
      <c r="GS404">
        <v>2.655</v>
      </c>
      <c r="GT404">
        <v>0.0825584</v>
      </c>
      <c r="GU404">
        <v>0.0851064</v>
      </c>
      <c r="GV404">
        <v>0.100469</v>
      </c>
      <c r="GW404">
        <v>0.0906091</v>
      </c>
      <c r="GX404">
        <v>23607</v>
      </c>
      <c r="GY404">
        <v>22350</v>
      </c>
      <c r="GZ404">
        <v>23009.4</v>
      </c>
      <c r="HA404">
        <v>23784.9</v>
      </c>
      <c r="HB404">
        <v>35268.3</v>
      </c>
      <c r="HC404">
        <v>35801.5</v>
      </c>
      <c r="HD404">
        <v>41477.2</v>
      </c>
      <c r="HE404">
        <v>42413.5</v>
      </c>
      <c r="HF404">
        <v>1.91037</v>
      </c>
      <c r="HG404">
        <v>1.81922</v>
      </c>
      <c r="HH404">
        <v>0.176452</v>
      </c>
      <c r="HI404">
        <v>0</v>
      </c>
      <c r="HJ404">
        <v>27.1328</v>
      </c>
      <c r="HK404">
        <v>999.9</v>
      </c>
      <c r="HL404">
        <v>54.609</v>
      </c>
      <c r="HM404">
        <v>29.457</v>
      </c>
      <c r="HN404">
        <v>24.9721</v>
      </c>
      <c r="HO404">
        <v>54.0329</v>
      </c>
      <c r="HP404">
        <v>41.859</v>
      </c>
      <c r="HQ404">
        <v>1</v>
      </c>
      <c r="HR404">
        <v>0.013247</v>
      </c>
      <c r="HS404">
        <v>0.0807979</v>
      </c>
      <c r="HT404">
        <v>20.2182</v>
      </c>
      <c r="HU404">
        <v>5.23316</v>
      </c>
      <c r="HV404">
        <v>11.992</v>
      </c>
      <c r="HW404">
        <v>4.9556</v>
      </c>
      <c r="HX404">
        <v>3.30378</v>
      </c>
      <c r="HY404">
        <v>24.1</v>
      </c>
      <c r="HZ404">
        <v>9999</v>
      </c>
      <c r="IA404">
        <v>9999</v>
      </c>
      <c r="IB404">
        <v>9999</v>
      </c>
      <c r="IC404">
        <v>1.86844</v>
      </c>
      <c r="ID404">
        <v>1.86419</v>
      </c>
      <c r="IE404">
        <v>1.8718</v>
      </c>
      <c r="IF404">
        <v>1.86266</v>
      </c>
      <c r="IG404">
        <v>1.86204</v>
      </c>
      <c r="IH404">
        <v>1.86856</v>
      </c>
      <c r="II404">
        <v>1.85867</v>
      </c>
      <c r="IJ404">
        <v>1.86508</v>
      </c>
      <c r="IK404">
        <v>5</v>
      </c>
      <c r="IL404">
        <v>0</v>
      </c>
      <c r="IM404">
        <v>0</v>
      </c>
      <c r="IN404">
        <v>0</v>
      </c>
      <c r="IO404" t="s">
        <v>441</v>
      </c>
      <c r="IP404" t="s">
        <v>442</v>
      </c>
      <c r="IQ404" t="s">
        <v>443</v>
      </c>
      <c r="IR404" t="s">
        <v>443</v>
      </c>
      <c r="IS404" t="s">
        <v>443</v>
      </c>
      <c r="IT404" t="s">
        <v>443</v>
      </c>
      <c r="IU404">
        <v>0</v>
      </c>
      <c r="IV404">
        <v>100</v>
      </c>
      <c r="IW404">
        <v>100</v>
      </c>
      <c r="IX404">
        <v>5.706</v>
      </c>
      <c r="IY404">
        <v>0.3883</v>
      </c>
      <c r="IZ404">
        <v>4.29428474587108</v>
      </c>
      <c r="JA404">
        <v>0.0044018681294096</v>
      </c>
      <c r="JB404">
        <v>-1.90699597991277e-06</v>
      </c>
      <c r="JC404">
        <v>4.44501569190667e-10</v>
      </c>
      <c r="JD404">
        <v>0.0663976639725661</v>
      </c>
      <c r="JE404">
        <v>0.00774552653971819</v>
      </c>
      <c r="JF404">
        <v>0.000136201457998369</v>
      </c>
      <c r="JG404">
        <v>5.32982615085375e-06</v>
      </c>
      <c r="JH404">
        <v>-0</v>
      </c>
      <c r="JI404">
        <v>1991</v>
      </c>
      <c r="JJ404">
        <v>1</v>
      </c>
      <c r="JK404">
        <v>28</v>
      </c>
      <c r="JL404">
        <v>195845</v>
      </c>
      <c r="JM404">
        <v>195844.9</v>
      </c>
      <c r="JN404">
        <v>0.773926</v>
      </c>
      <c r="JO404">
        <v>2.3999</v>
      </c>
      <c r="JP404">
        <v>1.4978</v>
      </c>
      <c r="JQ404">
        <v>2.33032</v>
      </c>
      <c r="JR404">
        <v>1.54419</v>
      </c>
      <c r="JS404">
        <v>2.28149</v>
      </c>
      <c r="JT404">
        <v>35.5218</v>
      </c>
      <c r="JU404">
        <v>24.105</v>
      </c>
      <c r="JV404">
        <v>18</v>
      </c>
      <c r="JW404">
        <v>547.281</v>
      </c>
      <c r="JX404">
        <v>431.962</v>
      </c>
      <c r="JY404">
        <v>26.9122</v>
      </c>
      <c r="JZ404">
        <v>27.7429</v>
      </c>
      <c r="KA404">
        <v>30</v>
      </c>
      <c r="KB404">
        <v>27.6655</v>
      </c>
      <c r="KC404">
        <v>27.6925</v>
      </c>
      <c r="KD404">
        <v>15.3997</v>
      </c>
      <c r="KE404">
        <v>31.4777</v>
      </c>
      <c r="KF404">
        <v>84.3519</v>
      </c>
      <c r="KG404">
        <v>26.8958</v>
      </c>
      <c r="KH404">
        <v>365.852</v>
      </c>
      <c r="KI404">
        <v>20.3481</v>
      </c>
      <c r="KJ404">
        <v>92.9652</v>
      </c>
      <c r="KK404">
        <v>98.849</v>
      </c>
    </row>
    <row r="405" spans="1:297">
      <c r="A405">
        <v>389</v>
      </c>
      <c r="B405">
        <v>1759000410</v>
      </c>
      <c r="C405">
        <v>13063</v>
      </c>
      <c r="D405" t="s">
        <v>1224</v>
      </c>
      <c r="E405" t="s">
        <v>1225</v>
      </c>
      <c r="F405">
        <v>5</v>
      </c>
      <c r="G405" t="s">
        <v>1217</v>
      </c>
      <c r="H405" t="s">
        <v>436</v>
      </c>
      <c r="I405">
        <v>1759000401.84615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(EA405+(U405+2*0.95*5.67E-8*(((EA405+$B$7)+273)^4-(EA405+273)^4)-44100*J405)/(1.84*29.3*R405+8*0.95*5.67E-8*(EA405+273)^3))</f>
        <v>0</v>
      </c>
      <c r="W405">
        <f>($C$7*EB405+$D$7*EC405+$E$7*V405)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2*0.95*5.67E-8*(((EA405+$B$7)+273)^4-(W405+273)^4)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394.957135029762</v>
      </c>
      <c r="AK405">
        <v>382.404278787879</v>
      </c>
      <c r="AL405">
        <v>-2.35655435064942</v>
      </c>
      <c r="AM405">
        <v>63.08</v>
      </c>
      <c r="AN405">
        <f>(AP405 - AO405 + DY405*1E3/(8.314*(EA405+273.15)) * AR405/DX405 * AQ405) * DX405/(100*DL405) * 1000/(1000 - AP405)</f>
        <v>0</v>
      </c>
      <c r="AO405">
        <v>20.3268106964286</v>
      </c>
      <c r="AP405">
        <v>23.6913636363636</v>
      </c>
      <c r="AQ405">
        <v>-2.00309214596073e-05</v>
      </c>
      <c r="AR405">
        <v>99.94</v>
      </c>
      <c r="AS405">
        <v>0</v>
      </c>
      <c r="AT405">
        <v>0</v>
      </c>
      <c r="AU405">
        <f>IF(AS405*$H$13&gt;=AW405,1.0,(AW405/(AW405-AS405*$H$13)))</f>
        <v>0</v>
      </c>
      <c r="AV405">
        <f>(AU405-1)*100</f>
        <v>0</v>
      </c>
      <c r="AW405">
        <f>MAX(0,($B$13+$C$13*EF405)/(1+$D$13*EF405)*DY405/(EA405+273)*$E$13)</f>
        <v>0</v>
      </c>
      <c r="AX405" t="s">
        <v>437</v>
      </c>
      <c r="AY405" t="s">
        <v>437</v>
      </c>
      <c r="AZ405">
        <v>0</v>
      </c>
      <c r="BA405">
        <v>0</v>
      </c>
      <c r="BB405">
        <f>1-AZ405/BA405</f>
        <v>0</v>
      </c>
      <c r="BC405">
        <v>0</v>
      </c>
      <c r="BD405" t="s">
        <v>437</v>
      </c>
      <c r="BE405" t="s">
        <v>437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437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$B$11*EG405+$C$11*EH405+$F$11*ES405*(1-EV405)</f>
        <v>0</v>
      </c>
      <c r="DI405">
        <f>DH405*DJ405</f>
        <v>0</v>
      </c>
      <c r="DJ405">
        <f>($B$11*$D$9+$C$11*$D$9+$F$11*((FF405+EX405)/MAX(FF405+EX405+FG405, 0.1)*$I$9+FG405/MAX(FF405+EX405+FG405, 0.1)*$J$9))/($B$11+$C$11+$F$11)</f>
        <v>0</v>
      </c>
      <c r="DK405">
        <f>($B$11*$K$9+$C$11*$K$9+$F$11*((FF405+EX405)/MAX(FF405+EX405+FG405, 0.1)*$P$9+FG405/MAX(FF405+EX405+FG405, 0.1)*$Q$9))/($B$11+$C$11+$F$11)</f>
        <v>0</v>
      </c>
      <c r="DL405">
        <v>4.6</v>
      </c>
      <c r="DM405">
        <v>0.5</v>
      </c>
      <c r="DN405" t="s">
        <v>438</v>
      </c>
      <c r="DO405">
        <v>2</v>
      </c>
      <c r="DP405" t="b">
        <v>1</v>
      </c>
      <c r="DQ405">
        <v>1759000401.84615</v>
      </c>
      <c r="DR405">
        <v>386.663307692308</v>
      </c>
      <c r="DS405">
        <v>400.084769230769</v>
      </c>
      <c r="DT405">
        <v>23.6922461538462</v>
      </c>
      <c r="DU405">
        <v>20.3279846153846</v>
      </c>
      <c r="DV405">
        <v>380.944461538461</v>
      </c>
      <c r="DW405">
        <v>23.3039230769231</v>
      </c>
      <c r="DX405">
        <v>500.004923076923</v>
      </c>
      <c r="DY405">
        <v>90.2946307692308</v>
      </c>
      <c r="DZ405">
        <v>0.0294984846153846</v>
      </c>
      <c r="EA405">
        <v>30.1166307692308</v>
      </c>
      <c r="EB405">
        <v>30.0085538461538</v>
      </c>
      <c r="EC405">
        <v>999.9</v>
      </c>
      <c r="ED405">
        <v>0</v>
      </c>
      <c r="EE405">
        <v>0</v>
      </c>
      <c r="EF405">
        <v>9996.83384615385</v>
      </c>
      <c r="EG405">
        <v>0</v>
      </c>
      <c r="EH405">
        <v>9.67526</v>
      </c>
      <c r="EI405">
        <v>-13.4215269230769</v>
      </c>
      <c r="EJ405">
        <v>396.046461538462</v>
      </c>
      <c r="EK405">
        <v>408.386461538462</v>
      </c>
      <c r="EL405">
        <v>3.36427230769231</v>
      </c>
      <c r="EM405">
        <v>400.084769230769</v>
      </c>
      <c r="EN405">
        <v>20.3279846153846</v>
      </c>
      <c r="EO405">
        <v>2.13928384615385</v>
      </c>
      <c r="EP405">
        <v>1.83550692307692</v>
      </c>
      <c r="EQ405">
        <v>18.5147461538462</v>
      </c>
      <c r="ER405">
        <v>16.0924923076923</v>
      </c>
      <c r="ES405">
        <v>1999.99230769231</v>
      </c>
      <c r="ET405">
        <v>0.979996</v>
      </c>
      <c r="EU405">
        <v>0.0200041</v>
      </c>
      <c r="EV405">
        <v>0</v>
      </c>
      <c r="EW405">
        <v>710.948538461538</v>
      </c>
      <c r="EX405">
        <v>5.00016</v>
      </c>
      <c r="EY405">
        <v>14526.1307692308</v>
      </c>
      <c r="EZ405">
        <v>18234.1</v>
      </c>
      <c r="FA405">
        <v>48.625</v>
      </c>
      <c r="FB405">
        <v>49</v>
      </c>
      <c r="FC405">
        <v>49</v>
      </c>
      <c r="FD405">
        <v>48.687</v>
      </c>
      <c r="FE405">
        <v>50.4418461538462</v>
      </c>
      <c r="FF405">
        <v>1955.08230769231</v>
      </c>
      <c r="FG405">
        <v>39.91</v>
      </c>
      <c r="FH405">
        <v>0</v>
      </c>
      <c r="FI405">
        <v>1759000415.1</v>
      </c>
      <c r="FJ405">
        <v>0</v>
      </c>
      <c r="FK405">
        <v>710.912538461538</v>
      </c>
      <c r="FL405">
        <v>-7.65641026044237</v>
      </c>
      <c r="FM405">
        <v>-148.441025596453</v>
      </c>
      <c r="FN405">
        <v>14525.4038461538</v>
      </c>
      <c r="FO405">
        <v>15</v>
      </c>
      <c r="FP405">
        <v>0</v>
      </c>
      <c r="FQ405" t="s">
        <v>439</v>
      </c>
      <c r="FR405">
        <v>1747249705.1</v>
      </c>
      <c r="FS405">
        <v>1747249711.1</v>
      </c>
      <c r="FT405">
        <v>0</v>
      </c>
      <c r="FU405">
        <v>0.871</v>
      </c>
      <c r="FV405">
        <v>0.066</v>
      </c>
      <c r="FW405">
        <v>5.486</v>
      </c>
      <c r="FX405">
        <v>0.145</v>
      </c>
      <c r="FY405">
        <v>420</v>
      </c>
      <c r="FZ405">
        <v>16</v>
      </c>
      <c r="GA405">
        <v>0.27</v>
      </c>
      <c r="GB405">
        <v>0.16</v>
      </c>
      <c r="GC405">
        <v>-16.59284</v>
      </c>
      <c r="GD405">
        <v>69.9512438961039</v>
      </c>
      <c r="GE405">
        <v>7.19445247907686</v>
      </c>
      <c r="GF405">
        <v>0</v>
      </c>
      <c r="GG405">
        <v>711.143588235294</v>
      </c>
      <c r="GH405">
        <v>-5.20556150557548</v>
      </c>
      <c r="GI405">
        <v>0.579662179389454</v>
      </c>
      <c r="GJ405">
        <v>-1</v>
      </c>
      <c r="GK405">
        <v>3.36417809523809</v>
      </c>
      <c r="GL405">
        <v>0.00178051948051622</v>
      </c>
      <c r="GM405">
        <v>0.00150635358856635</v>
      </c>
      <c r="GN405">
        <v>1</v>
      </c>
      <c r="GO405">
        <v>1</v>
      </c>
      <c r="GP405">
        <v>2</v>
      </c>
      <c r="GQ405" t="s">
        <v>446</v>
      </c>
      <c r="GR405">
        <v>3.12544</v>
      </c>
      <c r="GS405">
        <v>2.65473</v>
      </c>
      <c r="GT405">
        <v>0.0805223</v>
      </c>
      <c r="GU405">
        <v>0.0820654</v>
      </c>
      <c r="GV405">
        <v>0.10046</v>
      </c>
      <c r="GW405">
        <v>0.0906013</v>
      </c>
      <c r="GX405">
        <v>23659.8</v>
      </c>
      <c r="GY405">
        <v>22424.5</v>
      </c>
      <c r="GZ405">
        <v>23009.9</v>
      </c>
      <c r="HA405">
        <v>23785.2</v>
      </c>
      <c r="HB405">
        <v>35269</v>
      </c>
      <c r="HC405">
        <v>35802</v>
      </c>
      <c r="HD405">
        <v>41477.8</v>
      </c>
      <c r="HE405">
        <v>42414</v>
      </c>
      <c r="HF405">
        <v>1.91035</v>
      </c>
      <c r="HG405">
        <v>1.81905</v>
      </c>
      <c r="HH405">
        <v>0.176035</v>
      </c>
      <c r="HI405">
        <v>0</v>
      </c>
      <c r="HJ405">
        <v>27.1331</v>
      </c>
      <c r="HK405">
        <v>999.9</v>
      </c>
      <c r="HL405">
        <v>54.609</v>
      </c>
      <c r="HM405">
        <v>29.477</v>
      </c>
      <c r="HN405">
        <v>25.0038</v>
      </c>
      <c r="HO405">
        <v>53.9529</v>
      </c>
      <c r="HP405">
        <v>41.8189</v>
      </c>
      <c r="HQ405">
        <v>1</v>
      </c>
      <c r="HR405">
        <v>0.0134985</v>
      </c>
      <c r="HS405">
        <v>0.106904</v>
      </c>
      <c r="HT405">
        <v>20.2183</v>
      </c>
      <c r="HU405">
        <v>5.23316</v>
      </c>
      <c r="HV405">
        <v>11.992</v>
      </c>
      <c r="HW405">
        <v>4.95565</v>
      </c>
      <c r="HX405">
        <v>3.30385</v>
      </c>
      <c r="HY405">
        <v>24.1</v>
      </c>
      <c r="HZ405">
        <v>9999</v>
      </c>
      <c r="IA405">
        <v>9999</v>
      </c>
      <c r="IB405">
        <v>9999</v>
      </c>
      <c r="IC405">
        <v>1.86846</v>
      </c>
      <c r="ID405">
        <v>1.86418</v>
      </c>
      <c r="IE405">
        <v>1.8718</v>
      </c>
      <c r="IF405">
        <v>1.86265</v>
      </c>
      <c r="IG405">
        <v>1.86205</v>
      </c>
      <c r="IH405">
        <v>1.86857</v>
      </c>
      <c r="II405">
        <v>1.85867</v>
      </c>
      <c r="IJ405">
        <v>1.86508</v>
      </c>
      <c r="IK405">
        <v>5</v>
      </c>
      <c r="IL405">
        <v>0</v>
      </c>
      <c r="IM405">
        <v>0</v>
      </c>
      <c r="IN405">
        <v>0</v>
      </c>
      <c r="IO405" t="s">
        <v>441</v>
      </c>
      <c r="IP405" t="s">
        <v>442</v>
      </c>
      <c r="IQ405" t="s">
        <v>443</v>
      </c>
      <c r="IR405" t="s">
        <v>443</v>
      </c>
      <c r="IS405" t="s">
        <v>443</v>
      </c>
      <c r="IT405" t="s">
        <v>443</v>
      </c>
      <c r="IU405">
        <v>0</v>
      </c>
      <c r="IV405">
        <v>100</v>
      </c>
      <c r="IW405">
        <v>100</v>
      </c>
      <c r="IX405">
        <v>5.668</v>
      </c>
      <c r="IY405">
        <v>0.3883</v>
      </c>
      <c r="IZ405">
        <v>4.29428474587108</v>
      </c>
      <c r="JA405">
        <v>0.0044018681294096</v>
      </c>
      <c r="JB405">
        <v>-1.90699597991277e-06</v>
      </c>
      <c r="JC405">
        <v>4.44501569190667e-10</v>
      </c>
      <c r="JD405">
        <v>0.0663976639725661</v>
      </c>
      <c r="JE405">
        <v>0.00774552653971819</v>
      </c>
      <c r="JF405">
        <v>0.000136201457998369</v>
      </c>
      <c r="JG405">
        <v>5.32982615085375e-06</v>
      </c>
      <c r="JH405">
        <v>-0</v>
      </c>
      <c r="JI405">
        <v>1991</v>
      </c>
      <c r="JJ405">
        <v>1</v>
      </c>
      <c r="JK405">
        <v>28</v>
      </c>
      <c r="JL405">
        <v>195845.1</v>
      </c>
      <c r="JM405">
        <v>195845</v>
      </c>
      <c r="JN405">
        <v>0.736084</v>
      </c>
      <c r="JO405">
        <v>2.39136</v>
      </c>
      <c r="JP405">
        <v>1.4978</v>
      </c>
      <c r="JQ405">
        <v>2.33032</v>
      </c>
      <c r="JR405">
        <v>1.54419</v>
      </c>
      <c r="JS405">
        <v>2.36328</v>
      </c>
      <c r="JT405">
        <v>35.5451</v>
      </c>
      <c r="JU405">
        <v>24.1225</v>
      </c>
      <c r="JV405">
        <v>18</v>
      </c>
      <c r="JW405">
        <v>547.245</v>
      </c>
      <c r="JX405">
        <v>431.846</v>
      </c>
      <c r="JY405">
        <v>26.8993</v>
      </c>
      <c r="JZ405">
        <v>27.7418</v>
      </c>
      <c r="KA405">
        <v>30.0002</v>
      </c>
      <c r="KB405">
        <v>27.6632</v>
      </c>
      <c r="KC405">
        <v>27.6907</v>
      </c>
      <c r="KD405">
        <v>14.7335</v>
      </c>
      <c r="KE405">
        <v>31.4777</v>
      </c>
      <c r="KF405">
        <v>84.3519</v>
      </c>
      <c r="KG405">
        <v>26.8921</v>
      </c>
      <c r="KH405">
        <v>352.327</v>
      </c>
      <c r="KI405">
        <v>20.3481</v>
      </c>
      <c r="KJ405">
        <v>92.9666</v>
      </c>
      <c r="KK405">
        <v>98.8502</v>
      </c>
    </row>
    <row r="406" spans="1:297">
      <c r="A406">
        <v>390</v>
      </c>
      <c r="B406">
        <v>1759000415</v>
      </c>
      <c r="C406">
        <v>13068</v>
      </c>
      <c r="D406" t="s">
        <v>1226</v>
      </c>
      <c r="E406" t="s">
        <v>1227</v>
      </c>
      <c r="F406">
        <v>5</v>
      </c>
      <c r="G406" t="s">
        <v>1217</v>
      </c>
      <c r="H406" t="s">
        <v>436</v>
      </c>
      <c r="I406">
        <v>1759000406.84615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(EA406+(U406+2*0.95*5.67E-8*(((EA406+$B$7)+273)^4-(EA406+273)^4)-44100*J406)/(1.84*29.3*R406+8*0.95*5.67E-8*(EA406+273)^3))</f>
        <v>0</v>
      </c>
      <c r="W406">
        <f>($C$7*EB406+$D$7*EC406+$E$7*V406)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2*0.95*5.67E-8*(((EA406+$B$7)+273)^4-(W406+273)^4)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376.44489662381</v>
      </c>
      <c r="AK406">
        <v>367.291175757576</v>
      </c>
      <c r="AL406">
        <v>-3.10511677489182</v>
      </c>
      <c r="AM406">
        <v>63.08</v>
      </c>
      <c r="AN406">
        <f>(AP406 - AO406 + DY406*1E3/(8.314*(EA406+273.15)) * AR406/DX406 * AQ406) * DX406/(100*DL406) * 1000/(1000 - AP406)</f>
        <v>0</v>
      </c>
      <c r="AO406">
        <v>20.3261911517857</v>
      </c>
      <c r="AP406">
        <v>23.6911872727273</v>
      </c>
      <c r="AQ406">
        <v>-1.76793698122549e-06</v>
      </c>
      <c r="AR406">
        <v>99.94</v>
      </c>
      <c r="AS406">
        <v>0</v>
      </c>
      <c r="AT406">
        <v>0</v>
      </c>
      <c r="AU406">
        <f>IF(AS406*$H$13&gt;=AW406,1.0,(AW406/(AW406-AS406*$H$13)))</f>
        <v>0</v>
      </c>
      <c r="AV406">
        <f>(AU406-1)*100</f>
        <v>0</v>
      </c>
      <c r="AW406">
        <f>MAX(0,($B$13+$C$13*EF406)/(1+$D$13*EF406)*DY406/(EA406+273)*$E$13)</f>
        <v>0</v>
      </c>
      <c r="AX406" t="s">
        <v>437</v>
      </c>
      <c r="AY406" t="s">
        <v>437</v>
      </c>
      <c r="AZ406">
        <v>0</v>
      </c>
      <c r="BA406">
        <v>0</v>
      </c>
      <c r="BB406">
        <f>1-AZ406/BA406</f>
        <v>0</v>
      </c>
      <c r="BC406">
        <v>0</v>
      </c>
      <c r="BD406" t="s">
        <v>437</v>
      </c>
      <c r="BE406" t="s">
        <v>437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437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$B$11*EG406+$C$11*EH406+$F$11*ES406*(1-EV406)</f>
        <v>0</v>
      </c>
      <c r="DI406">
        <f>DH406*DJ406</f>
        <v>0</v>
      </c>
      <c r="DJ406">
        <f>($B$11*$D$9+$C$11*$D$9+$F$11*((FF406+EX406)/MAX(FF406+EX406+FG406, 0.1)*$I$9+FG406/MAX(FF406+EX406+FG406, 0.1)*$J$9))/($B$11+$C$11+$F$11)</f>
        <v>0</v>
      </c>
      <c r="DK406">
        <f>($B$11*$K$9+$C$11*$K$9+$F$11*((FF406+EX406)/MAX(FF406+EX406+FG406, 0.1)*$P$9+FG406/MAX(FF406+EX406+FG406, 0.1)*$Q$9))/($B$11+$C$11+$F$11)</f>
        <v>0</v>
      </c>
      <c r="DL406">
        <v>4.6</v>
      </c>
      <c r="DM406">
        <v>0.5</v>
      </c>
      <c r="DN406" t="s">
        <v>438</v>
      </c>
      <c r="DO406">
        <v>2</v>
      </c>
      <c r="DP406" t="b">
        <v>1</v>
      </c>
      <c r="DQ406">
        <v>1759000406.84615</v>
      </c>
      <c r="DR406">
        <v>377.098538461538</v>
      </c>
      <c r="DS406">
        <v>384.770615384615</v>
      </c>
      <c r="DT406">
        <v>23.6916153846154</v>
      </c>
      <c r="DU406">
        <v>20.3271538461538</v>
      </c>
      <c r="DV406">
        <v>371.409846153846</v>
      </c>
      <c r="DW406">
        <v>23.3033076923077</v>
      </c>
      <c r="DX406">
        <v>500.067461538461</v>
      </c>
      <c r="DY406">
        <v>90.2926153846154</v>
      </c>
      <c r="DZ406">
        <v>0.0291546307692308</v>
      </c>
      <c r="EA406">
        <v>30.1116230769231</v>
      </c>
      <c r="EB406">
        <v>30.0111384615385</v>
      </c>
      <c r="EC406">
        <v>999.9</v>
      </c>
      <c r="ED406">
        <v>0</v>
      </c>
      <c r="EE406">
        <v>0</v>
      </c>
      <c r="EF406">
        <v>9999.42615384615</v>
      </c>
      <c r="EG406">
        <v>0</v>
      </c>
      <c r="EH406">
        <v>9.66830461538462</v>
      </c>
      <c r="EI406">
        <v>-7.67216307692308</v>
      </c>
      <c r="EJ406">
        <v>386.249384615385</v>
      </c>
      <c r="EK406">
        <v>392.754076923077</v>
      </c>
      <c r="EL406">
        <v>3.36446538461538</v>
      </c>
      <c r="EM406">
        <v>384.770615384615</v>
      </c>
      <c r="EN406">
        <v>20.3271538461538</v>
      </c>
      <c r="EO406">
        <v>2.13918</v>
      </c>
      <c r="EP406">
        <v>1.83539153846154</v>
      </c>
      <c r="EQ406">
        <v>18.5139692307692</v>
      </c>
      <c r="ER406">
        <v>16.0915076923077</v>
      </c>
      <c r="ES406">
        <v>1999.99461538462</v>
      </c>
      <c r="ET406">
        <v>0.979996</v>
      </c>
      <c r="EU406">
        <v>0.0200041</v>
      </c>
      <c r="EV406">
        <v>0</v>
      </c>
      <c r="EW406">
        <v>710.219076923077</v>
      </c>
      <c r="EX406">
        <v>5.00016</v>
      </c>
      <c r="EY406">
        <v>14510.3615384615</v>
      </c>
      <c r="EZ406">
        <v>18234.1230769231</v>
      </c>
      <c r="FA406">
        <v>48.625</v>
      </c>
      <c r="FB406">
        <v>49</v>
      </c>
      <c r="FC406">
        <v>49</v>
      </c>
      <c r="FD406">
        <v>48.687</v>
      </c>
      <c r="FE406">
        <v>50.4418461538462</v>
      </c>
      <c r="FF406">
        <v>1955.08461538462</v>
      </c>
      <c r="FG406">
        <v>39.91</v>
      </c>
      <c r="FH406">
        <v>0</v>
      </c>
      <c r="FI406">
        <v>1759000420.5</v>
      </c>
      <c r="FJ406">
        <v>0</v>
      </c>
      <c r="FK406">
        <v>709.96976</v>
      </c>
      <c r="FL406">
        <v>-13.318769214552</v>
      </c>
      <c r="FM406">
        <v>-260.746153468004</v>
      </c>
      <c r="FN406">
        <v>14506.136</v>
      </c>
      <c r="FO406">
        <v>15</v>
      </c>
      <c r="FP406">
        <v>0</v>
      </c>
      <c r="FQ406" t="s">
        <v>439</v>
      </c>
      <c r="FR406">
        <v>1747249705.1</v>
      </c>
      <c r="FS406">
        <v>1747249711.1</v>
      </c>
      <c r="FT406">
        <v>0</v>
      </c>
      <c r="FU406">
        <v>0.871</v>
      </c>
      <c r="FV406">
        <v>0.066</v>
      </c>
      <c r="FW406">
        <v>5.486</v>
      </c>
      <c r="FX406">
        <v>0.145</v>
      </c>
      <c r="FY406">
        <v>420</v>
      </c>
      <c r="FZ406">
        <v>16</v>
      </c>
      <c r="GA406">
        <v>0.27</v>
      </c>
      <c r="GB406">
        <v>0.16</v>
      </c>
      <c r="GC406">
        <v>-10.574428</v>
      </c>
      <c r="GD406">
        <v>67.6430354887218</v>
      </c>
      <c r="GE406">
        <v>6.62297348697894</v>
      </c>
      <c r="GF406">
        <v>0</v>
      </c>
      <c r="GG406">
        <v>710.538647058823</v>
      </c>
      <c r="GH406">
        <v>-9.07969442452153</v>
      </c>
      <c r="GI406">
        <v>0.945557783792911</v>
      </c>
      <c r="GJ406">
        <v>-1</v>
      </c>
      <c r="GK406">
        <v>3.3641305</v>
      </c>
      <c r="GL406">
        <v>0.00816045112781736</v>
      </c>
      <c r="GM406">
        <v>0.00147072932587876</v>
      </c>
      <c r="GN406">
        <v>1</v>
      </c>
      <c r="GO406">
        <v>1</v>
      </c>
      <c r="GP406">
        <v>2</v>
      </c>
      <c r="GQ406" t="s">
        <v>446</v>
      </c>
      <c r="GR406">
        <v>3.12523</v>
      </c>
      <c r="GS406">
        <v>2.65365</v>
      </c>
      <c r="GT406">
        <v>0.0779124</v>
      </c>
      <c r="GU406">
        <v>0.0793361</v>
      </c>
      <c r="GV406">
        <v>0.100458</v>
      </c>
      <c r="GW406">
        <v>0.090599</v>
      </c>
      <c r="GX406">
        <v>23726.9</v>
      </c>
      <c r="GY406">
        <v>22491.2</v>
      </c>
      <c r="GZ406">
        <v>23009.8</v>
      </c>
      <c r="HA406">
        <v>23785.2</v>
      </c>
      <c r="HB406">
        <v>35268.9</v>
      </c>
      <c r="HC406">
        <v>35801.9</v>
      </c>
      <c r="HD406">
        <v>41477.8</v>
      </c>
      <c r="HE406">
        <v>42414.1</v>
      </c>
      <c r="HF406">
        <v>1.9102</v>
      </c>
      <c r="HG406">
        <v>1.8192</v>
      </c>
      <c r="HH406">
        <v>0.176892</v>
      </c>
      <c r="HI406">
        <v>0</v>
      </c>
      <c r="HJ406">
        <v>27.1351</v>
      </c>
      <c r="HK406">
        <v>999.9</v>
      </c>
      <c r="HL406">
        <v>54.609</v>
      </c>
      <c r="HM406">
        <v>29.477</v>
      </c>
      <c r="HN406">
        <v>25.0018</v>
      </c>
      <c r="HO406">
        <v>54.3229</v>
      </c>
      <c r="HP406">
        <v>41.903</v>
      </c>
      <c r="HQ406">
        <v>1</v>
      </c>
      <c r="HR406">
        <v>0.0129345</v>
      </c>
      <c r="HS406">
        <v>0.0839134</v>
      </c>
      <c r="HT406">
        <v>20.2181</v>
      </c>
      <c r="HU406">
        <v>5.23316</v>
      </c>
      <c r="HV406">
        <v>11.992</v>
      </c>
      <c r="HW406">
        <v>4.9556</v>
      </c>
      <c r="HX406">
        <v>3.30378</v>
      </c>
      <c r="HY406">
        <v>24.1</v>
      </c>
      <c r="HZ406">
        <v>9999</v>
      </c>
      <c r="IA406">
        <v>9999</v>
      </c>
      <c r="IB406">
        <v>9999</v>
      </c>
      <c r="IC406">
        <v>1.86846</v>
      </c>
      <c r="ID406">
        <v>1.86418</v>
      </c>
      <c r="IE406">
        <v>1.8718</v>
      </c>
      <c r="IF406">
        <v>1.86264</v>
      </c>
      <c r="IG406">
        <v>1.86204</v>
      </c>
      <c r="IH406">
        <v>1.86857</v>
      </c>
      <c r="II406">
        <v>1.85867</v>
      </c>
      <c r="IJ406">
        <v>1.86508</v>
      </c>
      <c r="IK406">
        <v>5</v>
      </c>
      <c r="IL406">
        <v>0</v>
      </c>
      <c r="IM406">
        <v>0</v>
      </c>
      <c r="IN406">
        <v>0</v>
      </c>
      <c r="IO406" t="s">
        <v>441</v>
      </c>
      <c r="IP406" t="s">
        <v>442</v>
      </c>
      <c r="IQ406" t="s">
        <v>443</v>
      </c>
      <c r="IR406" t="s">
        <v>443</v>
      </c>
      <c r="IS406" t="s">
        <v>443</v>
      </c>
      <c r="IT406" t="s">
        <v>443</v>
      </c>
      <c r="IU406">
        <v>0</v>
      </c>
      <c r="IV406">
        <v>100</v>
      </c>
      <c r="IW406">
        <v>100</v>
      </c>
      <c r="IX406">
        <v>5.62</v>
      </c>
      <c r="IY406">
        <v>0.3883</v>
      </c>
      <c r="IZ406">
        <v>4.29428474587108</v>
      </c>
      <c r="JA406">
        <v>0.0044018681294096</v>
      </c>
      <c r="JB406">
        <v>-1.90699597991277e-06</v>
      </c>
      <c r="JC406">
        <v>4.44501569190667e-10</v>
      </c>
      <c r="JD406">
        <v>0.0663976639725661</v>
      </c>
      <c r="JE406">
        <v>0.00774552653971819</v>
      </c>
      <c r="JF406">
        <v>0.000136201457998369</v>
      </c>
      <c r="JG406">
        <v>5.32982615085375e-06</v>
      </c>
      <c r="JH406">
        <v>-0</v>
      </c>
      <c r="JI406">
        <v>1991</v>
      </c>
      <c r="JJ406">
        <v>1</v>
      </c>
      <c r="JK406">
        <v>28</v>
      </c>
      <c r="JL406">
        <v>195845.2</v>
      </c>
      <c r="JM406">
        <v>195845.1</v>
      </c>
      <c r="JN406">
        <v>0.704346</v>
      </c>
      <c r="JO406">
        <v>2.40723</v>
      </c>
      <c r="JP406">
        <v>1.4978</v>
      </c>
      <c r="JQ406">
        <v>2.33032</v>
      </c>
      <c r="JR406">
        <v>1.54419</v>
      </c>
      <c r="JS406">
        <v>2.3645</v>
      </c>
      <c r="JT406">
        <v>35.5218</v>
      </c>
      <c r="JU406">
        <v>24.1138</v>
      </c>
      <c r="JV406">
        <v>18</v>
      </c>
      <c r="JW406">
        <v>547.131</v>
      </c>
      <c r="JX406">
        <v>431.921</v>
      </c>
      <c r="JY406">
        <v>26.8902</v>
      </c>
      <c r="JZ406">
        <v>27.7405</v>
      </c>
      <c r="KA406">
        <v>30</v>
      </c>
      <c r="KB406">
        <v>27.6612</v>
      </c>
      <c r="KC406">
        <v>27.689</v>
      </c>
      <c r="KD406">
        <v>14.013</v>
      </c>
      <c r="KE406">
        <v>31.4777</v>
      </c>
      <c r="KF406">
        <v>84.3519</v>
      </c>
      <c r="KG406">
        <v>26.8744</v>
      </c>
      <c r="KH406">
        <v>332.067</v>
      </c>
      <c r="KI406">
        <v>20.3481</v>
      </c>
      <c r="KJ406">
        <v>92.9667</v>
      </c>
      <c r="KK406">
        <v>98.8504</v>
      </c>
    </row>
    <row r="407" spans="1:297">
      <c r="A407">
        <v>391</v>
      </c>
      <c r="B407">
        <v>1759000420</v>
      </c>
      <c r="C407">
        <v>13073</v>
      </c>
      <c r="D407" t="s">
        <v>1228</v>
      </c>
      <c r="E407" t="s">
        <v>1229</v>
      </c>
      <c r="F407">
        <v>5</v>
      </c>
      <c r="G407" t="s">
        <v>1217</v>
      </c>
      <c r="H407" t="s">
        <v>436</v>
      </c>
      <c r="I407">
        <v>1759000411.84615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(EA407+(U407+2*0.95*5.67E-8*(((EA407+$B$7)+273)^4-(EA407+273)^4)-44100*J407)/(1.84*29.3*R407+8*0.95*5.67E-8*(EA407+273)^3))</f>
        <v>0</v>
      </c>
      <c r="W407">
        <f>($C$7*EB407+$D$7*EC407+$E$7*V407)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2*0.95*5.67E-8*(((EA407+$B$7)+273)^4-(W407+273)^4)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360.500231083333</v>
      </c>
      <c r="AK407">
        <v>352.245866666667</v>
      </c>
      <c r="AL407">
        <v>-3.01563238095242</v>
      </c>
      <c r="AM407">
        <v>63.08</v>
      </c>
      <c r="AN407">
        <f>(AP407 - AO407 + DY407*1E3/(8.314*(EA407+273.15)) * AR407/DX407 * AQ407) * DX407/(100*DL407) * 1000/(1000 - AP407)</f>
        <v>0</v>
      </c>
      <c r="AO407">
        <v>20.3227951666667</v>
      </c>
      <c r="AP407">
        <v>23.6828975757576</v>
      </c>
      <c r="AQ407">
        <v>-9.91551882462503e-05</v>
      </c>
      <c r="AR407">
        <v>99.94</v>
      </c>
      <c r="AS407">
        <v>0</v>
      </c>
      <c r="AT407">
        <v>0</v>
      </c>
      <c r="AU407">
        <f>IF(AS407*$H$13&gt;=AW407,1.0,(AW407/(AW407-AS407*$H$13)))</f>
        <v>0</v>
      </c>
      <c r="AV407">
        <f>(AU407-1)*100</f>
        <v>0</v>
      </c>
      <c r="AW407">
        <f>MAX(0,($B$13+$C$13*EF407)/(1+$D$13*EF407)*DY407/(EA407+273)*$E$13)</f>
        <v>0</v>
      </c>
      <c r="AX407" t="s">
        <v>437</v>
      </c>
      <c r="AY407" t="s">
        <v>437</v>
      </c>
      <c r="AZ407">
        <v>0</v>
      </c>
      <c r="BA407">
        <v>0</v>
      </c>
      <c r="BB407">
        <f>1-AZ407/BA407</f>
        <v>0</v>
      </c>
      <c r="BC407">
        <v>0</v>
      </c>
      <c r="BD407" t="s">
        <v>437</v>
      </c>
      <c r="BE407" t="s">
        <v>437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437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$B$11*EG407+$C$11*EH407+$F$11*ES407*(1-EV407)</f>
        <v>0</v>
      </c>
      <c r="DI407">
        <f>DH407*DJ407</f>
        <v>0</v>
      </c>
      <c r="DJ407">
        <f>($B$11*$D$9+$C$11*$D$9+$F$11*((FF407+EX407)/MAX(FF407+EX407+FG407, 0.1)*$I$9+FG407/MAX(FF407+EX407+FG407, 0.1)*$J$9))/($B$11+$C$11+$F$11)</f>
        <v>0</v>
      </c>
      <c r="DK407">
        <f>($B$11*$K$9+$C$11*$K$9+$F$11*((FF407+EX407)/MAX(FF407+EX407+FG407, 0.1)*$P$9+FG407/MAX(FF407+EX407+FG407, 0.1)*$Q$9))/($B$11+$C$11+$F$11)</f>
        <v>0</v>
      </c>
      <c r="DL407">
        <v>4.6</v>
      </c>
      <c r="DM407">
        <v>0.5</v>
      </c>
      <c r="DN407" t="s">
        <v>438</v>
      </c>
      <c r="DO407">
        <v>2</v>
      </c>
      <c r="DP407" t="b">
        <v>1</v>
      </c>
      <c r="DQ407">
        <v>1759000411.84615</v>
      </c>
      <c r="DR407">
        <v>364.475846153846</v>
      </c>
      <c r="DS407">
        <v>368.753461538461</v>
      </c>
      <c r="DT407">
        <v>23.6900692307692</v>
      </c>
      <c r="DU407">
        <v>20.3252230769231</v>
      </c>
      <c r="DV407">
        <v>358.827230769231</v>
      </c>
      <c r="DW407">
        <v>23.3018076923077</v>
      </c>
      <c r="DX407">
        <v>500.042153846154</v>
      </c>
      <c r="DY407">
        <v>90.2916692307692</v>
      </c>
      <c r="DZ407">
        <v>0.0288453230769231</v>
      </c>
      <c r="EA407">
        <v>30.0991461538462</v>
      </c>
      <c r="EB407">
        <v>30.0150538461538</v>
      </c>
      <c r="EC407">
        <v>999.9</v>
      </c>
      <c r="ED407">
        <v>0</v>
      </c>
      <c r="EE407">
        <v>0</v>
      </c>
      <c r="EF407">
        <v>9993.8</v>
      </c>
      <c r="EG407">
        <v>0</v>
      </c>
      <c r="EH407">
        <v>9.66231230769231</v>
      </c>
      <c r="EI407">
        <v>-4.27772323076923</v>
      </c>
      <c r="EJ407">
        <v>373.319692307692</v>
      </c>
      <c r="EK407">
        <v>376.403923076923</v>
      </c>
      <c r="EL407">
        <v>3.36485</v>
      </c>
      <c r="EM407">
        <v>368.753461538461</v>
      </c>
      <c r="EN407">
        <v>20.3252230769231</v>
      </c>
      <c r="EO407">
        <v>2.13901769230769</v>
      </c>
      <c r="EP407">
        <v>1.83519846153846</v>
      </c>
      <c r="EQ407">
        <v>18.5127615384615</v>
      </c>
      <c r="ER407">
        <v>16.0898461538462</v>
      </c>
      <c r="ES407">
        <v>1999.99538461538</v>
      </c>
      <c r="ET407">
        <v>0.979996</v>
      </c>
      <c r="EU407">
        <v>0.0200041</v>
      </c>
      <c r="EV407">
        <v>0</v>
      </c>
      <c r="EW407">
        <v>708.872076923077</v>
      </c>
      <c r="EX407">
        <v>5.00016</v>
      </c>
      <c r="EY407">
        <v>14482.8846153846</v>
      </c>
      <c r="EZ407">
        <v>18234.1384615385</v>
      </c>
      <c r="FA407">
        <v>48.625</v>
      </c>
      <c r="FB407">
        <v>49</v>
      </c>
      <c r="FC407">
        <v>49</v>
      </c>
      <c r="FD407">
        <v>48.687</v>
      </c>
      <c r="FE407">
        <v>50.4466923076923</v>
      </c>
      <c r="FF407">
        <v>1955.08538461538</v>
      </c>
      <c r="FG407">
        <v>39.91</v>
      </c>
      <c r="FH407">
        <v>0</v>
      </c>
      <c r="FI407">
        <v>1759000425.3</v>
      </c>
      <c r="FJ407">
        <v>0</v>
      </c>
      <c r="FK407">
        <v>708.50832</v>
      </c>
      <c r="FL407">
        <v>-21.4385384903526</v>
      </c>
      <c r="FM407">
        <v>-444.761539127143</v>
      </c>
      <c r="FN407">
        <v>14477.076</v>
      </c>
      <c r="FO407">
        <v>15</v>
      </c>
      <c r="FP407">
        <v>0</v>
      </c>
      <c r="FQ407" t="s">
        <v>439</v>
      </c>
      <c r="FR407">
        <v>1747249705.1</v>
      </c>
      <c r="FS407">
        <v>1747249711.1</v>
      </c>
      <c r="FT407">
        <v>0</v>
      </c>
      <c r="FU407">
        <v>0.871</v>
      </c>
      <c r="FV407">
        <v>0.066</v>
      </c>
      <c r="FW407">
        <v>5.486</v>
      </c>
      <c r="FX407">
        <v>0.145</v>
      </c>
      <c r="FY407">
        <v>420</v>
      </c>
      <c r="FZ407">
        <v>16</v>
      </c>
      <c r="GA407">
        <v>0.27</v>
      </c>
      <c r="GB407">
        <v>0.16</v>
      </c>
      <c r="GC407">
        <v>-6.55431247619048</v>
      </c>
      <c r="GD407">
        <v>43.921288051948</v>
      </c>
      <c r="GE407">
        <v>4.62827989867106</v>
      </c>
      <c r="GF407">
        <v>0</v>
      </c>
      <c r="GG407">
        <v>709.544147058824</v>
      </c>
      <c r="GH407">
        <v>-15.4127883921093</v>
      </c>
      <c r="GI407">
        <v>1.56720354420284</v>
      </c>
      <c r="GJ407">
        <v>-1</v>
      </c>
      <c r="GK407">
        <v>3.3642480952381</v>
      </c>
      <c r="GL407">
        <v>0.00444857142857061</v>
      </c>
      <c r="GM407">
        <v>0.00150213061079318</v>
      </c>
      <c r="GN407">
        <v>1</v>
      </c>
      <c r="GO407">
        <v>1</v>
      </c>
      <c r="GP407">
        <v>2</v>
      </c>
      <c r="GQ407" t="s">
        <v>446</v>
      </c>
      <c r="GR407">
        <v>3.12491</v>
      </c>
      <c r="GS407">
        <v>2.65455</v>
      </c>
      <c r="GT407">
        <v>0.07528</v>
      </c>
      <c r="GU407">
        <v>0.0763737</v>
      </c>
      <c r="GV407">
        <v>0.10043</v>
      </c>
      <c r="GW407">
        <v>0.0905877</v>
      </c>
      <c r="GX407">
        <v>23794.5</v>
      </c>
      <c r="GY407">
        <v>22563.4</v>
      </c>
      <c r="GZ407">
        <v>23009.7</v>
      </c>
      <c r="HA407">
        <v>23785</v>
      </c>
      <c r="HB407">
        <v>35269.3</v>
      </c>
      <c r="HC407">
        <v>35802</v>
      </c>
      <c r="HD407">
        <v>41477.3</v>
      </c>
      <c r="HE407">
        <v>42413.9</v>
      </c>
      <c r="HF407">
        <v>1.9092</v>
      </c>
      <c r="HG407">
        <v>1.81973</v>
      </c>
      <c r="HH407">
        <v>0.176817</v>
      </c>
      <c r="HI407">
        <v>0</v>
      </c>
      <c r="HJ407">
        <v>27.1377</v>
      </c>
      <c r="HK407">
        <v>999.9</v>
      </c>
      <c r="HL407">
        <v>54.609</v>
      </c>
      <c r="HM407">
        <v>29.477</v>
      </c>
      <c r="HN407">
        <v>25.0032</v>
      </c>
      <c r="HO407">
        <v>54.0329</v>
      </c>
      <c r="HP407">
        <v>41.8309</v>
      </c>
      <c r="HQ407">
        <v>1</v>
      </c>
      <c r="HR407">
        <v>0.0130869</v>
      </c>
      <c r="HS407">
        <v>0.13033</v>
      </c>
      <c r="HT407">
        <v>20.2181</v>
      </c>
      <c r="HU407">
        <v>5.23331</v>
      </c>
      <c r="HV407">
        <v>11.992</v>
      </c>
      <c r="HW407">
        <v>4.95555</v>
      </c>
      <c r="HX407">
        <v>3.3039</v>
      </c>
      <c r="HY407">
        <v>24.1</v>
      </c>
      <c r="HZ407">
        <v>9999</v>
      </c>
      <c r="IA407">
        <v>9999</v>
      </c>
      <c r="IB407">
        <v>9999</v>
      </c>
      <c r="IC407">
        <v>1.86847</v>
      </c>
      <c r="ID407">
        <v>1.8642</v>
      </c>
      <c r="IE407">
        <v>1.8718</v>
      </c>
      <c r="IF407">
        <v>1.86266</v>
      </c>
      <c r="IG407">
        <v>1.86205</v>
      </c>
      <c r="IH407">
        <v>1.86854</v>
      </c>
      <c r="II407">
        <v>1.85867</v>
      </c>
      <c r="IJ407">
        <v>1.86508</v>
      </c>
      <c r="IK407">
        <v>5</v>
      </c>
      <c r="IL407">
        <v>0</v>
      </c>
      <c r="IM407">
        <v>0</v>
      </c>
      <c r="IN407">
        <v>0</v>
      </c>
      <c r="IO407" t="s">
        <v>441</v>
      </c>
      <c r="IP407" t="s">
        <v>442</v>
      </c>
      <c r="IQ407" t="s">
        <v>443</v>
      </c>
      <c r="IR407" t="s">
        <v>443</v>
      </c>
      <c r="IS407" t="s">
        <v>443</v>
      </c>
      <c r="IT407" t="s">
        <v>443</v>
      </c>
      <c r="IU407">
        <v>0</v>
      </c>
      <c r="IV407">
        <v>100</v>
      </c>
      <c r="IW407">
        <v>100</v>
      </c>
      <c r="IX407">
        <v>5.573</v>
      </c>
      <c r="IY407">
        <v>0.388</v>
      </c>
      <c r="IZ407">
        <v>4.29428474587108</v>
      </c>
      <c r="JA407">
        <v>0.0044018681294096</v>
      </c>
      <c r="JB407">
        <v>-1.90699597991277e-06</v>
      </c>
      <c r="JC407">
        <v>4.44501569190667e-10</v>
      </c>
      <c r="JD407">
        <v>0.0663976639725661</v>
      </c>
      <c r="JE407">
        <v>0.00774552653971819</v>
      </c>
      <c r="JF407">
        <v>0.000136201457998369</v>
      </c>
      <c r="JG407">
        <v>5.32982615085375e-06</v>
      </c>
      <c r="JH407">
        <v>-0</v>
      </c>
      <c r="JI407">
        <v>1991</v>
      </c>
      <c r="JJ407">
        <v>1</v>
      </c>
      <c r="JK407">
        <v>28</v>
      </c>
      <c r="JL407">
        <v>195845.2</v>
      </c>
      <c r="JM407">
        <v>195845.1</v>
      </c>
      <c r="JN407">
        <v>0.666504</v>
      </c>
      <c r="JO407">
        <v>2.40967</v>
      </c>
      <c r="JP407">
        <v>1.4978</v>
      </c>
      <c r="JQ407">
        <v>2.33032</v>
      </c>
      <c r="JR407">
        <v>1.54419</v>
      </c>
      <c r="JS407">
        <v>2.2937</v>
      </c>
      <c r="JT407">
        <v>35.5451</v>
      </c>
      <c r="JU407">
        <v>24.1138</v>
      </c>
      <c r="JV407">
        <v>18</v>
      </c>
      <c r="JW407">
        <v>546.468</v>
      </c>
      <c r="JX407">
        <v>432.214</v>
      </c>
      <c r="JY407">
        <v>26.8783</v>
      </c>
      <c r="JZ407">
        <v>27.7381</v>
      </c>
      <c r="KA407">
        <v>30.0001</v>
      </c>
      <c r="KB407">
        <v>27.6595</v>
      </c>
      <c r="KC407">
        <v>27.6867</v>
      </c>
      <c r="KD407">
        <v>13.3235</v>
      </c>
      <c r="KE407">
        <v>31.4777</v>
      </c>
      <c r="KF407">
        <v>84.3519</v>
      </c>
      <c r="KG407">
        <v>26.8493</v>
      </c>
      <c r="KH407">
        <v>318.545</v>
      </c>
      <c r="KI407">
        <v>20.3481</v>
      </c>
      <c r="KJ407">
        <v>92.9657</v>
      </c>
      <c r="KK407">
        <v>98.8498</v>
      </c>
    </row>
    <row r="408" spans="1:297">
      <c r="A408">
        <v>392</v>
      </c>
      <c r="B408">
        <v>1759000425</v>
      </c>
      <c r="C408">
        <v>13078</v>
      </c>
      <c r="D408" t="s">
        <v>1230</v>
      </c>
      <c r="E408" t="s">
        <v>1231</v>
      </c>
      <c r="F408">
        <v>5</v>
      </c>
      <c r="G408" t="s">
        <v>1217</v>
      </c>
      <c r="H408" t="s">
        <v>436</v>
      </c>
      <c r="I408">
        <v>1759000416.84615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(EA408+(U408+2*0.95*5.67E-8*(((EA408+$B$7)+273)^4-(EA408+273)^4)-44100*J408)/(1.84*29.3*R408+8*0.95*5.67E-8*(EA408+273)^3))</f>
        <v>0</v>
      </c>
      <c r="W408">
        <f>($C$7*EB408+$D$7*EC408+$E$7*V408)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2*0.95*5.67E-8*(((EA408+$B$7)+273)^4-(W408+273)^4)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343.291931182143</v>
      </c>
      <c r="AK408">
        <v>336.41443030303</v>
      </c>
      <c r="AL408">
        <v>-3.18134932900434</v>
      </c>
      <c r="AM408">
        <v>63.08</v>
      </c>
      <c r="AN408">
        <f>(AP408 - AO408 + DY408*1E3/(8.314*(EA408+273.15)) * AR408/DX408 * AQ408) * DX408/(100*DL408) * 1000/(1000 - AP408)</f>
        <v>0</v>
      </c>
      <c r="AO408">
        <v>20.3196954255952</v>
      </c>
      <c r="AP408">
        <v>23.678443030303</v>
      </c>
      <c r="AQ408">
        <v>-4.23954636912572e-05</v>
      </c>
      <c r="AR408">
        <v>99.94</v>
      </c>
      <c r="AS408">
        <v>0</v>
      </c>
      <c r="AT408">
        <v>0</v>
      </c>
      <c r="AU408">
        <f>IF(AS408*$H$13&gt;=AW408,1.0,(AW408/(AW408-AS408*$H$13)))</f>
        <v>0</v>
      </c>
      <c r="AV408">
        <f>(AU408-1)*100</f>
        <v>0</v>
      </c>
      <c r="AW408">
        <f>MAX(0,($B$13+$C$13*EF408)/(1+$D$13*EF408)*DY408/(EA408+273)*$E$13)</f>
        <v>0</v>
      </c>
      <c r="AX408" t="s">
        <v>437</v>
      </c>
      <c r="AY408" t="s">
        <v>437</v>
      </c>
      <c r="AZ408">
        <v>0</v>
      </c>
      <c r="BA408">
        <v>0</v>
      </c>
      <c r="BB408">
        <f>1-AZ408/BA408</f>
        <v>0</v>
      </c>
      <c r="BC408">
        <v>0</v>
      </c>
      <c r="BD408" t="s">
        <v>437</v>
      </c>
      <c r="BE408" t="s">
        <v>437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437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$B$11*EG408+$C$11*EH408+$F$11*ES408*(1-EV408)</f>
        <v>0</v>
      </c>
      <c r="DI408">
        <f>DH408*DJ408</f>
        <v>0</v>
      </c>
      <c r="DJ408">
        <f>($B$11*$D$9+$C$11*$D$9+$F$11*((FF408+EX408)/MAX(FF408+EX408+FG408, 0.1)*$I$9+FG408/MAX(FF408+EX408+FG408, 0.1)*$J$9))/($B$11+$C$11+$F$11)</f>
        <v>0</v>
      </c>
      <c r="DK408">
        <f>($B$11*$K$9+$C$11*$K$9+$F$11*((FF408+EX408)/MAX(FF408+EX408+FG408, 0.1)*$P$9+FG408/MAX(FF408+EX408+FG408, 0.1)*$Q$9))/($B$11+$C$11+$F$11)</f>
        <v>0</v>
      </c>
      <c r="DL408">
        <v>4.6</v>
      </c>
      <c r="DM408">
        <v>0.5</v>
      </c>
      <c r="DN408" t="s">
        <v>438</v>
      </c>
      <c r="DO408">
        <v>2</v>
      </c>
      <c r="DP408" t="b">
        <v>1</v>
      </c>
      <c r="DQ408">
        <v>1759000416.84615</v>
      </c>
      <c r="DR408">
        <v>350.153923076923</v>
      </c>
      <c r="DS408">
        <v>351.961307692308</v>
      </c>
      <c r="DT408">
        <v>23.6858230769231</v>
      </c>
      <c r="DU408">
        <v>20.3229461538462</v>
      </c>
      <c r="DV408">
        <v>344.551384615385</v>
      </c>
      <c r="DW408">
        <v>23.2976461538462</v>
      </c>
      <c r="DX408">
        <v>500.009153846154</v>
      </c>
      <c r="DY408">
        <v>90.2915153846154</v>
      </c>
      <c r="DZ408">
        <v>0.0286908538461538</v>
      </c>
      <c r="EA408">
        <v>30.0947923076923</v>
      </c>
      <c r="EB408">
        <v>30.0184615384615</v>
      </c>
      <c r="EC408">
        <v>999.9</v>
      </c>
      <c r="ED408">
        <v>0</v>
      </c>
      <c r="EE408">
        <v>0</v>
      </c>
      <c r="EF408">
        <v>9998.80230769231</v>
      </c>
      <c r="EG408">
        <v>0</v>
      </c>
      <c r="EH408">
        <v>9.66145615384615</v>
      </c>
      <c r="EI408">
        <v>-1.80737634615385</v>
      </c>
      <c r="EJ408">
        <v>358.648769230769</v>
      </c>
      <c r="EK408">
        <v>359.262538461538</v>
      </c>
      <c r="EL408">
        <v>3.36286692307692</v>
      </c>
      <c r="EM408">
        <v>351.961307692308</v>
      </c>
      <c r="EN408">
        <v>20.3229461538462</v>
      </c>
      <c r="EO408">
        <v>2.13862923076923</v>
      </c>
      <c r="EP408">
        <v>1.83499</v>
      </c>
      <c r="EQ408">
        <v>18.5098769230769</v>
      </c>
      <c r="ER408">
        <v>16.0880692307692</v>
      </c>
      <c r="ES408">
        <v>1999.99230769231</v>
      </c>
      <c r="ET408">
        <v>0.979996</v>
      </c>
      <c r="EU408">
        <v>0.0200041</v>
      </c>
      <c r="EV408">
        <v>0</v>
      </c>
      <c r="EW408">
        <v>706.655153846154</v>
      </c>
      <c r="EX408">
        <v>5.00016</v>
      </c>
      <c r="EY408">
        <v>14438.2</v>
      </c>
      <c r="EZ408">
        <v>18234.0923076923</v>
      </c>
      <c r="FA408">
        <v>48.625</v>
      </c>
      <c r="FB408">
        <v>49</v>
      </c>
      <c r="FC408">
        <v>49</v>
      </c>
      <c r="FD408">
        <v>48.687</v>
      </c>
      <c r="FE408">
        <v>50.4466923076923</v>
      </c>
      <c r="FF408">
        <v>1955.08230769231</v>
      </c>
      <c r="FG408">
        <v>39.91</v>
      </c>
      <c r="FH408">
        <v>0</v>
      </c>
      <c r="FI408">
        <v>1759000430.1</v>
      </c>
      <c r="FJ408">
        <v>0</v>
      </c>
      <c r="FK408">
        <v>706.32776</v>
      </c>
      <c r="FL408">
        <v>-33.2218461999709</v>
      </c>
      <c r="FM408">
        <v>-683.269231754312</v>
      </c>
      <c r="FN408">
        <v>14432.14</v>
      </c>
      <c r="FO408">
        <v>15</v>
      </c>
      <c r="FP408">
        <v>0</v>
      </c>
      <c r="FQ408" t="s">
        <v>439</v>
      </c>
      <c r="FR408">
        <v>1747249705.1</v>
      </c>
      <c r="FS408">
        <v>1747249711.1</v>
      </c>
      <c r="FT408">
        <v>0</v>
      </c>
      <c r="FU408">
        <v>0.871</v>
      </c>
      <c r="FV408">
        <v>0.066</v>
      </c>
      <c r="FW408">
        <v>5.486</v>
      </c>
      <c r="FX408">
        <v>0.145</v>
      </c>
      <c r="FY408">
        <v>420</v>
      </c>
      <c r="FZ408">
        <v>16</v>
      </c>
      <c r="GA408">
        <v>0.27</v>
      </c>
      <c r="GB408">
        <v>0.16</v>
      </c>
      <c r="GC408">
        <v>-3.156036875</v>
      </c>
      <c r="GD408">
        <v>26.9160670601504</v>
      </c>
      <c r="GE408">
        <v>2.8235533966195</v>
      </c>
      <c r="GF408">
        <v>0</v>
      </c>
      <c r="GG408">
        <v>707.613323529412</v>
      </c>
      <c r="GH408">
        <v>-25.1999541673446</v>
      </c>
      <c r="GI408">
        <v>2.55419756848568</v>
      </c>
      <c r="GJ408">
        <v>-1</v>
      </c>
      <c r="GK408">
        <v>3.3633315</v>
      </c>
      <c r="GL408">
        <v>-0.0219857142857188</v>
      </c>
      <c r="GM408">
        <v>0.00258805964962167</v>
      </c>
      <c r="GN408">
        <v>1</v>
      </c>
      <c r="GO408">
        <v>1</v>
      </c>
      <c r="GP408">
        <v>2</v>
      </c>
      <c r="GQ408" t="s">
        <v>446</v>
      </c>
      <c r="GR408">
        <v>3.12525</v>
      </c>
      <c r="GS408">
        <v>2.65446</v>
      </c>
      <c r="GT408">
        <v>0.0724657</v>
      </c>
      <c r="GU408">
        <v>0.073425</v>
      </c>
      <c r="GV408">
        <v>0.100422</v>
      </c>
      <c r="GW408">
        <v>0.0905808</v>
      </c>
      <c r="GX408">
        <v>23867.1</v>
      </c>
      <c r="GY408">
        <v>22635.1</v>
      </c>
      <c r="GZ408">
        <v>23009.9</v>
      </c>
      <c r="HA408">
        <v>23784.7</v>
      </c>
      <c r="HB408">
        <v>35269.6</v>
      </c>
      <c r="HC408">
        <v>35801.8</v>
      </c>
      <c r="HD408">
        <v>41477.5</v>
      </c>
      <c r="HE408">
        <v>42413.6</v>
      </c>
      <c r="HF408">
        <v>1.9102</v>
      </c>
      <c r="HG408">
        <v>1.81872</v>
      </c>
      <c r="HH408">
        <v>0.175908</v>
      </c>
      <c r="HI408">
        <v>0</v>
      </c>
      <c r="HJ408">
        <v>27.1406</v>
      </c>
      <c r="HK408">
        <v>999.9</v>
      </c>
      <c r="HL408">
        <v>54.609</v>
      </c>
      <c r="HM408">
        <v>29.477</v>
      </c>
      <c r="HN408">
        <v>25.0041</v>
      </c>
      <c r="HO408">
        <v>54.3429</v>
      </c>
      <c r="HP408">
        <v>42.0433</v>
      </c>
      <c r="HQ408">
        <v>1</v>
      </c>
      <c r="HR408">
        <v>0.0135849</v>
      </c>
      <c r="HS408">
        <v>0.182113</v>
      </c>
      <c r="HT408">
        <v>20.2179</v>
      </c>
      <c r="HU408">
        <v>5.23376</v>
      </c>
      <c r="HV408">
        <v>11.992</v>
      </c>
      <c r="HW408">
        <v>4.95575</v>
      </c>
      <c r="HX408">
        <v>3.3039</v>
      </c>
      <c r="HY408">
        <v>24.1</v>
      </c>
      <c r="HZ408">
        <v>9999</v>
      </c>
      <c r="IA408">
        <v>9999</v>
      </c>
      <c r="IB408">
        <v>9999</v>
      </c>
      <c r="IC408">
        <v>1.86847</v>
      </c>
      <c r="ID408">
        <v>1.86418</v>
      </c>
      <c r="IE408">
        <v>1.8718</v>
      </c>
      <c r="IF408">
        <v>1.86266</v>
      </c>
      <c r="IG408">
        <v>1.86205</v>
      </c>
      <c r="IH408">
        <v>1.86856</v>
      </c>
      <c r="II408">
        <v>1.85867</v>
      </c>
      <c r="IJ408">
        <v>1.86508</v>
      </c>
      <c r="IK408">
        <v>5</v>
      </c>
      <c r="IL408">
        <v>0</v>
      </c>
      <c r="IM408">
        <v>0</v>
      </c>
      <c r="IN408">
        <v>0</v>
      </c>
      <c r="IO408" t="s">
        <v>441</v>
      </c>
      <c r="IP408" t="s">
        <v>442</v>
      </c>
      <c r="IQ408" t="s">
        <v>443</v>
      </c>
      <c r="IR408" t="s">
        <v>443</v>
      </c>
      <c r="IS408" t="s">
        <v>443</v>
      </c>
      <c r="IT408" t="s">
        <v>443</v>
      </c>
      <c r="IU408">
        <v>0</v>
      </c>
      <c r="IV408">
        <v>100</v>
      </c>
      <c r="IW408">
        <v>100</v>
      </c>
      <c r="IX408">
        <v>5.521</v>
      </c>
      <c r="IY408">
        <v>0.388</v>
      </c>
      <c r="IZ408">
        <v>4.29428474587108</v>
      </c>
      <c r="JA408">
        <v>0.0044018681294096</v>
      </c>
      <c r="JB408">
        <v>-1.90699597991277e-06</v>
      </c>
      <c r="JC408">
        <v>4.44501569190667e-10</v>
      </c>
      <c r="JD408">
        <v>0.0663976639725661</v>
      </c>
      <c r="JE408">
        <v>0.00774552653971819</v>
      </c>
      <c r="JF408">
        <v>0.000136201457998369</v>
      </c>
      <c r="JG408">
        <v>5.32982615085375e-06</v>
      </c>
      <c r="JH408">
        <v>-0</v>
      </c>
      <c r="JI408">
        <v>1991</v>
      </c>
      <c r="JJ408">
        <v>1</v>
      </c>
      <c r="JK408">
        <v>28</v>
      </c>
      <c r="JL408">
        <v>195845.3</v>
      </c>
      <c r="JM408">
        <v>195845.2</v>
      </c>
      <c r="JN408">
        <v>0.635986</v>
      </c>
      <c r="JO408">
        <v>2.41577</v>
      </c>
      <c r="JP408">
        <v>1.4978</v>
      </c>
      <c r="JQ408">
        <v>2.33032</v>
      </c>
      <c r="JR408">
        <v>1.54419</v>
      </c>
      <c r="JS408">
        <v>2.37793</v>
      </c>
      <c r="JT408">
        <v>35.5451</v>
      </c>
      <c r="JU408">
        <v>24.1225</v>
      </c>
      <c r="JV408">
        <v>18</v>
      </c>
      <c r="JW408">
        <v>547.101</v>
      </c>
      <c r="JX408">
        <v>431.605</v>
      </c>
      <c r="JY408">
        <v>26.8552</v>
      </c>
      <c r="JZ408">
        <v>27.737</v>
      </c>
      <c r="KA408">
        <v>30.0001</v>
      </c>
      <c r="KB408">
        <v>27.6577</v>
      </c>
      <c r="KC408">
        <v>27.6844</v>
      </c>
      <c r="KD408">
        <v>12.6339</v>
      </c>
      <c r="KE408">
        <v>31.4777</v>
      </c>
      <c r="KF408">
        <v>84.3519</v>
      </c>
      <c r="KG408">
        <v>26.8334</v>
      </c>
      <c r="KH408">
        <v>298.257</v>
      </c>
      <c r="KI408">
        <v>20.3481</v>
      </c>
      <c r="KJ408">
        <v>92.9662</v>
      </c>
      <c r="KK408">
        <v>98.849</v>
      </c>
    </row>
    <row r="409" spans="1:297">
      <c r="A409">
        <v>393</v>
      </c>
      <c r="B409">
        <v>1759000430</v>
      </c>
      <c r="C409">
        <v>13083</v>
      </c>
      <c r="D409" t="s">
        <v>1232</v>
      </c>
      <c r="E409" t="s">
        <v>1233</v>
      </c>
      <c r="F409">
        <v>5</v>
      </c>
      <c r="G409" t="s">
        <v>1217</v>
      </c>
      <c r="H409" t="s">
        <v>436</v>
      </c>
      <c r="I409">
        <v>1759000421.84615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(EA409+(U409+2*0.95*5.67E-8*(((EA409+$B$7)+273)^4-(EA409+273)^4)-44100*J409)/(1.84*29.3*R409+8*0.95*5.67E-8*(EA409+273)^3))</f>
        <v>0</v>
      </c>
      <c r="W409">
        <f>($C$7*EB409+$D$7*EC409+$E$7*V409)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2*0.95*5.67E-8*(((EA409+$B$7)+273)^4-(W409+273)^4)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326.740644340476</v>
      </c>
      <c r="AK409">
        <v>320.624418181818</v>
      </c>
      <c r="AL409">
        <v>-3.15038902597407</v>
      </c>
      <c r="AM409">
        <v>63.08</v>
      </c>
      <c r="AN409">
        <f>(AP409 - AO409 + DY409*1E3/(8.314*(EA409+273.15)) * AR409/DX409 * AQ409) * DX409/(100*DL409) * 1000/(1000 - AP409)</f>
        <v>0</v>
      </c>
      <c r="AO409">
        <v>20.3184802946428</v>
      </c>
      <c r="AP409">
        <v>23.6783151515151</v>
      </c>
      <c r="AQ409">
        <v>-2.88357256799519e-06</v>
      </c>
      <c r="AR409">
        <v>99.94</v>
      </c>
      <c r="AS409">
        <v>0</v>
      </c>
      <c r="AT409">
        <v>0</v>
      </c>
      <c r="AU409">
        <f>IF(AS409*$H$13&gt;=AW409,1.0,(AW409/(AW409-AS409*$H$13)))</f>
        <v>0</v>
      </c>
      <c r="AV409">
        <f>(AU409-1)*100</f>
        <v>0</v>
      </c>
      <c r="AW409">
        <f>MAX(0,($B$13+$C$13*EF409)/(1+$D$13*EF409)*DY409/(EA409+273)*$E$13)</f>
        <v>0</v>
      </c>
      <c r="AX409" t="s">
        <v>437</v>
      </c>
      <c r="AY409" t="s">
        <v>437</v>
      </c>
      <c r="AZ409">
        <v>0</v>
      </c>
      <c r="BA409">
        <v>0</v>
      </c>
      <c r="BB409">
        <f>1-AZ409/BA409</f>
        <v>0</v>
      </c>
      <c r="BC409">
        <v>0</v>
      </c>
      <c r="BD409" t="s">
        <v>437</v>
      </c>
      <c r="BE409" t="s">
        <v>437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437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$B$11*EG409+$C$11*EH409+$F$11*ES409*(1-EV409)</f>
        <v>0</v>
      </c>
      <c r="DI409">
        <f>DH409*DJ409</f>
        <v>0</v>
      </c>
      <c r="DJ409">
        <f>($B$11*$D$9+$C$11*$D$9+$F$11*((FF409+EX409)/MAX(FF409+EX409+FG409, 0.1)*$I$9+FG409/MAX(FF409+EX409+FG409, 0.1)*$J$9))/($B$11+$C$11+$F$11)</f>
        <v>0</v>
      </c>
      <c r="DK409">
        <f>($B$11*$K$9+$C$11*$K$9+$F$11*((FF409+EX409)/MAX(FF409+EX409+FG409, 0.1)*$P$9+FG409/MAX(FF409+EX409+FG409, 0.1)*$Q$9))/($B$11+$C$11+$F$11)</f>
        <v>0</v>
      </c>
      <c r="DL409">
        <v>4.6</v>
      </c>
      <c r="DM409">
        <v>0.5</v>
      </c>
      <c r="DN409" t="s">
        <v>438</v>
      </c>
      <c r="DO409">
        <v>2</v>
      </c>
      <c r="DP409" t="b">
        <v>1</v>
      </c>
      <c r="DQ409">
        <v>1759000421.84615</v>
      </c>
      <c r="DR409">
        <v>334.995153846154</v>
      </c>
      <c r="DS409">
        <v>335.714461538461</v>
      </c>
      <c r="DT409">
        <v>23.6819615384615</v>
      </c>
      <c r="DU409">
        <v>20.3205</v>
      </c>
      <c r="DV409">
        <v>329.442</v>
      </c>
      <c r="DW409">
        <v>23.2938769230769</v>
      </c>
      <c r="DX409">
        <v>499.924230769231</v>
      </c>
      <c r="DY409">
        <v>90.2914230769231</v>
      </c>
      <c r="DZ409">
        <v>0.0288005846153846</v>
      </c>
      <c r="EA409">
        <v>30.0962076923077</v>
      </c>
      <c r="EB409">
        <v>30.0203307692308</v>
      </c>
      <c r="EC409">
        <v>999.9</v>
      </c>
      <c r="ED409">
        <v>0</v>
      </c>
      <c r="EE409">
        <v>0</v>
      </c>
      <c r="EF409">
        <v>9997.64076923077</v>
      </c>
      <c r="EG409">
        <v>0</v>
      </c>
      <c r="EH409">
        <v>9.66562923076923</v>
      </c>
      <c r="EI409">
        <v>-0.719347807692308</v>
      </c>
      <c r="EJ409">
        <v>343.120923076923</v>
      </c>
      <c r="EK409">
        <v>342.677923076923</v>
      </c>
      <c r="EL409">
        <v>3.36145769230769</v>
      </c>
      <c r="EM409">
        <v>335.714461538461</v>
      </c>
      <c r="EN409">
        <v>20.3205</v>
      </c>
      <c r="EO409">
        <v>2.13827923076923</v>
      </c>
      <c r="EP409">
        <v>1.83476692307692</v>
      </c>
      <c r="EQ409">
        <v>18.5072384615385</v>
      </c>
      <c r="ER409">
        <v>16.0861692307692</v>
      </c>
      <c r="ES409">
        <v>1999.98538461538</v>
      </c>
      <c r="ET409">
        <v>0.979996</v>
      </c>
      <c r="EU409">
        <v>0.0200041</v>
      </c>
      <c r="EV409">
        <v>0</v>
      </c>
      <c r="EW409">
        <v>703.573</v>
      </c>
      <c r="EX409">
        <v>5.00016</v>
      </c>
      <c r="EY409">
        <v>14375.1538461538</v>
      </c>
      <c r="EZ409">
        <v>18234.0307692308</v>
      </c>
      <c r="FA409">
        <v>48.625</v>
      </c>
      <c r="FB409">
        <v>49</v>
      </c>
      <c r="FC409">
        <v>49</v>
      </c>
      <c r="FD409">
        <v>48.687</v>
      </c>
      <c r="FE409">
        <v>50.4515384615385</v>
      </c>
      <c r="FF409">
        <v>1955.07538461538</v>
      </c>
      <c r="FG409">
        <v>39.91</v>
      </c>
      <c r="FH409">
        <v>0</v>
      </c>
      <c r="FI409">
        <v>1759000435.5</v>
      </c>
      <c r="FJ409">
        <v>0</v>
      </c>
      <c r="FK409">
        <v>702.981384615385</v>
      </c>
      <c r="FL409">
        <v>-45.1116580531598</v>
      </c>
      <c r="FM409">
        <v>-915.78119530149</v>
      </c>
      <c r="FN409">
        <v>14363.8153846154</v>
      </c>
      <c r="FO409">
        <v>15</v>
      </c>
      <c r="FP409">
        <v>0</v>
      </c>
      <c r="FQ409" t="s">
        <v>439</v>
      </c>
      <c r="FR409">
        <v>1747249705.1</v>
      </c>
      <c r="FS409">
        <v>1747249711.1</v>
      </c>
      <c r="FT409">
        <v>0</v>
      </c>
      <c r="FU409">
        <v>0.871</v>
      </c>
      <c r="FV409">
        <v>0.066</v>
      </c>
      <c r="FW409">
        <v>5.486</v>
      </c>
      <c r="FX409">
        <v>0.145</v>
      </c>
      <c r="FY409">
        <v>420</v>
      </c>
      <c r="FZ409">
        <v>16</v>
      </c>
      <c r="GA409">
        <v>0.27</v>
      </c>
      <c r="GB409">
        <v>0.16</v>
      </c>
      <c r="GC409">
        <v>-1.36577116666667</v>
      </c>
      <c r="GD409">
        <v>14.4392405454545</v>
      </c>
      <c r="GE409">
        <v>1.50676806669048</v>
      </c>
      <c r="GF409">
        <v>0</v>
      </c>
      <c r="GG409">
        <v>705.133794117647</v>
      </c>
      <c r="GH409">
        <v>-36.5224293255139</v>
      </c>
      <c r="GI409">
        <v>3.64324039493135</v>
      </c>
      <c r="GJ409">
        <v>-1</v>
      </c>
      <c r="GK409">
        <v>3.3621319047619</v>
      </c>
      <c r="GL409">
        <v>-0.0220371428571391</v>
      </c>
      <c r="GM409">
        <v>0.00267787694700679</v>
      </c>
      <c r="GN409">
        <v>1</v>
      </c>
      <c r="GO409">
        <v>1</v>
      </c>
      <c r="GP409">
        <v>2</v>
      </c>
      <c r="GQ409" t="s">
        <v>446</v>
      </c>
      <c r="GR409">
        <v>3.12536</v>
      </c>
      <c r="GS409">
        <v>2.65468</v>
      </c>
      <c r="GT409">
        <v>0.0696275</v>
      </c>
      <c r="GU409">
        <v>0.0703969</v>
      </c>
      <c r="GV409">
        <v>0.100425</v>
      </c>
      <c r="GW409">
        <v>0.0905751</v>
      </c>
      <c r="GX409">
        <v>23940</v>
      </c>
      <c r="GY409">
        <v>22709.1</v>
      </c>
      <c r="GZ409">
        <v>23009.7</v>
      </c>
      <c r="HA409">
        <v>23784.7</v>
      </c>
      <c r="HB409">
        <v>35269.2</v>
      </c>
      <c r="HC409">
        <v>35802</v>
      </c>
      <c r="HD409">
        <v>41477.5</v>
      </c>
      <c r="HE409">
        <v>42413.9</v>
      </c>
      <c r="HF409">
        <v>1.91017</v>
      </c>
      <c r="HG409">
        <v>1.81877</v>
      </c>
      <c r="HH409">
        <v>0.17605</v>
      </c>
      <c r="HI409">
        <v>0</v>
      </c>
      <c r="HJ409">
        <v>27.1444</v>
      </c>
      <c r="HK409">
        <v>999.9</v>
      </c>
      <c r="HL409">
        <v>54.609</v>
      </c>
      <c r="HM409">
        <v>29.477</v>
      </c>
      <c r="HN409">
        <v>25.0026</v>
      </c>
      <c r="HO409">
        <v>53.9029</v>
      </c>
      <c r="HP409">
        <v>41.8349</v>
      </c>
      <c r="HQ409">
        <v>1</v>
      </c>
      <c r="HR409">
        <v>0.0129954</v>
      </c>
      <c r="HS409">
        <v>0.174978</v>
      </c>
      <c r="HT409">
        <v>20.218</v>
      </c>
      <c r="HU409">
        <v>5.23391</v>
      </c>
      <c r="HV409">
        <v>11.992</v>
      </c>
      <c r="HW409">
        <v>4.95545</v>
      </c>
      <c r="HX409">
        <v>3.30393</v>
      </c>
      <c r="HY409">
        <v>24.1</v>
      </c>
      <c r="HZ409">
        <v>9999</v>
      </c>
      <c r="IA409">
        <v>9999</v>
      </c>
      <c r="IB409">
        <v>9999</v>
      </c>
      <c r="IC409">
        <v>1.86847</v>
      </c>
      <c r="ID409">
        <v>1.86417</v>
      </c>
      <c r="IE409">
        <v>1.8718</v>
      </c>
      <c r="IF409">
        <v>1.86265</v>
      </c>
      <c r="IG409">
        <v>1.86204</v>
      </c>
      <c r="IH409">
        <v>1.86856</v>
      </c>
      <c r="II409">
        <v>1.85867</v>
      </c>
      <c r="IJ409">
        <v>1.86508</v>
      </c>
      <c r="IK409">
        <v>5</v>
      </c>
      <c r="IL409">
        <v>0</v>
      </c>
      <c r="IM409">
        <v>0</v>
      </c>
      <c r="IN409">
        <v>0</v>
      </c>
      <c r="IO409" t="s">
        <v>441</v>
      </c>
      <c r="IP409" t="s">
        <v>442</v>
      </c>
      <c r="IQ409" t="s">
        <v>443</v>
      </c>
      <c r="IR409" t="s">
        <v>443</v>
      </c>
      <c r="IS409" t="s">
        <v>443</v>
      </c>
      <c r="IT409" t="s">
        <v>443</v>
      </c>
      <c r="IU409">
        <v>0</v>
      </c>
      <c r="IV409">
        <v>100</v>
      </c>
      <c r="IW409">
        <v>100</v>
      </c>
      <c r="IX409">
        <v>5.471</v>
      </c>
      <c r="IY409">
        <v>0.388</v>
      </c>
      <c r="IZ409">
        <v>4.29428474587108</v>
      </c>
      <c r="JA409">
        <v>0.0044018681294096</v>
      </c>
      <c r="JB409">
        <v>-1.90699597991277e-06</v>
      </c>
      <c r="JC409">
        <v>4.44501569190667e-10</v>
      </c>
      <c r="JD409">
        <v>0.0663976639725661</v>
      </c>
      <c r="JE409">
        <v>0.00774552653971819</v>
      </c>
      <c r="JF409">
        <v>0.000136201457998369</v>
      </c>
      <c r="JG409">
        <v>5.32982615085375e-06</v>
      </c>
      <c r="JH409">
        <v>-0</v>
      </c>
      <c r="JI409">
        <v>1991</v>
      </c>
      <c r="JJ409">
        <v>1</v>
      </c>
      <c r="JK409">
        <v>28</v>
      </c>
      <c r="JL409">
        <v>195845.4</v>
      </c>
      <c r="JM409">
        <v>195845.3</v>
      </c>
      <c r="JN409">
        <v>0.596924</v>
      </c>
      <c r="JO409">
        <v>2.41943</v>
      </c>
      <c r="JP409">
        <v>1.49902</v>
      </c>
      <c r="JQ409">
        <v>2.33032</v>
      </c>
      <c r="JR409">
        <v>1.54419</v>
      </c>
      <c r="JS409">
        <v>2.28149</v>
      </c>
      <c r="JT409">
        <v>35.5218</v>
      </c>
      <c r="JU409">
        <v>24.105</v>
      </c>
      <c r="JV409">
        <v>18</v>
      </c>
      <c r="JW409">
        <v>547.065</v>
      </c>
      <c r="JX409">
        <v>431.618</v>
      </c>
      <c r="JY409">
        <v>26.8337</v>
      </c>
      <c r="JZ409">
        <v>27.7357</v>
      </c>
      <c r="KA409">
        <v>30.0001</v>
      </c>
      <c r="KB409">
        <v>27.6554</v>
      </c>
      <c r="KC409">
        <v>27.6821</v>
      </c>
      <c r="KD409">
        <v>11.9048</v>
      </c>
      <c r="KE409">
        <v>31.4777</v>
      </c>
      <c r="KF409">
        <v>84.3519</v>
      </c>
      <c r="KG409">
        <v>26.8162</v>
      </c>
      <c r="KH409">
        <v>284.747</v>
      </c>
      <c r="KI409">
        <v>20.3481</v>
      </c>
      <c r="KJ409">
        <v>92.966</v>
      </c>
      <c r="KK409">
        <v>98.8493</v>
      </c>
    </row>
    <row r="410" spans="1:297">
      <c r="A410">
        <v>394</v>
      </c>
      <c r="B410">
        <v>1759000435</v>
      </c>
      <c r="C410">
        <v>13088</v>
      </c>
      <c r="D410" t="s">
        <v>1234</v>
      </c>
      <c r="E410" t="s">
        <v>1235</v>
      </c>
      <c r="F410">
        <v>5</v>
      </c>
      <c r="G410" t="s">
        <v>1217</v>
      </c>
      <c r="H410" t="s">
        <v>436</v>
      </c>
      <c r="I410">
        <v>1759000426.84615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(EA410+(U410+2*0.95*5.67E-8*(((EA410+$B$7)+273)^4-(EA410+273)^4)-44100*J410)/(1.84*29.3*R410+8*0.95*5.67E-8*(EA410+273)^3))</f>
        <v>0</v>
      </c>
      <c r="W410">
        <f>($C$7*EB410+$D$7*EC410+$E$7*V410)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2*0.95*5.67E-8*(((EA410+$B$7)+273)^4-(W410+273)^4)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309.623490805953</v>
      </c>
      <c r="AK410">
        <v>304.566915151515</v>
      </c>
      <c r="AL410">
        <v>-3.22695883116886</v>
      </c>
      <c r="AM410">
        <v>63.08</v>
      </c>
      <c r="AN410">
        <f>(AP410 - AO410 + DY410*1E3/(8.314*(EA410+273.15)) * AR410/DX410 * AQ410) * DX410/(100*DL410) * 1000/(1000 - AP410)</f>
        <v>0</v>
      </c>
      <c r="AO410">
        <v>20.3152346607143</v>
      </c>
      <c r="AP410">
        <v>23.6775951515151</v>
      </c>
      <c r="AQ410">
        <v>-1.64762973653013e-05</v>
      </c>
      <c r="AR410">
        <v>99.94</v>
      </c>
      <c r="AS410">
        <v>0</v>
      </c>
      <c r="AT410">
        <v>0</v>
      </c>
      <c r="AU410">
        <f>IF(AS410*$H$13&gt;=AW410,1.0,(AW410/(AW410-AS410*$H$13)))</f>
        <v>0</v>
      </c>
      <c r="AV410">
        <f>(AU410-1)*100</f>
        <v>0</v>
      </c>
      <c r="AW410">
        <f>MAX(0,($B$13+$C$13*EF410)/(1+$D$13*EF410)*DY410/(EA410+273)*$E$13)</f>
        <v>0</v>
      </c>
      <c r="AX410" t="s">
        <v>437</v>
      </c>
      <c r="AY410" t="s">
        <v>437</v>
      </c>
      <c r="AZ410">
        <v>0</v>
      </c>
      <c r="BA410">
        <v>0</v>
      </c>
      <c r="BB410">
        <f>1-AZ410/BA410</f>
        <v>0</v>
      </c>
      <c r="BC410">
        <v>0</v>
      </c>
      <c r="BD410" t="s">
        <v>437</v>
      </c>
      <c r="BE410" t="s">
        <v>437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437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$B$11*EG410+$C$11*EH410+$F$11*ES410*(1-EV410)</f>
        <v>0</v>
      </c>
      <c r="DI410">
        <f>DH410*DJ410</f>
        <v>0</v>
      </c>
      <c r="DJ410">
        <f>($B$11*$D$9+$C$11*$D$9+$F$11*((FF410+EX410)/MAX(FF410+EX410+FG410, 0.1)*$I$9+FG410/MAX(FF410+EX410+FG410, 0.1)*$J$9))/($B$11+$C$11+$F$11)</f>
        <v>0</v>
      </c>
      <c r="DK410">
        <f>($B$11*$K$9+$C$11*$K$9+$F$11*((FF410+EX410)/MAX(FF410+EX410+FG410, 0.1)*$P$9+FG410/MAX(FF410+EX410+FG410, 0.1)*$Q$9))/($B$11+$C$11+$F$11)</f>
        <v>0</v>
      </c>
      <c r="DL410">
        <v>4.6</v>
      </c>
      <c r="DM410">
        <v>0.5</v>
      </c>
      <c r="DN410" t="s">
        <v>438</v>
      </c>
      <c r="DO410">
        <v>2</v>
      </c>
      <c r="DP410" t="b">
        <v>1</v>
      </c>
      <c r="DQ410">
        <v>1759000426.84615</v>
      </c>
      <c r="DR410">
        <v>319.637384615385</v>
      </c>
      <c r="DS410">
        <v>319.085230769231</v>
      </c>
      <c r="DT410">
        <v>23.6790923076923</v>
      </c>
      <c r="DU410">
        <v>20.3178153846154</v>
      </c>
      <c r="DV410">
        <v>314.135076923077</v>
      </c>
      <c r="DW410">
        <v>23.2910692307692</v>
      </c>
      <c r="DX410">
        <v>499.945692307692</v>
      </c>
      <c r="DY410">
        <v>90.2910769230769</v>
      </c>
      <c r="DZ410">
        <v>0.0289806384615385</v>
      </c>
      <c r="EA410">
        <v>30.1073</v>
      </c>
      <c r="EB410">
        <v>30.0167846153846</v>
      </c>
      <c r="EC410">
        <v>999.9</v>
      </c>
      <c r="ED410">
        <v>0</v>
      </c>
      <c r="EE410">
        <v>0</v>
      </c>
      <c r="EF410">
        <v>10006.6807692308</v>
      </c>
      <c r="EG410">
        <v>0</v>
      </c>
      <c r="EH410">
        <v>9.66916076923077</v>
      </c>
      <c r="EI410">
        <v>0.552226807692308</v>
      </c>
      <c r="EJ410">
        <v>327.389769230769</v>
      </c>
      <c r="EK410">
        <v>325.702923076923</v>
      </c>
      <c r="EL410">
        <v>3.36127615384615</v>
      </c>
      <c r="EM410">
        <v>319.085230769231</v>
      </c>
      <c r="EN410">
        <v>20.3178153846154</v>
      </c>
      <c r="EO410">
        <v>2.13801153846154</v>
      </c>
      <c r="EP410">
        <v>1.83451692307692</v>
      </c>
      <c r="EQ410">
        <v>18.5052384615385</v>
      </c>
      <c r="ER410">
        <v>16.0840384615385</v>
      </c>
      <c r="ES410">
        <v>1999.97384615385</v>
      </c>
      <c r="ET410">
        <v>0.979996</v>
      </c>
      <c r="EU410">
        <v>0.0200041</v>
      </c>
      <c r="EV410">
        <v>0</v>
      </c>
      <c r="EW410">
        <v>699.522</v>
      </c>
      <c r="EX410">
        <v>5.00016</v>
      </c>
      <c r="EY410">
        <v>14293.2692307692</v>
      </c>
      <c r="EZ410">
        <v>18233.9230769231</v>
      </c>
      <c r="FA410">
        <v>48.625</v>
      </c>
      <c r="FB410">
        <v>49</v>
      </c>
      <c r="FC410">
        <v>49</v>
      </c>
      <c r="FD410">
        <v>48.687</v>
      </c>
      <c r="FE410">
        <v>50.4466923076923</v>
      </c>
      <c r="FF410">
        <v>1955.06384615385</v>
      </c>
      <c r="FG410">
        <v>39.91</v>
      </c>
      <c r="FH410">
        <v>0</v>
      </c>
      <c r="FI410">
        <v>1759000440.3</v>
      </c>
      <c r="FJ410">
        <v>0</v>
      </c>
      <c r="FK410">
        <v>698.928538461538</v>
      </c>
      <c r="FL410">
        <v>-55.837811999272</v>
      </c>
      <c r="FM410">
        <v>-1118.71453055647</v>
      </c>
      <c r="FN410">
        <v>14282.3538461538</v>
      </c>
      <c r="FO410">
        <v>15</v>
      </c>
      <c r="FP410">
        <v>0</v>
      </c>
      <c r="FQ410" t="s">
        <v>439</v>
      </c>
      <c r="FR410">
        <v>1747249705.1</v>
      </c>
      <c r="FS410">
        <v>1747249711.1</v>
      </c>
      <c r="FT410">
        <v>0</v>
      </c>
      <c r="FU410">
        <v>0.871</v>
      </c>
      <c r="FV410">
        <v>0.066</v>
      </c>
      <c r="FW410">
        <v>5.486</v>
      </c>
      <c r="FX410">
        <v>0.145</v>
      </c>
      <c r="FY410">
        <v>420</v>
      </c>
      <c r="FZ410">
        <v>16</v>
      </c>
      <c r="GA410">
        <v>0.27</v>
      </c>
      <c r="GB410">
        <v>0.16</v>
      </c>
      <c r="GC410">
        <v>-0.0708127250000001</v>
      </c>
      <c r="GD410">
        <v>14.5898297819549</v>
      </c>
      <c r="GE410">
        <v>1.4335509070274</v>
      </c>
      <c r="GF410">
        <v>0</v>
      </c>
      <c r="GG410">
        <v>701.791647058823</v>
      </c>
      <c r="GH410">
        <v>-47.7822765624199</v>
      </c>
      <c r="GI410">
        <v>4.72288443072882</v>
      </c>
      <c r="GJ410">
        <v>-1</v>
      </c>
      <c r="GK410">
        <v>3.3616925</v>
      </c>
      <c r="GL410">
        <v>-0.00122661654135142</v>
      </c>
      <c r="GM410">
        <v>0.00248143884671775</v>
      </c>
      <c r="GN410">
        <v>1</v>
      </c>
      <c r="GO410">
        <v>1</v>
      </c>
      <c r="GP410">
        <v>2</v>
      </c>
      <c r="GQ410" t="s">
        <v>446</v>
      </c>
      <c r="GR410">
        <v>3.12509</v>
      </c>
      <c r="GS410">
        <v>2.65462</v>
      </c>
      <c r="GT410">
        <v>0.0666644</v>
      </c>
      <c r="GU410">
        <v>0.0673583</v>
      </c>
      <c r="GV410">
        <v>0.100417</v>
      </c>
      <c r="GW410">
        <v>0.0905622</v>
      </c>
      <c r="GX410">
        <v>24016.2</v>
      </c>
      <c r="GY410">
        <v>22783.5</v>
      </c>
      <c r="GZ410">
        <v>23009.7</v>
      </c>
      <c r="HA410">
        <v>23784.9</v>
      </c>
      <c r="HB410">
        <v>35269.1</v>
      </c>
      <c r="HC410">
        <v>35802.3</v>
      </c>
      <c r="HD410">
        <v>41477.2</v>
      </c>
      <c r="HE410">
        <v>42413.9</v>
      </c>
      <c r="HF410">
        <v>1.90995</v>
      </c>
      <c r="HG410">
        <v>1.81898</v>
      </c>
      <c r="HH410">
        <v>0.176042</v>
      </c>
      <c r="HI410">
        <v>0</v>
      </c>
      <c r="HJ410">
        <v>27.149</v>
      </c>
      <c r="HK410">
        <v>999.9</v>
      </c>
      <c r="HL410">
        <v>54.609</v>
      </c>
      <c r="HM410">
        <v>29.457</v>
      </c>
      <c r="HN410">
        <v>24.9767</v>
      </c>
      <c r="HO410">
        <v>53.8229</v>
      </c>
      <c r="HP410">
        <v>41.9071</v>
      </c>
      <c r="HQ410">
        <v>1</v>
      </c>
      <c r="HR410">
        <v>0.0131606</v>
      </c>
      <c r="HS410">
        <v>0.181095</v>
      </c>
      <c r="HT410">
        <v>20.218</v>
      </c>
      <c r="HU410">
        <v>5.23346</v>
      </c>
      <c r="HV410">
        <v>11.992</v>
      </c>
      <c r="HW410">
        <v>4.9556</v>
      </c>
      <c r="HX410">
        <v>3.3039</v>
      </c>
      <c r="HY410">
        <v>24.1</v>
      </c>
      <c r="HZ410">
        <v>9999</v>
      </c>
      <c r="IA410">
        <v>9999</v>
      </c>
      <c r="IB410">
        <v>9999</v>
      </c>
      <c r="IC410">
        <v>1.86846</v>
      </c>
      <c r="ID410">
        <v>1.8642</v>
      </c>
      <c r="IE410">
        <v>1.8718</v>
      </c>
      <c r="IF410">
        <v>1.86264</v>
      </c>
      <c r="IG410">
        <v>1.86206</v>
      </c>
      <c r="IH410">
        <v>1.86854</v>
      </c>
      <c r="II410">
        <v>1.85867</v>
      </c>
      <c r="IJ410">
        <v>1.86508</v>
      </c>
      <c r="IK410">
        <v>5</v>
      </c>
      <c r="IL410">
        <v>0</v>
      </c>
      <c r="IM410">
        <v>0</v>
      </c>
      <c r="IN410">
        <v>0</v>
      </c>
      <c r="IO410" t="s">
        <v>441</v>
      </c>
      <c r="IP410" t="s">
        <v>442</v>
      </c>
      <c r="IQ410" t="s">
        <v>443</v>
      </c>
      <c r="IR410" t="s">
        <v>443</v>
      </c>
      <c r="IS410" t="s">
        <v>443</v>
      </c>
      <c r="IT410" t="s">
        <v>443</v>
      </c>
      <c r="IU410">
        <v>0</v>
      </c>
      <c r="IV410">
        <v>100</v>
      </c>
      <c r="IW410">
        <v>100</v>
      </c>
      <c r="IX410">
        <v>5.418</v>
      </c>
      <c r="IY410">
        <v>0.3879</v>
      </c>
      <c r="IZ410">
        <v>4.29428474587108</v>
      </c>
      <c r="JA410">
        <v>0.0044018681294096</v>
      </c>
      <c r="JB410">
        <v>-1.90699597991277e-06</v>
      </c>
      <c r="JC410">
        <v>4.44501569190667e-10</v>
      </c>
      <c r="JD410">
        <v>0.0663976639725661</v>
      </c>
      <c r="JE410">
        <v>0.00774552653971819</v>
      </c>
      <c r="JF410">
        <v>0.000136201457998369</v>
      </c>
      <c r="JG410">
        <v>5.32982615085375e-06</v>
      </c>
      <c r="JH410">
        <v>-0</v>
      </c>
      <c r="JI410">
        <v>1991</v>
      </c>
      <c r="JJ410">
        <v>1</v>
      </c>
      <c r="JK410">
        <v>28</v>
      </c>
      <c r="JL410">
        <v>195845.5</v>
      </c>
      <c r="JM410">
        <v>195845.4</v>
      </c>
      <c r="JN410">
        <v>0.561523</v>
      </c>
      <c r="JO410">
        <v>2.40845</v>
      </c>
      <c r="JP410">
        <v>1.4978</v>
      </c>
      <c r="JQ410">
        <v>2.33032</v>
      </c>
      <c r="JR410">
        <v>1.54419</v>
      </c>
      <c r="JS410">
        <v>2.32666</v>
      </c>
      <c r="JT410">
        <v>35.5218</v>
      </c>
      <c r="JU410">
        <v>24.1225</v>
      </c>
      <c r="JV410">
        <v>18</v>
      </c>
      <c r="JW410">
        <v>546.904</v>
      </c>
      <c r="JX410">
        <v>431.722</v>
      </c>
      <c r="JY410">
        <v>26.8155</v>
      </c>
      <c r="JZ410">
        <v>27.7334</v>
      </c>
      <c r="KA410">
        <v>30.0001</v>
      </c>
      <c r="KB410">
        <v>27.6537</v>
      </c>
      <c r="KC410">
        <v>27.6802</v>
      </c>
      <c r="KD410">
        <v>11.1457</v>
      </c>
      <c r="KE410">
        <v>31.4777</v>
      </c>
      <c r="KF410">
        <v>84.3519</v>
      </c>
      <c r="KG410">
        <v>26.8018</v>
      </c>
      <c r="KH410">
        <v>264.607</v>
      </c>
      <c r="KI410">
        <v>20.3481</v>
      </c>
      <c r="KJ410">
        <v>92.9657</v>
      </c>
      <c r="KK410">
        <v>98.8496</v>
      </c>
    </row>
    <row r="411" spans="1:297">
      <c r="A411">
        <v>395</v>
      </c>
      <c r="B411">
        <v>1759000440</v>
      </c>
      <c r="C411">
        <v>13093</v>
      </c>
      <c r="D411" t="s">
        <v>1236</v>
      </c>
      <c r="E411" t="s">
        <v>1237</v>
      </c>
      <c r="F411">
        <v>5</v>
      </c>
      <c r="G411" t="s">
        <v>1217</v>
      </c>
      <c r="H411" t="s">
        <v>436</v>
      </c>
      <c r="I411">
        <v>1759000431.84615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(EA411+(U411+2*0.95*5.67E-8*(((EA411+$B$7)+273)^4-(EA411+273)^4)-44100*J411)/(1.84*29.3*R411+8*0.95*5.67E-8*(EA411+273)^3))</f>
        <v>0</v>
      </c>
      <c r="W411">
        <f>($C$7*EB411+$D$7*EC411+$E$7*V411)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2*0.95*5.67E-8*(((EA411+$B$7)+273)^4-(W411+273)^4)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293.207443072619</v>
      </c>
      <c r="AK411">
        <v>288.947084848485</v>
      </c>
      <c r="AL411">
        <v>-3.10725116883118</v>
      </c>
      <c r="AM411">
        <v>63.08</v>
      </c>
      <c r="AN411">
        <f>(AP411 - AO411 + DY411*1E3/(8.314*(EA411+273.15)) * AR411/DX411 * AQ411) * DX411/(100*DL411) * 1000/(1000 - AP411)</f>
        <v>0</v>
      </c>
      <c r="AO411">
        <v>20.3110620446429</v>
      </c>
      <c r="AP411">
        <v>23.6767054545455</v>
      </c>
      <c r="AQ411">
        <v>1.02406121004387e-06</v>
      </c>
      <c r="AR411">
        <v>99.94</v>
      </c>
      <c r="AS411">
        <v>0</v>
      </c>
      <c r="AT411">
        <v>0</v>
      </c>
      <c r="AU411">
        <f>IF(AS411*$H$13&gt;=AW411,1.0,(AW411/(AW411-AS411*$H$13)))</f>
        <v>0</v>
      </c>
      <c r="AV411">
        <f>(AU411-1)*100</f>
        <v>0</v>
      </c>
      <c r="AW411">
        <f>MAX(0,($B$13+$C$13*EF411)/(1+$D$13*EF411)*DY411/(EA411+273)*$E$13)</f>
        <v>0</v>
      </c>
      <c r="AX411" t="s">
        <v>437</v>
      </c>
      <c r="AY411" t="s">
        <v>437</v>
      </c>
      <c r="AZ411">
        <v>0</v>
      </c>
      <c r="BA411">
        <v>0</v>
      </c>
      <c r="BB411">
        <f>1-AZ411/BA411</f>
        <v>0</v>
      </c>
      <c r="BC411">
        <v>0</v>
      </c>
      <c r="BD411" t="s">
        <v>437</v>
      </c>
      <c r="BE411" t="s">
        <v>437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437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$B$11*EG411+$C$11*EH411+$F$11*ES411*(1-EV411)</f>
        <v>0</v>
      </c>
      <c r="DI411">
        <f>DH411*DJ411</f>
        <v>0</v>
      </c>
      <c r="DJ411">
        <f>($B$11*$D$9+$C$11*$D$9+$F$11*((FF411+EX411)/MAX(FF411+EX411+FG411, 0.1)*$I$9+FG411/MAX(FF411+EX411+FG411, 0.1)*$J$9))/($B$11+$C$11+$F$11)</f>
        <v>0</v>
      </c>
      <c r="DK411">
        <f>($B$11*$K$9+$C$11*$K$9+$F$11*((FF411+EX411)/MAX(FF411+EX411+FG411, 0.1)*$P$9+FG411/MAX(FF411+EX411+FG411, 0.1)*$Q$9))/($B$11+$C$11+$F$11)</f>
        <v>0</v>
      </c>
      <c r="DL411">
        <v>4.6</v>
      </c>
      <c r="DM411">
        <v>0.5</v>
      </c>
      <c r="DN411" t="s">
        <v>438</v>
      </c>
      <c r="DO411">
        <v>2</v>
      </c>
      <c r="DP411" t="b">
        <v>1</v>
      </c>
      <c r="DQ411">
        <v>1759000431.84615</v>
      </c>
      <c r="DR411">
        <v>304.147307692308</v>
      </c>
      <c r="DS411">
        <v>302.695461538462</v>
      </c>
      <c r="DT411">
        <v>23.6779692307692</v>
      </c>
      <c r="DU411">
        <v>20.3149769230769</v>
      </c>
      <c r="DV411">
        <v>298.696923076923</v>
      </c>
      <c r="DW411">
        <v>23.2899769230769</v>
      </c>
      <c r="DX411">
        <v>499.989076923077</v>
      </c>
      <c r="DY411">
        <v>90.2904230769231</v>
      </c>
      <c r="DZ411">
        <v>0.0289780076923077</v>
      </c>
      <c r="EA411">
        <v>30.1134538461538</v>
      </c>
      <c r="EB411">
        <v>30.0151384615385</v>
      </c>
      <c r="EC411">
        <v>999.9</v>
      </c>
      <c r="ED411">
        <v>0</v>
      </c>
      <c r="EE411">
        <v>0</v>
      </c>
      <c r="EF411">
        <v>10002.9276923077</v>
      </c>
      <c r="EG411">
        <v>0</v>
      </c>
      <c r="EH411">
        <v>9.67183615384615</v>
      </c>
      <c r="EI411">
        <v>1.45190123076923</v>
      </c>
      <c r="EJ411">
        <v>311.523846153846</v>
      </c>
      <c r="EK411">
        <v>308.972384615385</v>
      </c>
      <c r="EL411">
        <v>3.363</v>
      </c>
      <c r="EM411">
        <v>302.695461538462</v>
      </c>
      <c r="EN411">
        <v>20.3149769230769</v>
      </c>
      <c r="EO411">
        <v>2.13789538461538</v>
      </c>
      <c r="EP411">
        <v>1.83424692307692</v>
      </c>
      <c r="EQ411">
        <v>18.5043692307692</v>
      </c>
      <c r="ER411">
        <v>16.0817307692308</v>
      </c>
      <c r="ES411">
        <v>1999.98923076923</v>
      </c>
      <c r="ET411">
        <v>0.979996230769231</v>
      </c>
      <c r="EU411">
        <v>0.0200038846153846</v>
      </c>
      <c r="EV411">
        <v>0</v>
      </c>
      <c r="EW411">
        <v>694.541923076923</v>
      </c>
      <c r="EX411">
        <v>5.00016</v>
      </c>
      <c r="EY411">
        <v>14193.3230769231</v>
      </c>
      <c r="EZ411">
        <v>18234.0769230769</v>
      </c>
      <c r="FA411">
        <v>48.625</v>
      </c>
      <c r="FB411">
        <v>49</v>
      </c>
      <c r="FC411">
        <v>49</v>
      </c>
      <c r="FD411">
        <v>48.687</v>
      </c>
      <c r="FE411">
        <v>50.4466923076923</v>
      </c>
      <c r="FF411">
        <v>1955.07923076923</v>
      </c>
      <c r="FG411">
        <v>39.91</v>
      </c>
      <c r="FH411">
        <v>0</v>
      </c>
      <c r="FI411">
        <v>1759000445.1</v>
      </c>
      <c r="FJ411">
        <v>0</v>
      </c>
      <c r="FK411">
        <v>694.136076923077</v>
      </c>
      <c r="FL411">
        <v>-64.7232820490969</v>
      </c>
      <c r="FM411">
        <v>-1310.7692306125</v>
      </c>
      <c r="FN411">
        <v>14185.4230769231</v>
      </c>
      <c r="FO411">
        <v>15</v>
      </c>
      <c r="FP411">
        <v>0</v>
      </c>
      <c r="FQ411" t="s">
        <v>439</v>
      </c>
      <c r="FR411">
        <v>1747249705.1</v>
      </c>
      <c r="FS411">
        <v>1747249711.1</v>
      </c>
      <c r="FT411">
        <v>0</v>
      </c>
      <c r="FU411">
        <v>0.871</v>
      </c>
      <c r="FV411">
        <v>0.066</v>
      </c>
      <c r="FW411">
        <v>5.486</v>
      </c>
      <c r="FX411">
        <v>0.145</v>
      </c>
      <c r="FY411">
        <v>420</v>
      </c>
      <c r="FZ411">
        <v>16</v>
      </c>
      <c r="GA411">
        <v>0.27</v>
      </c>
      <c r="GB411">
        <v>0.16</v>
      </c>
      <c r="GC411">
        <v>0.91558930952381</v>
      </c>
      <c r="GD411">
        <v>11.3439991168831</v>
      </c>
      <c r="GE411">
        <v>1.19016169967262</v>
      </c>
      <c r="GF411">
        <v>0</v>
      </c>
      <c r="GG411">
        <v>696.983647058824</v>
      </c>
      <c r="GH411">
        <v>-58.9017265151517</v>
      </c>
      <c r="GI411">
        <v>5.80575786653597</v>
      </c>
      <c r="GJ411">
        <v>-1</v>
      </c>
      <c r="GK411">
        <v>3.36184142857143</v>
      </c>
      <c r="GL411">
        <v>0.0212111688311696</v>
      </c>
      <c r="GM411">
        <v>0.00262824273307194</v>
      </c>
      <c r="GN411">
        <v>1</v>
      </c>
      <c r="GO411">
        <v>1</v>
      </c>
      <c r="GP411">
        <v>2</v>
      </c>
      <c r="GQ411" t="s">
        <v>446</v>
      </c>
      <c r="GR411">
        <v>3.12519</v>
      </c>
      <c r="GS411">
        <v>2.65464</v>
      </c>
      <c r="GT411">
        <v>0.0637165</v>
      </c>
      <c r="GU411">
        <v>0.0639242</v>
      </c>
      <c r="GV411">
        <v>0.100418</v>
      </c>
      <c r="GW411">
        <v>0.0905501</v>
      </c>
      <c r="GX411">
        <v>24091.8</v>
      </c>
      <c r="GY411">
        <v>22867.5</v>
      </c>
      <c r="GZ411">
        <v>23009.4</v>
      </c>
      <c r="HA411">
        <v>23785.1</v>
      </c>
      <c r="HB411">
        <v>35269.1</v>
      </c>
      <c r="HC411">
        <v>35802.5</v>
      </c>
      <c r="HD411">
        <v>41477.5</v>
      </c>
      <c r="HE411">
        <v>42413.9</v>
      </c>
      <c r="HF411">
        <v>1.9103</v>
      </c>
      <c r="HG411">
        <v>1.8188</v>
      </c>
      <c r="HH411">
        <v>0.175148</v>
      </c>
      <c r="HI411">
        <v>0</v>
      </c>
      <c r="HJ411">
        <v>27.1512</v>
      </c>
      <c r="HK411">
        <v>999.9</v>
      </c>
      <c r="HL411">
        <v>54.609</v>
      </c>
      <c r="HM411">
        <v>29.477</v>
      </c>
      <c r="HN411">
        <v>25.005</v>
      </c>
      <c r="HO411">
        <v>53.9829</v>
      </c>
      <c r="HP411">
        <v>42.0433</v>
      </c>
      <c r="HQ411">
        <v>1</v>
      </c>
      <c r="HR411">
        <v>0.0129726</v>
      </c>
      <c r="HS411">
        <v>0.175477</v>
      </c>
      <c r="HT411">
        <v>20.218</v>
      </c>
      <c r="HU411">
        <v>5.23331</v>
      </c>
      <c r="HV411">
        <v>11.992</v>
      </c>
      <c r="HW411">
        <v>4.95555</v>
      </c>
      <c r="HX411">
        <v>3.30378</v>
      </c>
      <c r="HY411">
        <v>24.1</v>
      </c>
      <c r="HZ411">
        <v>9999</v>
      </c>
      <c r="IA411">
        <v>9999</v>
      </c>
      <c r="IB411">
        <v>9999</v>
      </c>
      <c r="IC411">
        <v>1.86846</v>
      </c>
      <c r="ID411">
        <v>1.86419</v>
      </c>
      <c r="IE411">
        <v>1.8718</v>
      </c>
      <c r="IF411">
        <v>1.86265</v>
      </c>
      <c r="IG411">
        <v>1.86206</v>
      </c>
      <c r="IH411">
        <v>1.86856</v>
      </c>
      <c r="II411">
        <v>1.85867</v>
      </c>
      <c r="IJ411">
        <v>1.86508</v>
      </c>
      <c r="IK411">
        <v>5</v>
      </c>
      <c r="IL411">
        <v>0</v>
      </c>
      <c r="IM411">
        <v>0</v>
      </c>
      <c r="IN411">
        <v>0</v>
      </c>
      <c r="IO411" t="s">
        <v>441</v>
      </c>
      <c r="IP411" t="s">
        <v>442</v>
      </c>
      <c r="IQ411" t="s">
        <v>443</v>
      </c>
      <c r="IR411" t="s">
        <v>443</v>
      </c>
      <c r="IS411" t="s">
        <v>443</v>
      </c>
      <c r="IT411" t="s">
        <v>443</v>
      </c>
      <c r="IU411">
        <v>0</v>
      </c>
      <c r="IV411">
        <v>100</v>
      </c>
      <c r="IW411">
        <v>100</v>
      </c>
      <c r="IX411">
        <v>5.365</v>
      </c>
      <c r="IY411">
        <v>0.3879</v>
      </c>
      <c r="IZ411">
        <v>4.29428474587108</v>
      </c>
      <c r="JA411">
        <v>0.0044018681294096</v>
      </c>
      <c r="JB411">
        <v>-1.90699597991277e-06</v>
      </c>
      <c r="JC411">
        <v>4.44501569190667e-10</v>
      </c>
      <c r="JD411">
        <v>0.0663976639725661</v>
      </c>
      <c r="JE411">
        <v>0.00774552653971819</v>
      </c>
      <c r="JF411">
        <v>0.000136201457998369</v>
      </c>
      <c r="JG411">
        <v>5.32982615085375e-06</v>
      </c>
      <c r="JH411">
        <v>-0</v>
      </c>
      <c r="JI411">
        <v>1991</v>
      </c>
      <c r="JJ411">
        <v>1</v>
      </c>
      <c r="JK411">
        <v>28</v>
      </c>
      <c r="JL411">
        <v>195845.6</v>
      </c>
      <c r="JM411">
        <v>195845.5</v>
      </c>
      <c r="JN411">
        <v>0.523682</v>
      </c>
      <c r="JO411">
        <v>2.4353</v>
      </c>
      <c r="JP411">
        <v>1.49902</v>
      </c>
      <c r="JQ411">
        <v>2.33032</v>
      </c>
      <c r="JR411">
        <v>1.54419</v>
      </c>
      <c r="JS411">
        <v>2.25586</v>
      </c>
      <c r="JT411">
        <v>35.5218</v>
      </c>
      <c r="JU411">
        <v>24.105</v>
      </c>
      <c r="JV411">
        <v>18</v>
      </c>
      <c r="JW411">
        <v>547.111</v>
      </c>
      <c r="JX411">
        <v>431.601</v>
      </c>
      <c r="JY411">
        <v>26.7997</v>
      </c>
      <c r="JZ411">
        <v>27.7329</v>
      </c>
      <c r="KA411">
        <v>30</v>
      </c>
      <c r="KB411">
        <v>27.6513</v>
      </c>
      <c r="KC411">
        <v>27.6779</v>
      </c>
      <c r="KD411">
        <v>10.44</v>
      </c>
      <c r="KE411">
        <v>31.4777</v>
      </c>
      <c r="KF411">
        <v>84.3519</v>
      </c>
      <c r="KG411">
        <v>26.7879</v>
      </c>
      <c r="KH411">
        <v>251.08</v>
      </c>
      <c r="KI411">
        <v>20.3481</v>
      </c>
      <c r="KJ411">
        <v>92.9657</v>
      </c>
      <c r="KK411">
        <v>98.8499</v>
      </c>
    </row>
    <row r="412" spans="1:297">
      <c r="A412">
        <v>396</v>
      </c>
      <c r="B412">
        <v>1759000445</v>
      </c>
      <c r="C412">
        <v>13098</v>
      </c>
      <c r="D412" t="s">
        <v>1238</v>
      </c>
      <c r="E412" t="s">
        <v>1239</v>
      </c>
      <c r="F412">
        <v>5</v>
      </c>
      <c r="G412" t="s">
        <v>1217</v>
      </c>
      <c r="H412" t="s">
        <v>436</v>
      </c>
      <c r="I412">
        <v>1759000436.84615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(EA412+(U412+2*0.95*5.67E-8*(((EA412+$B$7)+273)^4-(EA412+273)^4)-44100*J412)/(1.84*29.3*R412+8*0.95*5.67E-8*(EA412+273)^3))</f>
        <v>0</v>
      </c>
      <c r="W412">
        <f>($C$7*EB412+$D$7*EC412+$E$7*V412)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2*0.95*5.67E-8*(((EA412+$B$7)+273)^4-(W412+273)^4)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274.516013678571</v>
      </c>
      <c r="AK412">
        <v>271.972363636364</v>
      </c>
      <c r="AL412">
        <v>-3.42897670995676</v>
      </c>
      <c r="AM412">
        <v>63.08</v>
      </c>
      <c r="AN412">
        <f>(AP412 - AO412 + DY412*1E3/(8.314*(EA412+273.15)) * AR412/DX412 * AQ412) * DX412/(100*DL412) * 1000/(1000 - AP412)</f>
        <v>0</v>
      </c>
      <c r="AO412">
        <v>20.3079895892857</v>
      </c>
      <c r="AP412">
        <v>23.6767218181818</v>
      </c>
      <c r="AQ412">
        <v>7.9821131249256e-06</v>
      </c>
      <c r="AR412">
        <v>99.94</v>
      </c>
      <c r="AS412">
        <v>0</v>
      </c>
      <c r="AT412">
        <v>0</v>
      </c>
      <c r="AU412">
        <f>IF(AS412*$H$13&gt;=AW412,1.0,(AW412/(AW412-AS412*$H$13)))</f>
        <v>0</v>
      </c>
      <c r="AV412">
        <f>(AU412-1)*100</f>
        <v>0</v>
      </c>
      <c r="AW412">
        <f>MAX(0,($B$13+$C$13*EF412)/(1+$D$13*EF412)*DY412/(EA412+273)*$E$13)</f>
        <v>0</v>
      </c>
      <c r="AX412" t="s">
        <v>437</v>
      </c>
      <c r="AY412" t="s">
        <v>437</v>
      </c>
      <c r="AZ412">
        <v>0</v>
      </c>
      <c r="BA412">
        <v>0</v>
      </c>
      <c r="BB412">
        <f>1-AZ412/BA412</f>
        <v>0</v>
      </c>
      <c r="BC412">
        <v>0</v>
      </c>
      <c r="BD412" t="s">
        <v>437</v>
      </c>
      <c r="BE412" t="s">
        <v>437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437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$B$11*EG412+$C$11*EH412+$F$11*ES412*(1-EV412)</f>
        <v>0</v>
      </c>
      <c r="DI412">
        <f>DH412*DJ412</f>
        <v>0</v>
      </c>
      <c r="DJ412">
        <f>($B$11*$D$9+$C$11*$D$9+$F$11*((FF412+EX412)/MAX(FF412+EX412+FG412, 0.1)*$I$9+FG412/MAX(FF412+EX412+FG412, 0.1)*$J$9))/($B$11+$C$11+$F$11)</f>
        <v>0</v>
      </c>
      <c r="DK412">
        <f>($B$11*$K$9+$C$11*$K$9+$F$11*((FF412+EX412)/MAX(FF412+EX412+FG412, 0.1)*$P$9+FG412/MAX(FF412+EX412+FG412, 0.1)*$Q$9))/($B$11+$C$11+$F$11)</f>
        <v>0</v>
      </c>
      <c r="DL412">
        <v>4.6</v>
      </c>
      <c r="DM412">
        <v>0.5</v>
      </c>
      <c r="DN412" t="s">
        <v>438</v>
      </c>
      <c r="DO412">
        <v>2</v>
      </c>
      <c r="DP412" t="b">
        <v>1</v>
      </c>
      <c r="DQ412">
        <v>1759000436.84615</v>
      </c>
      <c r="DR412">
        <v>288.489</v>
      </c>
      <c r="DS412">
        <v>285.599769230769</v>
      </c>
      <c r="DT412">
        <v>23.6771384615385</v>
      </c>
      <c r="DU412">
        <v>20.3116923076923</v>
      </c>
      <c r="DV412">
        <v>283.091923076923</v>
      </c>
      <c r="DW412">
        <v>23.2891692307692</v>
      </c>
      <c r="DX412">
        <v>499.995</v>
      </c>
      <c r="DY412">
        <v>90.2905769230769</v>
      </c>
      <c r="DZ412">
        <v>0.0291008692307692</v>
      </c>
      <c r="EA412">
        <v>30.1133307692308</v>
      </c>
      <c r="EB412">
        <v>30.0161846153846</v>
      </c>
      <c r="EC412">
        <v>999.9</v>
      </c>
      <c r="ED412">
        <v>0</v>
      </c>
      <c r="EE412">
        <v>0</v>
      </c>
      <c r="EF412">
        <v>9996.91846153846</v>
      </c>
      <c r="EG412">
        <v>0</v>
      </c>
      <c r="EH412">
        <v>9.66627153846154</v>
      </c>
      <c r="EI412">
        <v>2.88935561538462</v>
      </c>
      <c r="EJ412">
        <v>295.485538461538</v>
      </c>
      <c r="EK412">
        <v>291.521153846154</v>
      </c>
      <c r="EL412">
        <v>3.36545692307692</v>
      </c>
      <c r="EM412">
        <v>285.599769230769</v>
      </c>
      <c r="EN412">
        <v>20.3116923076923</v>
      </c>
      <c r="EO412">
        <v>2.13782461538462</v>
      </c>
      <c r="EP412">
        <v>1.83395384615385</v>
      </c>
      <c r="EQ412">
        <v>18.5038461538462</v>
      </c>
      <c r="ER412">
        <v>16.0792230769231</v>
      </c>
      <c r="ES412">
        <v>1999.98461538462</v>
      </c>
      <c r="ET412">
        <v>0.979996230769231</v>
      </c>
      <c r="EU412">
        <v>0.0200038846153846</v>
      </c>
      <c r="EV412">
        <v>0</v>
      </c>
      <c r="EW412">
        <v>688.879538461539</v>
      </c>
      <c r="EX412">
        <v>5.00016</v>
      </c>
      <c r="EY412">
        <v>14079.6461538462</v>
      </c>
      <c r="EZ412">
        <v>18234.0307692308</v>
      </c>
      <c r="FA412">
        <v>48.625</v>
      </c>
      <c r="FB412">
        <v>49</v>
      </c>
      <c r="FC412">
        <v>49</v>
      </c>
      <c r="FD412">
        <v>48.687</v>
      </c>
      <c r="FE412">
        <v>50.4466923076923</v>
      </c>
      <c r="FF412">
        <v>1955.07461538462</v>
      </c>
      <c r="FG412">
        <v>39.91</v>
      </c>
      <c r="FH412">
        <v>0</v>
      </c>
      <c r="FI412">
        <v>1759000450.5</v>
      </c>
      <c r="FJ412">
        <v>0</v>
      </c>
      <c r="FK412">
        <v>687.578</v>
      </c>
      <c r="FL412">
        <v>-73.359769118204</v>
      </c>
      <c r="FM412">
        <v>-1480.57692075337</v>
      </c>
      <c r="FN412">
        <v>14053.528</v>
      </c>
      <c r="FO412">
        <v>15</v>
      </c>
      <c r="FP412">
        <v>0</v>
      </c>
      <c r="FQ412" t="s">
        <v>439</v>
      </c>
      <c r="FR412">
        <v>1747249705.1</v>
      </c>
      <c r="FS412">
        <v>1747249711.1</v>
      </c>
      <c r="FT412">
        <v>0</v>
      </c>
      <c r="FU412">
        <v>0.871</v>
      </c>
      <c r="FV412">
        <v>0.066</v>
      </c>
      <c r="FW412">
        <v>5.486</v>
      </c>
      <c r="FX412">
        <v>0.145</v>
      </c>
      <c r="FY412">
        <v>420</v>
      </c>
      <c r="FZ412">
        <v>16</v>
      </c>
      <c r="GA412">
        <v>0.27</v>
      </c>
      <c r="GB412">
        <v>0.16</v>
      </c>
      <c r="GC412">
        <v>2.28810165</v>
      </c>
      <c r="GD412">
        <v>16.421896556391</v>
      </c>
      <c r="GE412">
        <v>1.65953513935741</v>
      </c>
      <c r="GF412">
        <v>0</v>
      </c>
      <c r="GG412">
        <v>691.938470588235</v>
      </c>
      <c r="GH412">
        <v>-67.5341787580678</v>
      </c>
      <c r="GI412">
        <v>6.64337466616308</v>
      </c>
      <c r="GJ412">
        <v>-1</v>
      </c>
      <c r="GK412">
        <v>3.364026</v>
      </c>
      <c r="GL412">
        <v>0.030750676691738</v>
      </c>
      <c r="GM412">
        <v>0.00316909513899468</v>
      </c>
      <c r="GN412">
        <v>1</v>
      </c>
      <c r="GO412">
        <v>1</v>
      </c>
      <c r="GP412">
        <v>2</v>
      </c>
      <c r="GQ412" t="s">
        <v>446</v>
      </c>
      <c r="GR412">
        <v>3.12526</v>
      </c>
      <c r="GS412">
        <v>2.65485</v>
      </c>
      <c r="GT412">
        <v>0.0604588</v>
      </c>
      <c r="GU412">
        <v>0.0606382</v>
      </c>
      <c r="GV412">
        <v>0.100421</v>
      </c>
      <c r="GW412">
        <v>0.0905437</v>
      </c>
      <c r="GX412">
        <v>24175.5</v>
      </c>
      <c r="GY412">
        <v>22947.4</v>
      </c>
      <c r="GZ412">
        <v>23009.3</v>
      </c>
      <c r="HA412">
        <v>23784.7</v>
      </c>
      <c r="HB412">
        <v>35268.6</v>
      </c>
      <c r="HC412">
        <v>35801.9</v>
      </c>
      <c r="HD412">
        <v>41477.4</v>
      </c>
      <c r="HE412">
        <v>42413.2</v>
      </c>
      <c r="HF412">
        <v>1.91055</v>
      </c>
      <c r="HG412">
        <v>1.81863</v>
      </c>
      <c r="HH412">
        <v>0.17567</v>
      </c>
      <c r="HI412">
        <v>0</v>
      </c>
      <c r="HJ412">
        <v>27.1538</v>
      </c>
      <c r="HK412">
        <v>999.9</v>
      </c>
      <c r="HL412">
        <v>54.584</v>
      </c>
      <c r="HM412">
        <v>29.457</v>
      </c>
      <c r="HN412">
        <v>24.9611</v>
      </c>
      <c r="HO412">
        <v>54.1429</v>
      </c>
      <c r="HP412">
        <v>41.8429</v>
      </c>
      <c r="HQ412">
        <v>1</v>
      </c>
      <c r="HR412">
        <v>0.0128963</v>
      </c>
      <c r="HS412">
        <v>0.175223</v>
      </c>
      <c r="HT412">
        <v>20.218</v>
      </c>
      <c r="HU412">
        <v>5.23331</v>
      </c>
      <c r="HV412">
        <v>11.992</v>
      </c>
      <c r="HW412">
        <v>4.95555</v>
      </c>
      <c r="HX412">
        <v>3.30382</v>
      </c>
      <c r="HY412">
        <v>24.1</v>
      </c>
      <c r="HZ412">
        <v>9999</v>
      </c>
      <c r="IA412">
        <v>9999</v>
      </c>
      <c r="IB412">
        <v>9999</v>
      </c>
      <c r="IC412">
        <v>1.86846</v>
      </c>
      <c r="ID412">
        <v>1.86418</v>
      </c>
      <c r="IE412">
        <v>1.8718</v>
      </c>
      <c r="IF412">
        <v>1.86265</v>
      </c>
      <c r="IG412">
        <v>1.86205</v>
      </c>
      <c r="IH412">
        <v>1.86856</v>
      </c>
      <c r="II412">
        <v>1.85867</v>
      </c>
      <c r="IJ412">
        <v>1.86508</v>
      </c>
      <c r="IK412">
        <v>5</v>
      </c>
      <c r="IL412">
        <v>0</v>
      </c>
      <c r="IM412">
        <v>0</v>
      </c>
      <c r="IN412">
        <v>0</v>
      </c>
      <c r="IO412" t="s">
        <v>441</v>
      </c>
      <c r="IP412" t="s">
        <v>442</v>
      </c>
      <c r="IQ412" t="s">
        <v>443</v>
      </c>
      <c r="IR412" t="s">
        <v>443</v>
      </c>
      <c r="IS412" t="s">
        <v>443</v>
      </c>
      <c r="IT412" t="s">
        <v>443</v>
      </c>
      <c r="IU412">
        <v>0</v>
      </c>
      <c r="IV412">
        <v>100</v>
      </c>
      <c r="IW412">
        <v>100</v>
      </c>
      <c r="IX412">
        <v>5.307</v>
      </c>
      <c r="IY412">
        <v>0.388</v>
      </c>
      <c r="IZ412">
        <v>4.29428474587108</v>
      </c>
      <c r="JA412">
        <v>0.0044018681294096</v>
      </c>
      <c r="JB412">
        <v>-1.90699597991277e-06</v>
      </c>
      <c r="JC412">
        <v>4.44501569190667e-10</v>
      </c>
      <c r="JD412">
        <v>0.0663976639725661</v>
      </c>
      <c r="JE412">
        <v>0.00774552653971819</v>
      </c>
      <c r="JF412">
        <v>0.000136201457998369</v>
      </c>
      <c r="JG412">
        <v>5.32982615085375e-06</v>
      </c>
      <c r="JH412">
        <v>-0</v>
      </c>
      <c r="JI412">
        <v>1991</v>
      </c>
      <c r="JJ412">
        <v>1</v>
      </c>
      <c r="JK412">
        <v>28</v>
      </c>
      <c r="JL412">
        <v>195845.7</v>
      </c>
      <c r="JM412">
        <v>195845.6</v>
      </c>
      <c r="JN412">
        <v>0.488281</v>
      </c>
      <c r="JO412">
        <v>2.41577</v>
      </c>
      <c r="JP412">
        <v>1.49902</v>
      </c>
      <c r="JQ412">
        <v>2.33032</v>
      </c>
      <c r="JR412">
        <v>1.54419</v>
      </c>
      <c r="JS412">
        <v>2.31201</v>
      </c>
      <c r="JT412">
        <v>35.5218</v>
      </c>
      <c r="JU412">
        <v>24.1225</v>
      </c>
      <c r="JV412">
        <v>18</v>
      </c>
      <c r="JW412">
        <v>547.253</v>
      </c>
      <c r="JX412">
        <v>431.485</v>
      </c>
      <c r="JY412">
        <v>26.7862</v>
      </c>
      <c r="JZ412">
        <v>27.731</v>
      </c>
      <c r="KA412">
        <v>30</v>
      </c>
      <c r="KB412">
        <v>27.649</v>
      </c>
      <c r="KC412">
        <v>27.6761</v>
      </c>
      <c r="KD412">
        <v>9.69108</v>
      </c>
      <c r="KE412">
        <v>31.4777</v>
      </c>
      <c r="KF412">
        <v>84.3519</v>
      </c>
      <c r="KG412">
        <v>26.7688</v>
      </c>
      <c r="KH412">
        <v>230.815</v>
      </c>
      <c r="KI412">
        <v>20.3481</v>
      </c>
      <c r="KJ412">
        <v>92.9654</v>
      </c>
      <c r="KK412">
        <v>98.8483</v>
      </c>
    </row>
    <row r="413" spans="1:297">
      <c r="A413">
        <v>397</v>
      </c>
      <c r="B413">
        <v>1759000450</v>
      </c>
      <c r="C413">
        <v>13103</v>
      </c>
      <c r="D413" t="s">
        <v>1240</v>
      </c>
      <c r="E413" t="s">
        <v>1241</v>
      </c>
      <c r="F413">
        <v>5</v>
      </c>
      <c r="G413" t="s">
        <v>1217</v>
      </c>
      <c r="H413" t="s">
        <v>436</v>
      </c>
      <c r="I413">
        <v>1759000441.84615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(EA413+(U413+2*0.95*5.67E-8*(((EA413+$B$7)+273)^4-(EA413+273)^4)-44100*J413)/(1.84*29.3*R413+8*0.95*5.67E-8*(EA413+273)^3))</f>
        <v>0</v>
      </c>
      <c r="W413">
        <f>($C$7*EB413+$D$7*EC413+$E$7*V413)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2*0.95*5.67E-8*(((EA413+$B$7)+273)^4-(W413+273)^4)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258.040798045238</v>
      </c>
      <c r="AK413">
        <v>255.971006060606</v>
      </c>
      <c r="AL413">
        <v>-3.16857562770567</v>
      </c>
      <c r="AM413">
        <v>63.08</v>
      </c>
      <c r="AN413">
        <f>(AP413 - AO413 + DY413*1E3/(8.314*(EA413+273.15)) * AR413/DX413 * AQ413) * DX413/(100*DL413) * 1000/(1000 - AP413)</f>
        <v>0</v>
      </c>
      <c r="AO413">
        <v>20.3044840148809</v>
      </c>
      <c r="AP413">
        <v>23.6728393939394</v>
      </c>
      <c r="AQ413">
        <v>-2.72694805196572e-05</v>
      </c>
      <c r="AR413">
        <v>99.94</v>
      </c>
      <c r="AS413">
        <v>0</v>
      </c>
      <c r="AT413">
        <v>0</v>
      </c>
      <c r="AU413">
        <f>IF(AS413*$H$13&gt;=AW413,1.0,(AW413/(AW413-AS413*$H$13)))</f>
        <v>0</v>
      </c>
      <c r="AV413">
        <f>(AU413-1)*100</f>
        <v>0</v>
      </c>
      <c r="AW413">
        <f>MAX(0,($B$13+$C$13*EF413)/(1+$D$13*EF413)*DY413/(EA413+273)*$E$13)</f>
        <v>0</v>
      </c>
      <c r="AX413" t="s">
        <v>437</v>
      </c>
      <c r="AY413" t="s">
        <v>437</v>
      </c>
      <c r="AZ413">
        <v>0</v>
      </c>
      <c r="BA413">
        <v>0</v>
      </c>
      <c r="BB413">
        <f>1-AZ413/BA413</f>
        <v>0</v>
      </c>
      <c r="BC413">
        <v>0</v>
      </c>
      <c r="BD413" t="s">
        <v>437</v>
      </c>
      <c r="BE413" t="s">
        <v>437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437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$B$11*EG413+$C$11*EH413+$F$11*ES413*(1-EV413)</f>
        <v>0</v>
      </c>
      <c r="DI413">
        <f>DH413*DJ413</f>
        <v>0</v>
      </c>
      <c r="DJ413">
        <f>($B$11*$D$9+$C$11*$D$9+$F$11*((FF413+EX413)/MAX(FF413+EX413+FG413, 0.1)*$I$9+FG413/MAX(FF413+EX413+FG413, 0.1)*$J$9))/($B$11+$C$11+$F$11)</f>
        <v>0</v>
      </c>
      <c r="DK413">
        <f>($B$11*$K$9+$C$11*$K$9+$F$11*((FF413+EX413)/MAX(FF413+EX413+FG413, 0.1)*$P$9+FG413/MAX(FF413+EX413+FG413, 0.1)*$Q$9))/($B$11+$C$11+$F$11)</f>
        <v>0</v>
      </c>
      <c r="DL413">
        <v>4.6</v>
      </c>
      <c r="DM413">
        <v>0.5</v>
      </c>
      <c r="DN413" t="s">
        <v>438</v>
      </c>
      <c r="DO413">
        <v>2</v>
      </c>
      <c r="DP413" t="b">
        <v>1</v>
      </c>
      <c r="DQ413">
        <v>1759000441.84615</v>
      </c>
      <c r="DR413">
        <v>272.638307692308</v>
      </c>
      <c r="DS413">
        <v>268.859923076923</v>
      </c>
      <c r="DT413">
        <v>23.6754923076923</v>
      </c>
      <c r="DU413">
        <v>20.3080538461538</v>
      </c>
      <c r="DV413">
        <v>267.295692307692</v>
      </c>
      <c r="DW413">
        <v>23.2875538461538</v>
      </c>
      <c r="DX413">
        <v>499.998</v>
      </c>
      <c r="DY413">
        <v>90.2914076923077</v>
      </c>
      <c r="DZ413">
        <v>0.0291244923076923</v>
      </c>
      <c r="EA413">
        <v>30.1131923076923</v>
      </c>
      <c r="EB413">
        <v>30.0191615384615</v>
      </c>
      <c r="EC413">
        <v>999.9</v>
      </c>
      <c r="ED413">
        <v>0</v>
      </c>
      <c r="EE413">
        <v>0</v>
      </c>
      <c r="EF413">
        <v>9990.43076923077</v>
      </c>
      <c r="EG413">
        <v>0</v>
      </c>
      <c r="EH413">
        <v>9.66830461538462</v>
      </c>
      <c r="EI413">
        <v>3.77847461538462</v>
      </c>
      <c r="EJ413">
        <v>279.249923076923</v>
      </c>
      <c r="EK413">
        <v>274.433153846154</v>
      </c>
      <c r="EL413">
        <v>3.36745</v>
      </c>
      <c r="EM413">
        <v>268.859923076923</v>
      </c>
      <c r="EN413">
        <v>20.3080538461538</v>
      </c>
      <c r="EO413">
        <v>2.13769538461538</v>
      </c>
      <c r="EP413">
        <v>1.83364153846154</v>
      </c>
      <c r="EQ413">
        <v>18.5028846153846</v>
      </c>
      <c r="ER413">
        <v>16.0765692307692</v>
      </c>
      <c r="ES413">
        <v>1999.98</v>
      </c>
      <c r="ET413">
        <v>0.979996230769231</v>
      </c>
      <c r="EU413">
        <v>0.0200038846153846</v>
      </c>
      <c r="EV413">
        <v>0</v>
      </c>
      <c r="EW413">
        <v>682.659</v>
      </c>
      <c r="EX413">
        <v>5.00016</v>
      </c>
      <c r="EY413">
        <v>13955.6538461538</v>
      </c>
      <c r="EZ413">
        <v>18233.9846153846</v>
      </c>
      <c r="FA413">
        <v>48.625</v>
      </c>
      <c r="FB413">
        <v>49</v>
      </c>
      <c r="FC413">
        <v>49</v>
      </c>
      <c r="FD413">
        <v>48.687</v>
      </c>
      <c r="FE413">
        <v>50.4418461538462</v>
      </c>
      <c r="FF413">
        <v>1955.07</v>
      </c>
      <c r="FG413">
        <v>39.91</v>
      </c>
      <c r="FH413">
        <v>0</v>
      </c>
      <c r="FI413">
        <v>1759000455.3</v>
      </c>
      <c r="FJ413">
        <v>0</v>
      </c>
      <c r="FK413">
        <v>681.57172</v>
      </c>
      <c r="FL413">
        <v>-77.7969231912067</v>
      </c>
      <c r="FM413">
        <v>-1559.51538699505</v>
      </c>
      <c r="FN413">
        <v>13932.248</v>
      </c>
      <c r="FO413">
        <v>15</v>
      </c>
      <c r="FP413">
        <v>0</v>
      </c>
      <c r="FQ413" t="s">
        <v>439</v>
      </c>
      <c r="FR413">
        <v>1747249705.1</v>
      </c>
      <c r="FS413">
        <v>1747249711.1</v>
      </c>
      <c r="FT413">
        <v>0</v>
      </c>
      <c r="FU413">
        <v>0.871</v>
      </c>
      <c r="FV413">
        <v>0.066</v>
      </c>
      <c r="FW413">
        <v>5.486</v>
      </c>
      <c r="FX413">
        <v>0.145</v>
      </c>
      <c r="FY413">
        <v>420</v>
      </c>
      <c r="FZ413">
        <v>16</v>
      </c>
      <c r="GA413">
        <v>0.27</v>
      </c>
      <c r="GB413">
        <v>0.16</v>
      </c>
      <c r="GC413">
        <v>3.20376823809524</v>
      </c>
      <c r="GD413">
        <v>13.0196353246753</v>
      </c>
      <c r="GE413">
        <v>1.45908907287004</v>
      </c>
      <c r="GF413">
        <v>0</v>
      </c>
      <c r="GG413">
        <v>686.354705882353</v>
      </c>
      <c r="GH413">
        <v>-74.0123147735457</v>
      </c>
      <c r="GI413">
        <v>7.2666440086734</v>
      </c>
      <c r="GJ413">
        <v>-1</v>
      </c>
      <c r="GK413">
        <v>3.36617714285714</v>
      </c>
      <c r="GL413">
        <v>0.02853818181818</v>
      </c>
      <c r="GM413">
        <v>0.00307293429315824</v>
      </c>
      <c r="GN413">
        <v>1</v>
      </c>
      <c r="GO413">
        <v>1</v>
      </c>
      <c r="GP413">
        <v>2</v>
      </c>
      <c r="GQ413" t="s">
        <v>446</v>
      </c>
      <c r="GR413">
        <v>3.12516</v>
      </c>
      <c r="GS413">
        <v>2.65433</v>
      </c>
      <c r="GT413">
        <v>0.0573482</v>
      </c>
      <c r="GU413">
        <v>0.0573623</v>
      </c>
      <c r="GV413">
        <v>0.100423</v>
      </c>
      <c r="GW413">
        <v>0.0905321</v>
      </c>
      <c r="GX413">
        <v>24255.6</v>
      </c>
      <c r="GY413">
        <v>23027.6</v>
      </c>
      <c r="GZ413">
        <v>23009.4</v>
      </c>
      <c r="HA413">
        <v>23784.9</v>
      </c>
      <c r="HB413">
        <v>35268.1</v>
      </c>
      <c r="HC413">
        <v>35802.6</v>
      </c>
      <c r="HD413">
        <v>41477.2</v>
      </c>
      <c r="HE413">
        <v>42413.7</v>
      </c>
      <c r="HF413">
        <v>1.9102</v>
      </c>
      <c r="HG413">
        <v>1.81865</v>
      </c>
      <c r="HH413">
        <v>0.175707</v>
      </c>
      <c r="HI413">
        <v>0</v>
      </c>
      <c r="HJ413">
        <v>27.1573</v>
      </c>
      <c r="HK413">
        <v>999.9</v>
      </c>
      <c r="HL413">
        <v>54.609</v>
      </c>
      <c r="HM413">
        <v>29.457</v>
      </c>
      <c r="HN413">
        <v>24.9727</v>
      </c>
      <c r="HO413">
        <v>54.4829</v>
      </c>
      <c r="HP413">
        <v>42.0433</v>
      </c>
      <c r="HQ413">
        <v>1</v>
      </c>
      <c r="HR413">
        <v>0.0128938</v>
      </c>
      <c r="HS413">
        <v>0.199649</v>
      </c>
      <c r="HT413">
        <v>20.2182</v>
      </c>
      <c r="HU413">
        <v>5.23406</v>
      </c>
      <c r="HV413">
        <v>11.992</v>
      </c>
      <c r="HW413">
        <v>4.9557</v>
      </c>
      <c r="HX413">
        <v>3.30395</v>
      </c>
      <c r="HY413">
        <v>24.1</v>
      </c>
      <c r="HZ413">
        <v>9999</v>
      </c>
      <c r="IA413">
        <v>9999</v>
      </c>
      <c r="IB413">
        <v>9999</v>
      </c>
      <c r="IC413">
        <v>1.86846</v>
      </c>
      <c r="ID413">
        <v>1.86421</v>
      </c>
      <c r="IE413">
        <v>1.8718</v>
      </c>
      <c r="IF413">
        <v>1.86266</v>
      </c>
      <c r="IG413">
        <v>1.86206</v>
      </c>
      <c r="IH413">
        <v>1.86856</v>
      </c>
      <c r="II413">
        <v>1.85867</v>
      </c>
      <c r="IJ413">
        <v>1.86508</v>
      </c>
      <c r="IK413">
        <v>5</v>
      </c>
      <c r="IL413">
        <v>0</v>
      </c>
      <c r="IM413">
        <v>0</v>
      </c>
      <c r="IN413">
        <v>0</v>
      </c>
      <c r="IO413" t="s">
        <v>441</v>
      </c>
      <c r="IP413" t="s">
        <v>442</v>
      </c>
      <c r="IQ413" t="s">
        <v>443</v>
      </c>
      <c r="IR413" t="s">
        <v>443</v>
      </c>
      <c r="IS413" t="s">
        <v>443</v>
      </c>
      <c r="IT413" t="s">
        <v>443</v>
      </c>
      <c r="IU413">
        <v>0</v>
      </c>
      <c r="IV413">
        <v>100</v>
      </c>
      <c r="IW413">
        <v>100</v>
      </c>
      <c r="IX413">
        <v>5.252</v>
      </c>
      <c r="IY413">
        <v>0.388</v>
      </c>
      <c r="IZ413">
        <v>4.29428474587108</v>
      </c>
      <c r="JA413">
        <v>0.0044018681294096</v>
      </c>
      <c r="JB413">
        <v>-1.90699597991277e-06</v>
      </c>
      <c r="JC413">
        <v>4.44501569190667e-10</v>
      </c>
      <c r="JD413">
        <v>0.0663976639725661</v>
      </c>
      <c r="JE413">
        <v>0.00774552653971819</v>
      </c>
      <c r="JF413">
        <v>0.000136201457998369</v>
      </c>
      <c r="JG413">
        <v>5.32982615085375e-06</v>
      </c>
      <c r="JH413">
        <v>-0</v>
      </c>
      <c r="JI413">
        <v>1991</v>
      </c>
      <c r="JJ413">
        <v>1</v>
      </c>
      <c r="JK413">
        <v>28</v>
      </c>
      <c r="JL413">
        <v>195845.7</v>
      </c>
      <c r="JM413">
        <v>195845.6</v>
      </c>
      <c r="JN413">
        <v>0.449219</v>
      </c>
      <c r="JO413">
        <v>2.43286</v>
      </c>
      <c r="JP413">
        <v>1.4978</v>
      </c>
      <c r="JQ413">
        <v>2.33032</v>
      </c>
      <c r="JR413">
        <v>1.54419</v>
      </c>
      <c r="JS413">
        <v>2.3938</v>
      </c>
      <c r="JT413">
        <v>35.5218</v>
      </c>
      <c r="JU413">
        <v>24.1225</v>
      </c>
      <c r="JV413">
        <v>18</v>
      </c>
      <c r="JW413">
        <v>547.008</v>
      </c>
      <c r="JX413">
        <v>431.482</v>
      </c>
      <c r="JY413">
        <v>26.7697</v>
      </c>
      <c r="JZ413">
        <v>27.7288</v>
      </c>
      <c r="KA413">
        <v>30</v>
      </c>
      <c r="KB413">
        <v>27.6469</v>
      </c>
      <c r="KC413">
        <v>27.6738</v>
      </c>
      <c r="KD413">
        <v>8.95361</v>
      </c>
      <c r="KE413">
        <v>31.4777</v>
      </c>
      <c r="KF413">
        <v>84.3519</v>
      </c>
      <c r="KG413">
        <v>26.7453</v>
      </c>
      <c r="KH413">
        <v>217.249</v>
      </c>
      <c r="KI413">
        <v>20.3481</v>
      </c>
      <c r="KJ413">
        <v>92.9653</v>
      </c>
      <c r="KK413">
        <v>98.8494</v>
      </c>
    </row>
    <row r="414" spans="1:297">
      <c r="A414">
        <v>398</v>
      </c>
      <c r="B414">
        <v>1759000455</v>
      </c>
      <c r="C414">
        <v>13108</v>
      </c>
      <c r="D414" t="s">
        <v>1242</v>
      </c>
      <c r="E414" t="s">
        <v>1243</v>
      </c>
      <c r="F414">
        <v>5</v>
      </c>
      <c r="G414" t="s">
        <v>1217</v>
      </c>
      <c r="H414" t="s">
        <v>436</v>
      </c>
      <c r="I414">
        <v>1759000446.84615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(EA414+(U414+2*0.95*5.67E-8*(((EA414+$B$7)+273)^4-(EA414+273)^4)-44100*J414)/(1.84*29.3*R414+8*0.95*5.67E-8*(EA414+273)^3))</f>
        <v>0</v>
      </c>
      <c r="W414">
        <f>($C$7*EB414+$D$7*EC414+$E$7*V414)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2*0.95*5.67E-8*(((EA414+$B$7)+273)^4-(W414+273)^4)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240.951357228571</v>
      </c>
      <c r="AK414">
        <v>239.881466666667</v>
      </c>
      <c r="AL414">
        <v>-3.22897309523811</v>
      </c>
      <c r="AM414">
        <v>63.08</v>
      </c>
      <c r="AN414">
        <f>(AP414 - AO414 + DY414*1E3/(8.314*(EA414+273.15)) * AR414/DX414 * AQ414) * DX414/(100*DL414) * 1000/(1000 - AP414)</f>
        <v>0</v>
      </c>
      <c r="AO414">
        <v>20.300734327381</v>
      </c>
      <c r="AP414">
        <v>23.6742951515151</v>
      </c>
      <c r="AQ414">
        <v>-6.11135399259749e-06</v>
      </c>
      <c r="AR414">
        <v>99.94</v>
      </c>
      <c r="AS414">
        <v>0</v>
      </c>
      <c r="AT414">
        <v>0</v>
      </c>
      <c r="AU414">
        <f>IF(AS414*$H$13&gt;=AW414,1.0,(AW414/(AW414-AS414*$H$13)))</f>
        <v>0</v>
      </c>
      <c r="AV414">
        <f>(AU414-1)*100</f>
        <v>0</v>
      </c>
      <c r="AW414">
        <f>MAX(0,($B$13+$C$13*EF414)/(1+$D$13*EF414)*DY414/(EA414+273)*$E$13)</f>
        <v>0</v>
      </c>
      <c r="AX414" t="s">
        <v>437</v>
      </c>
      <c r="AY414" t="s">
        <v>437</v>
      </c>
      <c r="AZ414">
        <v>0</v>
      </c>
      <c r="BA414">
        <v>0</v>
      </c>
      <c r="BB414">
        <f>1-AZ414/BA414</f>
        <v>0</v>
      </c>
      <c r="BC414">
        <v>0</v>
      </c>
      <c r="BD414" t="s">
        <v>437</v>
      </c>
      <c r="BE414" t="s">
        <v>437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437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$B$11*EG414+$C$11*EH414+$F$11*ES414*(1-EV414)</f>
        <v>0</v>
      </c>
      <c r="DI414">
        <f>DH414*DJ414</f>
        <v>0</v>
      </c>
      <c r="DJ414">
        <f>($B$11*$D$9+$C$11*$D$9+$F$11*((FF414+EX414)/MAX(FF414+EX414+FG414, 0.1)*$I$9+FG414/MAX(FF414+EX414+FG414, 0.1)*$J$9))/($B$11+$C$11+$F$11)</f>
        <v>0</v>
      </c>
      <c r="DK414">
        <f>($B$11*$K$9+$C$11*$K$9+$F$11*((FF414+EX414)/MAX(FF414+EX414+FG414, 0.1)*$P$9+FG414/MAX(FF414+EX414+FG414, 0.1)*$Q$9))/($B$11+$C$11+$F$11)</f>
        <v>0</v>
      </c>
      <c r="DL414">
        <v>4.6</v>
      </c>
      <c r="DM414">
        <v>0.5</v>
      </c>
      <c r="DN414" t="s">
        <v>438</v>
      </c>
      <c r="DO414">
        <v>2</v>
      </c>
      <c r="DP414" t="b">
        <v>1</v>
      </c>
      <c r="DQ414">
        <v>1759000446.84615</v>
      </c>
      <c r="DR414">
        <v>256.791384615385</v>
      </c>
      <c r="DS414">
        <v>251.755538461538</v>
      </c>
      <c r="DT414">
        <v>23.6751461538462</v>
      </c>
      <c r="DU414">
        <v>20.3045384615385</v>
      </c>
      <c r="DV414">
        <v>251.504076923077</v>
      </c>
      <c r="DW414">
        <v>23.2872</v>
      </c>
      <c r="DX414">
        <v>500.013076923077</v>
      </c>
      <c r="DY414">
        <v>90.2922692307692</v>
      </c>
      <c r="DZ414">
        <v>0.0291127846153846</v>
      </c>
      <c r="EA414">
        <v>30.1134076923077</v>
      </c>
      <c r="EB414">
        <v>30.0214384615385</v>
      </c>
      <c r="EC414">
        <v>999.9</v>
      </c>
      <c r="ED414">
        <v>0</v>
      </c>
      <c r="EE414">
        <v>0</v>
      </c>
      <c r="EF414">
        <v>9988.03230769231</v>
      </c>
      <c r="EG414">
        <v>0</v>
      </c>
      <c r="EH414">
        <v>9.67098</v>
      </c>
      <c r="EI414">
        <v>5.03578153846154</v>
      </c>
      <c r="EJ414">
        <v>263.018461538462</v>
      </c>
      <c r="EK414">
        <v>256.973461538462</v>
      </c>
      <c r="EL414">
        <v>3.37061615384615</v>
      </c>
      <c r="EM414">
        <v>251.755538461538</v>
      </c>
      <c r="EN414">
        <v>20.3045384615385</v>
      </c>
      <c r="EO414">
        <v>2.13768384615385</v>
      </c>
      <c r="EP414">
        <v>1.83334153846154</v>
      </c>
      <c r="EQ414">
        <v>18.5028</v>
      </c>
      <c r="ER414">
        <v>16.0740076923077</v>
      </c>
      <c r="ES414">
        <v>1999.97</v>
      </c>
      <c r="ET414">
        <v>0.979996230769231</v>
      </c>
      <c r="EU414">
        <v>0.0200038846153846</v>
      </c>
      <c r="EV414">
        <v>0</v>
      </c>
      <c r="EW414">
        <v>676.234692307692</v>
      </c>
      <c r="EX414">
        <v>5.00016</v>
      </c>
      <c r="EY414">
        <v>13824.9153846154</v>
      </c>
      <c r="EZ414">
        <v>18233.8923076923</v>
      </c>
      <c r="FA414">
        <v>48.625</v>
      </c>
      <c r="FB414">
        <v>49</v>
      </c>
      <c r="FC414">
        <v>49</v>
      </c>
      <c r="FD414">
        <v>48.687</v>
      </c>
      <c r="FE414">
        <v>50.437</v>
      </c>
      <c r="FF414">
        <v>1955.06</v>
      </c>
      <c r="FG414">
        <v>39.91</v>
      </c>
      <c r="FH414">
        <v>0</v>
      </c>
      <c r="FI414">
        <v>1759000460.7</v>
      </c>
      <c r="FJ414">
        <v>0</v>
      </c>
      <c r="FK414">
        <v>674.979</v>
      </c>
      <c r="FL414">
        <v>-77.7764102950677</v>
      </c>
      <c r="FM414">
        <v>-1578.76581298846</v>
      </c>
      <c r="FN414">
        <v>13799.1038461538</v>
      </c>
      <c r="FO414">
        <v>15</v>
      </c>
      <c r="FP414">
        <v>0</v>
      </c>
      <c r="FQ414" t="s">
        <v>439</v>
      </c>
      <c r="FR414">
        <v>1747249705.1</v>
      </c>
      <c r="FS414">
        <v>1747249711.1</v>
      </c>
      <c r="FT414">
        <v>0</v>
      </c>
      <c r="FU414">
        <v>0.871</v>
      </c>
      <c r="FV414">
        <v>0.066</v>
      </c>
      <c r="FW414">
        <v>5.486</v>
      </c>
      <c r="FX414">
        <v>0.145</v>
      </c>
      <c r="FY414">
        <v>420</v>
      </c>
      <c r="FZ414">
        <v>16</v>
      </c>
      <c r="GA414">
        <v>0.27</v>
      </c>
      <c r="GB414">
        <v>0.16</v>
      </c>
      <c r="GC414">
        <v>4.3637595</v>
      </c>
      <c r="GD414">
        <v>12.9721926315789</v>
      </c>
      <c r="GE414">
        <v>1.4073743756104</v>
      </c>
      <c r="GF414">
        <v>0</v>
      </c>
      <c r="GG414">
        <v>679.616323529412</v>
      </c>
      <c r="GH414">
        <v>-76.8613445356714</v>
      </c>
      <c r="GI414">
        <v>7.54356242774003</v>
      </c>
      <c r="GJ414">
        <v>-1</v>
      </c>
      <c r="GK414">
        <v>3.3692045</v>
      </c>
      <c r="GL414">
        <v>0.0372175939849598</v>
      </c>
      <c r="GM414">
        <v>0.00367633713769563</v>
      </c>
      <c r="GN414">
        <v>1</v>
      </c>
      <c r="GO414">
        <v>1</v>
      </c>
      <c r="GP414">
        <v>2</v>
      </c>
      <c r="GQ414" t="s">
        <v>446</v>
      </c>
      <c r="GR414">
        <v>3.12523</v>
      </c>
      <c r="GS414">
        <v>2.65441</v>
      </c>
      <c r="GT414">
        <v>0.0541084</v>
      </c>
      <c r="GU414">
        <v>0.0539007</v>
      </c>
      <c r="GV414">
        <v>0.100415</v>
      </c>
      <c r="GW414">
        <v>0.0905177</v>
      </c>
      <c r="GX414">
        <v>24339</v>
      </c>
      <c r="GY414">
        <v>23112.2</v>
      </c>
      <c r="GZ414">
        <v>23009.5</v>
      </c>
      <c r="HA414">
        <v>23784.9</v>
      </c>
      <c r="HB414">
        <v>35268.3</v>
      </c>
      <c r="HC414">
        <v>35803</v>
      </c>
      <c r="HD414">
        <v>41477.5</v>
      </c>
      <c r="HE414">
        <v>42413.8</v>
      </c>
      <c r="HF414">
        <v>1.91028</v>
      </c>
      <c r="HG414">
        <v>1.81895</v>
      </c>
      <c r="HH414">
        <v>0.175819</v>
      </c>
      <c r="HI414">
        <v>0</v>
      </c>
      <c r="HJ414">
        <v>27.1612</v>
      </c>
      <c r="HK414">
        <v>999.9</v>
      </c>
      <c r="HL414">
        <v>54.584</v>
      </c>
      <c r="HM414">
        <v>29.457</v>
      </c>
      <c r="HN414">
        <v>24.9641</v>
      </c>
      <c r="HO414">
        <v>54.2829</v>
      </c>
      <c r="HP414">
        <v>41.851</v>
      </c>
      <c r="HQ414">
        <v>1</v>
      </c>
      <c r="HR414">
        <v>0.0128684</v>
      </c>
      <c r="HS414">
        <v>0.234834</v>
      </c>
      <c r="HT414">
        <v>20.2179</v>
      </c>
      <c r="HU414">
        <v>5.23361</v>
      </c>
      <c r="HV414">
        <v>11.992</v>
      </c>
      <c r="HW414">
        <v>4.95565</v>
      </c>
      <c r="HX414">
        <v>3.30398</v>
      </c>
      <c r="HY414">
        <v>24.1</v>
      </c>
      <c r="HZ414">
        <v>9999</v>
      </c>
      <c r="IA414">
        <v>9999</v>
      </c>
      <c r="IB414">
        <v>9999</v>
      </c>
      <c r="IC414">
        <v>1.8685</v>
      </c>
      <c r="ID414">
        <v>1.86421</v>
      </c>
      <c r="IE414">
        <v>1.87181</v>
      </c>
      <c r="IF414">
        <v>1.86265</v>
      </c>
      <c r="IG414">
        <v>1.86209</v>
      </c>
      <c r="IH414">
        <v>1.86859</v>
      </c>
      <c r="II414">
        <v>1.85867</v>
      </c>
      <c r="IJ414">
        <v>1.86508</v>
      </c>
      <c r="IK414">
        <v>5</v>
      </c>
      <c r="IL414">
        <v>0</v>
      </c>
      <c r="IM414">
        <v>0</v>
      </c>
      <c r="IN414">
        <v>0</v>
      </c>
      <c r="IO414" t="s">
        <v>441</v>
      </c>
      <c r="IP414" t="s">
        <v>442</v>
      </c>
      <c r="IQ414" t="s">
        <v>443</v>
      </c>
      <c r="IR414" t="s">
        <v>443</v>
      </c>
      <c r="IS414" t="s">
        <v>443</v>
      </c>
      <c r="IT414" t="s">
        <v>443</v>
      </c>
      <c r="IU414">
        <v>0</v>
      </c>
      <c r="IV414">
        <v>100</v>
      </c>
      <c r="IW414">
        <v>100</v>
      </c>
      <c r="IX414">
        <v>5.196</v>
      </c>
      <c r="IY414">
        <v>0.388</v>
      </c>
      <c r="IZ414">
        <v>4.29428474587108</v>
      </c>
      <c r="JA414">
        <v>0.0044018681294096</v>
      </c>
      <c r="JB414">
        <v>-1.90699597991277e-06</v>
      </c>
      <c r="JC414">
        <v>4.44501569190667e-10</v>
      </c>
      <c r="JD414">
        <v>0.0663976639725661</v>
      </c>
      <c r="JE414">
        <v>0.00774552653971819</v>
      </c>
      <c r="JF414">
        <v>0.000136201457998369</v>
      </c>
      <c r="JG414">
        <v>5.32982615085375e-06</v>
      </c>
      <c r="JH414">
        <v>-0</v>
      </c>
      <c r="JI414">
        <v>1991</v>
      </c>
      <c r="JJ414">
        <v>1</v>
      </c>
      <c r="JK414">
        <v>28</v>
      </c>
      <c r="JL414">
        <v>195845.8</v>
      </c>
      <c r="JM414">
        <v>195845.7</v>
      </c>
      <c r="JN414">
        <v>0.412598</v>
      </c>
      <c r="JO414">
        <v>2.4292</v>
      </c>
      <c r="JP414">
        <v>1.49902</v>
      </c>
      <c r="JQ414">
        <v>2.33032</v>
      </c>
      <c r="JR414">
        <v>1.54419</v>
      </c>
      <c r="JS414">
        <v>2.30957</v>
      </c>
      <c r="JT414">
        <v>35.5451</v>
      </c>
      <c r="JU414">
        <v>24.1138</v>
      </c>
      <c r="JV414">
        <v>18</v>
      </c>
      <c r="JW414">
        <v>547.036</v>
      </c>
      <c r="JX414">
        <v>431.643</v>
      </c>
      <c r="JY414">
        <v>26.7487</v>
      </c>
      <c r="JZ414">
        <v>27.7283</v>
      </c>
      <c r="KA414">
        <v>30</v>
      </c>
      <c r="KB414">
        <v>27.6445</v>
      </c>
      <c r="KC414">
        <v>27.6716</v>
      </c>
      <c r="KD414">
        <v>8.30985</v>
      </c>
      <c r="KE414">
        <v>31.4777</v>
      </c>
      <c r="KF414">
        <v>84.3519</v>
      </c>
      <c r="KG414">
        <v>26.7194</v>
      </c>
      <c r="KH414">
        <v>196.95</v>
      </c>
      <c r="KI414">
        <v>20.3481</v>
      </c>
      <c r="KJ414">
        <v>92.9657</v>
      </c>
      <c r="KK414">
        <v>98.8496</v>
      </c>
    </row>
    <row r="415" spans="1:297">
      <c r="A415">
        <v>399</v>
      </c>
      <c r="B415">
        <v>1759000460</v>
      </c>
      <c r="C415">
        <v>13113</v>
      </c>
      <c r="D415" t="s">
        <v>1244</v>
      </c>
      <c r="E415" t="s">
        <v>1245</v>
      </c>
      <c r="F415">
        <v>5</v>
      </c>
      <c r="G415" t="s">
        <v>1217</v>
      </c>
      <c r="H415" t="s">
        <v>436</v>
      </c>
      <c r="I415">
        <v>1759000451.84615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(EA415+(U415+2*0.95*5.67E-8*(((EA415+$B$7)+273)^4-(EA415+273)^4)-44100*J415)/(1.84*29.3*R415+8*0.95*5.67E-8*(EA415+273)^3))</f>
        <v>0</v>
      </c>
      <c r="W415">
        <f>($C$7*EB415+$D$7*EC415+$E$7*V415)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2*0.95*5.67E-8*(((EA415+$B$7)+273)^4-(W415+273)^4)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224.272713440476</v>
      </c>
      <c r="AK415">
        <v>223.985024242424</v>
      </c>
      <c r="AL415">
        <v>-3.14967465367967</v>
      </c>
      <c r="AM415">
        <v>63.08</v>
      </c>
      <c r="AN415">
        <f>(AP415 - AO415 + DY415*1E3/(8.314*(EA415+273.15)) * AR415/DX415 * AQ415) * DX415/(100*DL415) * 1000/(1000 - AP415)</f>
        <v>0</v>
      </c>
      <c r="AO415">
        <v>20.2952454910714</v>
      </c>
      <c r="AP415">
        <v>23.6740387878788</v>
      </c>
      <c r="AQ415">
        <v>-2.28146696073399e-06</v>
      </c>
      <c r="AR415">
        <v>99.94</v>
      </c>
      <c r="AS415">
        <v>0</v>
      </c>
      <c r="AT415">
        <v>0</v>
      </c>
      <c r="AU415">
        <f>IF(AS415*$H$13&gt;=AW415,1.0,(AW415/(AW415-AS415*$H$13)))</f>
        <v>0</v>
      </c>
      <c r="AV415">
        <f>(AU415-1)*100</f>
        <v>0</v>
      </c>
      <c r="AW415">
        <f>MAX(0,($B$13+$C$13*EF415)/(1+$D$13*EF415)*DY415/(EA415+273)*$E$13)</f>
        <v>0</v>
      </c>
      <c r="AX415" t="s">
        <v>437</v>
      </c>
      <c r="AY415" t="s">
        <v>437</v>
      </c>
      <c r="AZ415">
        <v>0</v>
      </c>
      <c r="BA415">
        <v>0</v>
      </c>
      <c r="BB415">
        <f>1-AZ415/BA415</f>
        <v>0</v>
      </c>
      <c r="BC415">
        <v>0</v>
      </c>
      <c r="BD415" t="s">
        <v>437</v>
      </c>
      <c r="BE415" t="s">
        <v>437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437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$B$11*EG415+$C$11*EH415+$F$11*ES415*(1-EV415)</f>
        <v>0</v>
      </c>
      <c r="DI415">
        <f>DH415*DJ415</f>
        <v>0</v>
      </c>
      <c r="DJ415">
        <f>($B$11*$D$9+$C$11*$D$9+$F$11*((FF415+EX415)/MAX(FF415+EX415+FG415, 0.1)*$I$9+FG415/MAX(FF415+EX415+FG415, 0.1)*$J$9))/($B$11+$C$11+$F$11)</f>
        <v>0</v>
      </c>
      <c r="DK415">
        <f>($B$11*$K$9+$C$11*$K$9+$F$11*((FF415+EX415)/MAX(FF415+EX415+FG415, 0.1)*$P$9+FG415/MAX(FF415+EX415+FG415, 0.1)*$Q$9))/($B$11+$C$11+$F$11)</f>
        <v>0</v>
      </c>
      <c r="DL415">
        <v>4.6</v>
      </c>
      <c r="DM415">
        <v>0.5</v>
      </c>
      <c r="DN415" t="s">
        <v>438</v>
      </c>
      <c r="DO415">
        <v>2</v>
      </c>
      <c r="DP415" t="b">
        <v>1</v>
      </c>
      <c r="DQ415">
        <v>1759000451.84615</v>
      </c>
      <c r="DR415">
        <v>240.953692307692</v>
      </c>
      <c r="DS415">
        <v>235.412076923077</v>
      </c>
      <c r="DT415">
        <v>23.6745307692308</v>
      </c>
      <c r="DU415">
        <v>20.3002846153846</v>
      </c>
      <c r="DV415">
        <v>235.722384615385</v>
      </c>
      <c r="DW415">
        <v>23.2866</v>
      </c>
      <c r="DX415">
        <v>500.023384615385</v>
      </c>
      <c r="DY415">
        <v>90.2925538461539</v>
      </c>
      <c r="DZ415">
        <v>0.0287659769230769</v>
      </c>
      <c r="EA415">
        <v>30.1135769230769</v>
      </c>
      <c r="EB415">
        <v>30.0262</v>
      </c>
      <c r="EC415">
        <v>999.9</v>
      </c>
      <c r="ED415">
        <v>0</v>
      </c>
      <c r="EE415">
        <v>0</v>
      </c>
      <c r="EF415">
        <v>10012.3607692308</v>
      </c>
      <c r="EG415">
        <v>0</v>
      </c>
      <c r="EH415">
        <v>9.67440461538462</v>
      </c>
      <c r="EI415">
        <v>5.54158769230769</v>
      </c>
      <c r="EJ415">
        <v>246.796461538462</v>
      </c>
      <c r="EK415">
        <v>240.290153846154</v>
      </c>
      <c r="EL415">
        <v>3.37424461538462</v>
      </c>
      <c r="EM415">
        <v>235.412076923077</v>
      </c>
      <c r="EN415">
        <v>20.3002846153846</v>
      </c>
      <c r="EO415">
        <v>2.13763384615385</v>
      </c>
      <c r="EP415">
        <v>1.83296461538462</v>
      </c>
      <c r="EQ415">
        <v>18.5024307692308</v>
      </c>
      <c r="ER415">
        <v>16.0707846153846</v>
      </c>
      <c r="ES415">
        <v>2000.00384615385</v>
      </c>
      <c r="ET415">
        <v>0.979996692307692</v>
      </c>
      <c r="EU415">
        <v>0.0200034538461538</v>
      </c>
      <c r="EV415">
        <v>0</v>
      </c>
      <c r="EW415">
        <v>669.824769230769</v>
      </c>
      <c r="EX415">
        <v>5.00016</v>
      </c>
      <c r="EY415">
        <v>13695.4153846154</v>
      </c>
      <c r="EZ415">
        <v>18234.2</v>
      </c>
      <c r="FA415">
        <v>48.625</v>
      </c>
      <c r="FB415">
        <v>49</v>
      </c>
      <c r="FC415">
        <v>49</v>
      </c>
      <c r="FD415">
        <v>48.687</v>
      </c>
      <c r="FE415">
        <v>50.437</v>
      </c>
      <c r="FF415">
        <v>1955.09384615385</v>
      </c>
      <c r="FG415">
        <v>39.91</v>
      </c>
      <c r="FH415">
        <v>0</v>
      </c>
      <c r="FI415">
        <v>1759000465.5</v>
      </c>
      <c r="FJ415">
        <v>0</v>
      </c>
      <c r="FK415">
        <v>668.772115384615</v>
      </c>
      <c r="FL415">
        <v>-77.2982221175761</v>
      </c>
      <c r="FM415">
        <v>-1544.64957053395</v>
      </c>
      <c r="FN415">
        <v>13674.4384615385</v>
      </c>
      <c r="FO415">
        <v>15</v>
      </c>
      <c r="FP415">
        <v>0</v>
      </c>
      <c r="FQ415" t="s">
        <v>439</v>
      </c>
      <c r="FR415">
        <v>1747249705.1</v>
      </c>
      <c r="FS415">
        <v>1747249711.1</v>
      </c>
      <c r="FT415">
        <v>0</v>
      </c>
      <c r="FU415">
        <v>0.871</v>
      </c>
      <c r="FV415">
        <v>0.066</v>
      </c>
      <c r="FW415">
        <v>5.486</v>
      </c>
      <c r="FX415">
        <v>0.145</v>
      </c>
      <c r="FY415">
        <v>420</v>
      </c>
      <c r="FZ415">
        <v>16</v>
      </c>
      <c r="GA415">
        <v>0.27</v>
      </c>
      <c r="GB415">
        <v>0.16</v>
      </c>
      <c r="GC415">
        <v>5.27738095238095</v>
      </c>
      <c r="GD415">
        <v>7.6231877922078</v>
      </c>
      <c r="GE415">
        <v>0.880136875166394</v>
      </c>
      <c r="GF415">
        <v>0</v>
      </c>
      <c r="GG415">
        <v>673.425470588235</v>
      </c>
      <c r="GH415">
        <v>-77.8475477428993</v>
      </c>
      <c r="GI415">
        <v>7.6395173054912</v>
      </c>
      <c r="GJ415">
        <v>-1</v>
      </c>
      <c r="GK415">
        <v>3.37239190476191</v>
      </c>
      <c r="GL415">
        <v>0.042371688311693</v>
      </c>
      <c r="GM415">
        <v>0.00439379716358631</v>
      </c>
      <c r="GN415">
        <v>1</v>
      </c>
      <c r="GO415">
        <v>1</v>
      </c>
      <c r="GP415">
        <v>2</v>
      </c>
      <c r="GQ415" t="s">
        <v>446</v>
      </c>
      <c r="GR415">
        <v>3.12536</v>
      </c>
      <c r="GS415">
        <v>2.65411</v>
      </c>
      <c r="GT415">
        <v>0.0509006</v>
      </c>
      <c r="GU415">
        <v>0.0505519</v>
      </c>
      <c r="GV415">
        <v>0.100409</v>
      </c>
      <c r="GW415">
        <v>0.090501</v>
      </c>
      <c r="GX415">
        <v>24421.4</v>
      </c>
      <c r="GY415">
        <v>23194.2</v>
      </c>
      <c r="GZ415">
        <v>23009.3</v>
      </c>
      <c r="HA415">
        <v>23785.1</v>
      </c>
      <c r="HB415">
        <v>35268.1</v>
      </c>
      <c r="HC415">
        <v>35803.6</v>
      </c>
      <c r="HD415">
        <v>41477.2</v>
      </c>
      <c r="HE415">
        <v>42414.2</v>
      </c>
      <c r="HF415">
        <v>1.91055</v>
      </c>
      <c r="HG415">
        <v>1.8187</v>
      </c>
      <c r="HH415">
        <v>0.176266</v>
      </c>
      <c r="HI415">
        <v>0</v>
      </c>
      <c r="HJ415">
        <v>27.1636</v>
      </c>
      <c r="HK415">
        <v>999.9</v>
      </c>
      <c r="HL415">
        <v>54.584</v>
      </c>
      <c r="HM415">
        <v>29.457</v>
      </c>
      <c r="HN415">
        <v>24.9626</v>
      </c>
      <c r="HO415">
        <v>53.6929</v>
      </c>
      <c r="HP415">
        <v>41.859</v>
      </c>
      <c r="HQ415">
        <v>1</v>
      </c>
      <c r="HR415">
        <v>0.0129268</v>
      </c>
      <c r="HS415">
        <v>0.267707</v>
      </c>
      <c r="HT415">
        <v>20.218</v>
      </c>
      <c r="HU415">
        <v>5.23316</v>
      </c>
      <c r="HV415">
        <v>11.992</v>
      </c>
      <c r="HW415">
        <v>4.95565</v>
      </c>
      <c r="HX415">
        <v>3.30387</v>
      </c>
      <c r="HY415">
        <v>24.1</v>
      </c>
      <c r="HZ415">
        <v>9999</v>
      </c>
      <c r="IA415">
        <v>9999</v>
      </c>
      <c r="IB415">
        <v>9999</v>
      </c>
      <c r="IC415">
        <v>1.8685</v>
      </c>
      <c r="ID415">
        <v>1.86419</v>
      </c>
      <c r="IE415">
        <v>1.87181</v>
      </c>
      <c r="IF415">
        <v>1.86265</v>
      </c>
      <c r="IG415">
        <v>1.86208</v>
      </c>
      <c r="IH415">
        <v>1.86857</v>
      </c>
      <c r="II415">
        <v>1.85867</v>
      </c>
      <c r="IJ415">
        <v>1.86508</v>
      </c>
      <c r="IK415">
        <v>5</v>
      </c>
      <c r="IL415">
        <v>0</v>
      </c>
      <c r="IM415">
        <v>0</v>
      </c>
      <c r="IN415">
        <v>0</v>
      </c>
      <c r="IO415" t="s">
        <v>441</v>
      </c>
      <c r="IP415" t="s">
        <v>442</v>
      </c>
      <c r="IQ415" t="s">
        <v>443</v>
      </c>
      <c r="IR415" t="s">
        <v>443</v>
      </c>
      <c r="IS415" t="s">
        <v>443</v>
      </c>
      <c r="IT415" t="s">
        <v>443</v>
      </c>
      <c r="IU415">
        <v>0</v>
      </c>
      <c r="IV415">
        <v>100</v>
      </c>
      <c r="IW415">
        <v>100</v>
      </c>
      <c r="IX415">
        <v>5.141</v>
      </c>
      <c r="IY415">
        <v>0.3879</v>
      </c>
      <c r="IZ415">
        <v>4.29428474587108</v>
      </c>
      <c r="JA415">
        <v>0.0044018681294096</v>
      </c>
      <c r="JB415">
        <v>-1.90699597991277e-06</v>
      </c>
      <c r="JC415">
        <v>4.44501569190667e-10</v>
      </c>
      <c r="JD415">
        <v>0.0663976639725661</v>
      </c>
      <c r="JE415">
        <v>0.00774552653971819</v>
      </c>
      <c r="JF415">
        <v>0.000136201457998369</v>
      </c>
      <c r="JG415">
        <v>5.32982615085375e-06</v>
      </c>
      <c r="JH415">
        <v>-0</v>
      </c>
      <c r="JI415">
        <v>1991</v>
      </c>
      <c r="JJ415">
        <v>1</v>
      </c>
      <c r="JK415">
        <v>28</v>
      </c>
      <c r="JL415">
        <v>195845.9</v>
      </c>
      <c r="JM415">
        <v>195845.8</v>
      </c>
      <c r="JN415">
        <v>0.377197</v>
      </c>
      <c r="JO415">
        <v>2.4353</v>
      </c>
      <c r="JP415">
        <v>1.4978</v>
      </c>
      <c r="JQ415">
        <v>2.33032</v>
      </c>
      <c r="JR415">
        <v>1.54419</v>
      </c>
      <c r="JS415">
        <v>2.3584</v>
      </c>
      <c r="JT415">
        <v>35.5218</v>
      </c>
      <c r="JU415">
        <v>24.1225</v>
      </c>
      <c r="JV415">
        <v>18</v>
      </c>
      <c r="JW415">
        <v>547.193</v>
      </c>
      <c r="JX415">
        <v>431.477</v>
      </c>
      <c r="JY415">
        <v>26.7234</v>
      </c>
      <c r="JZ415">
        <v>27.7263</v>
      </c>
      <c r="KA415">
        <v>30.0001</v>
      </c>
      <c r="KB415">
        <v>27.6421</v>
      </c>
      <c r="KC415">
        <v>27.6692</v>
      </c>
      <c r="KD415">
        <v>7.52111</v>
      </c>
      <c r="KE415">
        <v>31.4777</v>
      </c>
      <c r="KF415">
        <v>84.3519</v>
      </c>
      <c r="KG415">
        <v>26.6869</v>
      </c>
      <c r="KH415">
        <v>183.317</v>
      </c>
      <c r="KI415">
        <v>20.3481</v>
      </c>
      <c r="KJ415">
        <v>92.9651</v>
      </c>
      <c r="KK415">
        <v>98.8503</v>
      </c>
    </row>
    <row r="416" spans="1:297">
      <c r="A416">
        <v>400</v>
      </c>
      <c r="B416">
        <v>1759000465</v>
      </c>
      <c r="C416">
        <v>13118</v>
      </c>
      <c r="D416" t="s">
        <v>1246</v>
      </c>
      <c r="E416" t="s">
        <v>1247</v>
      </c>
      <c r="F416">
        <v>5</v>
      </c>
      <c r="G416" t="s">
        <v>1217</v>
      </c>
      <c r="H416" t="s">
        <v>436</v>
      </c>
      <c r="I416">
        <v>1759000456.84615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(EA416+(U416+2*0.95*5.67E-8*(((EA416+$B$7)+273)^4-(EA416+273)^4)-44100*J416)/(1.84*29.3*R416+8*0.95*5.67E-8*(EA416+273)^3))</f>
        <v>0</v>
      </c>
      <c r="W416">
        <f>($C$7*EB416+$D$7*EC416+$E$7*V416)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2*0.95*5.67E-8*(((EA416+$B$7)+273)^4-(W416+273)^4)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208.053307511905</v>
      </c>
      <c r="AK416">
        <v>208.508424242424</v>
      </c>
      <c r="AL416">
        <v>-3.09524084415586</v>
      </c>
      <c r="AM416">
        <v>63.08</v>
      </c>
      <c r="AN416">
        <f>(AP416 - AO416 + DY416*1E3/(8.314*(EA416+273.15)) * AR416/DX416 * AQ416) * DX416/(100*DL416) * 1000/(1000 - AP416)</f>
        <v>0</v>
      </c>
      <c r="AO416">
        <v>20.2907255416667</v>
      </c>
      <c r="AP416">
        <v>23.6713327272727</v>
      </c>
      <c r="AQ416">
        <v>-8.92289692294043e-06</v>
      </c>
      <c r="AR416">
        <v>99.94</v>
      </c>
      <c r="AS416">
        <v>0</v>
      </c>
      <c r="AT416">
        <v>0</v>
      </c>
      <c r="AU416">
        <f>IF(AS416*$H$13&gt;=AW416,1.0,(AW416/(AW416-AS416*$H$13)))</f>
        <v>0</v>
      </c>
      <c r="AV416">
        <f>(AU416-1)*100</f>
        <v>0</v>
      </c>
      <c r="AW416">
        <f>MAX(0,($B$13+$C$13*EF416)/(1+$D$13*EF416)*DY416/(EA416+273)*$E$13)</f>
        <v>0</v>
      </c>
      <c r="AX416" t="s">
        <v>437</v>
      </c>
      <c r="AY416" t="s">
        <v>437</v>
      </c>
      <c r="AZ416">
        <v>0</v>
      </c>
      <c r="BA416">
        <v>0</v>
      </c>
      <c r="BB416">
        <f>1-AZ416/BA416</f>
        <v>0</v>
      </c>
      <c r="BC416">
        <v>0</v>
      </c>
      <c r="BD416" t="s">
        <v>437</v>
      </c>
      <c r="BE416" t="s">
        <v>437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437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$B$11*EG416+$C$11*EH416+$F$11*ES416*(1-EV416)</f>
        <v>0</v>
      </c>
      <c r="DI416">
        <f>DH416*DJ416</f>
        <v>0</v>
      </c>
      <c r="DJ416">
        <f>($B$11*$D$9+$C$11*$D$9+$F$11*((FF416+EX416)/MAX(FF416+EX416+FG416, 0.1)*$I$9+FG416/MAX(FF416+EX416+FG416, 0.1)*$J$9))/($B$11+$C$11+$F$11)</f>
        <v>0</v>
      </c>
      <c r="DK416">
        <f>($B$11*$K$9+$C$11*$K$9+$F$11*((FF416+EX416)/MAX(FF416+EX416+FG416, 0.1)*$P$9+FG416/MAX(FF416+EX416+FG416, 0.1)*$Q$9))/($B$11+$C$11+$F$11)</f>
        <v>0</v>
      </c>
      <c r="DL416">
        <v>4.6</v>
      </c>
      <c r="DM416">
        <v>0.5</v>
      </c>
      <c r="DN416" t="s">
        <v>438</v>
      </c>
      <c r="DO416">
        <v>2</v>
      </c>
      <c r="DP416" t="b">
        <v>1</v>
      </c>
      <c r="DQ416">
        <v>1759000456.84615</v>
      </c>
      <c r="DR416">
        <v>225.470923076923</v>
      </c>
      <c r="DS416">
        <v>219.134307692308</v>
      </c>
      <c r="DT416">
        <v>23.6735153846154</v>
      </c>
      <c r="DU416">
        <v>20.2958076923077</v>
      </c>
      <c r="DV416">
        <v>220.295</v>
      </c>
      <c r="DW416">
        <v>23.2856076923077</v>
      </c>
      <c r="DX416">
        <v>500.013846153846</v>
      </c>
      <c r="DY416">
        <v>90.2926461538461</v>
      </c>
      <c r="DZ416">
        <v>0.0286480692307692</v>
      </c>
      <c r="EA416">
        <v>30.1133846153846</v>
      </c>
      <c r="EB416">
        <v>30.0289307692308</v>
      </c>
      <c r="EC416">
        <v>999.9</v>
      </c>
      <c r="ED416">
        <v>0</v>
      </c>
      <c r="EE416">
        <v>0</v>
      </c>
      <c r="EF416">
        <v>10006.7846153846</v>
      </c>
      <c r="EG416">
        <v>0</v>
      </c>
      <c r="EH416">
        <v>9.67804230769231</v>
      </c>
      <c r="EI416">
        <v>6.33653461538462</v>
      </c>
      <c r="EJ416">
        <v>230.937846153846</v>
      </c>
      <c r="EK416">
        <v>223.674076923077</v>
      </c>
      <c r="EL416">
        <v>3.37770307692308</v>
      </c>
      <c r="EM416">
        <v>219.134307692308</v>
      </c>
      <c r="EN416">
        <v>20.2958076923077</v>
      </c>
      <c r="EO416">
        <v>2.13754461538461</v>
      </c>
      <c r="EP416">
        <v>1.83256230769231</v>
      </c>
      <c r="EQ416">
        <v>18.5017692307692</v>
      </c>
      <c r="ER416">
        <v>16.0673461538462</v>
      </c>
      <c r="ES416">
        <v>2000.01384615385</v>
      </c>
      <c r="ET416">
        <v>0.979996923076923</v>
      </c>
      <c r="EU416">
        <v>0.0200032384615385</v>
      </c>
      <c r="EV416">
        <v>0</v>
      </c>
      <c r="EW416">
        <v>663.524</v>
      </c>
      <c r="EX416">
        <v>5.00016</v>
      </c>
      <c r="EY416">
        <v>13569.6461538462</v>
      </c>
      <c r="EZ416">
        <v>18234.2923076923</v>
      </c>
      <c r="FA416">
        <v>48.625</v>
      </c>
      <c r="FB416">
        <v>49</v>
      </c>
      <c r="FC416">
        <v>49</v>
      </c>
      <c r="FD416">
        <v>48.687</v>
      </c>
      <c r="FE416">
        <v>50.437</v>
      </c>
      <c r="FF416">
        <v>1955.10384615385</v>
      </c>
      <c r="FG416">
        <v>39.91</v>
      </c>
      <c r="FH416">
        <v>0</v>
      </c>
      <c r="FI416">
        <v>1759000470.3</v>
      </c>
      <c r="FJ416">
        <v>0</v>
      </c>
      <c r="FK416">
        <v>662.737</v>
      </c>
      <c r="FL416">
        <v>-74.8787692909036</v>
      </c>
      <c r="FM416">
        <v>-1469.66837709463</v>
      </c>
      <c r="FN416">
        <v>13554.0692307692</v>
      </c>
      <c r="FO416">
        <v>15</v>
      </c>
      <c r="FP416">
        <v>0</v>
      </c>
      <c r="FQ416" t="s">
        <v>439</v>
      </c>
      <c r="FR416">
        <v>1747249705.1</v>
      </c>
      <c r="FS416">
        <v>1747249711.1</v>
      </c>
      <c r="FT416">
        <v>0</v>
      </c>
      <c r="FU416">
        <v>0.871</v>
      </c>
      <c r="FV416">
        <v>0.066</v>
      </c>
      <c r="FW416">
        <v>5.486</v>
      </c>
      <c r="FX416">
        <v>0.145</v>
      </c>
      <c r="FY416">
        <v>420</v>
      </c>
      <c r="FZ416">
        <v>16</v>
      </c>
      <c r="GA416">
        <v>0.27</v>
      </c>
      <c r="GB416">
        <v>0.16</v>
      </c>
      <c r="GC416">
        <v>5.78420904761905</v>
      </c>
      <c r="GD416">
        <v>8.87209714285715</v>
      </c>
      <c r="GE416">
        <v>0.970483783441487</v>
      </c>
      <c r="GF416">
        <v>0</v>
      </c>
      <c r="GG416">
        <v>668.060852941176</v>
      </c>
      <c r="GH416">
        <v>-76.8185637874851</v>
      </c>
      <c r="GI416">
        <v>7.54019589046656</v>
      </c>
      <c r="GJ416">
        <v>-1</v>
      </c>
      <c r="GK416">
        <v>3.3748219047619</v>
      </c>
      <c r="GL416">
        <v>0.0409379220779225</v>
      </c>
      <c r="GM416">
        <v>0.00427468809115282</v>
      </c>
      <c r="GN416">
        <v>1</v>
      </c>
      <c r="GO416">
        <v>1</v>
      </c>
      <c r="GP416">
        <v>2</v>
      </c>
      <c r="GQ416" t="s">
        <v>446</v>
      </c>
      <c r="GR416">
        <v>3.12512</v>
      </c>
      <c r="GS416">
        <v>2.65432</v>
      </c>
      <c r="GT416">
        <v>0.0476956</v>
      </c>
      <c r="GU416">
        <v>0.047493</v>
      </c>
      <c r="GV416">
        <v>0.100411</v>
      </c>
      <c r="GW416">
        <v>0.0904879</v>
      </c>
      <c r="GX416">
        <v>24504.1</v>
      </c>
      <c r="GY416">
        <v>23268.8</v>
      </c>
      <c r="GZ416">
        <v>23009.6</v>
      </c>
      <c r="HA416">
        <v>23785</v>
      </c>
      <c r="HB416">
        <v>35268</v>
      </c>
      <c r="HC416">
        <v>35803.6</v>
      </c>
      <c r="HD416">
        <v>41477.5</v>
      </c>
      <c r="HE416">
        <v>42413.8</v>
      </c>
      <c r="HF416">
        <v>1.90985</v>
      </c>
      <c r="HG416">
        <v>1.81895</v>
      </c>
      <c r="HH416">
        <v>0.175655</v>
      </c>
      <c r="HI416">
        <v>0</v>
      </c>
      <c r="HJ416">
        <v>27.1671</v>
      </c>
      <c r="HK416">
        <v>999.9</v>
      </c>
      <c r="HL416">
        <v>54.584</v>
      </c>
      <c r="HM416">
        <v>29.457</v>
      </c>
      <c r="HN416">
        <v>24.9626</v>
      </c>
      <c r="HO416">
        <v>54.2729</v>
      </c>
      <c r="HP416">
        <v>41.9992</v>
      </c>
      <c r="HQ416">
        <v>1</v>
      </c>
      <c r="HR416">
        <v>0.0125991</v>
      </c>
      <c r="HS416">
        <v>0.309875</v>
      </c>
      <c r="HT416">
        <v>20.2179</v>
      </c>
      <c r="HU416">
        <v>5.23361</v>
      </c>
      <c r="HV416">
        <v>11.992</v>
      </c>
      <c r="HW416">
        <v>4.9556</v>
      </c>
      <c r="HX416">
        <v>3.30387</v>
      </c>
      <c r="HY416">
        <v>24.1</v>
      </c>
      <c r="HZ416">
        <v>9999</v>
      </c>
      <c r="IA416">
        <v>9999</v>
      </c>
      <c r="IB416">
        <v>9999</v>
      </c>
      <c r="IC416">
        <v>1.86849</v>
      </c>
      <c r="ID416">
        <v>1.8642</v>
      </c>
      <c r="IE416">
        <v>1.87184</v>
      </c>
      <c r="IF416">
        <v>1.86266</v>
      </c>
      <c r="IG416">
        <v>1.86206</v>
      </c>
      <c r="IH416">
        <v>1.86856</v>
      </c>
      <c r="II416">
        <v>1.85868</v>
      </c>
      <c r="IJ416">
        <v>1.86508</v>
      </c>
      <c r="IK416">
        <v>5</v>
      </c>
      <c r="IL416">
        <v>0</v>
      </c>
      <c r="IM416">
        <v>0</v>
      </c>
      <c r="IN416">
        <v>0</v>
      </c>
      <c r="IO416" t="s">
        <v>441</v>
      </c>
      <c r="IP416" t="s">
        <v>442</v>
      </c>
      <c r="IQ416" t="s">
        <v>443</v>
      </c>
      <c r="IR416" t="s">
        <v>443</v>
      </c>
      <c r="IS416" t="s">
        <v>443</v>
      </c>
      <c r="IT416" t="s">
        <v>443</v>
      </c>
      <c r="IU416">
        <v>0</v>
      </c>
      <c r="IV416">
        <v>100</v>
      </c>
      <c r="IW416">
        <v>100</v>
      </c>
      <c r="IX416">
        <v>5.086</v>
      </c>
      <c r="IY416">
        <v>0.3878</v>
      </c>
      <c r="IZ416">
        <v>4.29428474587108</v>
      </c>
      <c r="JA416">
        <v>0.0044018681294096</v>
      </c>
      <c r="JB416">
        <v>-1.90699597991277e-06</v>
      </c>
      <c r="JC416">
        <v>4.44501569190667e-10</v>
      </c>
      <c r="JD416">
        <v>0.0663976639725661</v>
      </c>
      <c r="JE416">
        <v>0.00774552653971819</v>
      </c>
      <c r="JF416">
        <v>0.000136201457998369</v>
      </c>
      <c r="JG416">
        <v>5.32982615085375e-06</v>
      </c>
      <c r="JH416">
        <v>-0</v>
      </c>
      <c r="JI416">
        <v>1991</v>
      </c>
      <c r="JJ416">
        <v>1</v>
      </c>
      <c r="JK416">
        <v>28</v>
      </c>
      <c r="JL416">
        <v>195846</v>
      </c>
      <c r="JM416">
        <v>195845.9</v>
      </c>
      <c r="JN416">
        <v>0.338135</v>
      </c>
      <c r="JO416">
        <v>2.44995</v>
      </c>
      <c r="JP416">
        <v>1.49902</v>
      </c>
      <c r="JQ416">
        <v>2.33032</v>
      </c>
      <c r="JR416">
        <v>1.54419</v>
      </c>
      <c r="JS416">
        <v>2.24121</v>
      </c>
      <c r="JT416">
        <v>35.5218</v>
      </c>
      <c r="JU416">
        <v>24.105</v>
      </c>
      <c r="JV416">
        <v>18</v>
      </c>
      <c r="JW416">
        <v>546.72</v>
      </c>
      <c r="JX416">
        <v>431.607</v>
      </c>
      <c r="JY416">
        <v>26.6914</v>
      </c>
      <c r="JZ416">
        <v>27.7241</v>
      </c>
      <c r="KA416">
        <v>30</v>
      </c>
      <c r="KB416">
        <v>27.6397</v>
      </c>
      <c r="KC416">
        <v>27.6668</v>
      </c>
      <c r="KD416">
        <v>6.72763</v>
      </c>
      <c r="KE416">
        <v>31.4777</v>
      </c>
      <c r="KF416">
        <v>84.3519</v>
      </c>
      <c r="KG416">
        <v>26.655</v>
      </c>
      <c r="KH416">
        <v>169.786</v>
      </c>
      <c r="KI416">
        <v>20.3481</v>
      </c>
      <c r="KJ416">
        <v>92.9659</v>
      </c>
      <c r="KK416">
        <v>98.8496</v>
      </c>
    </row>
    <row r="417" spans="1:297">
      <c r="A417">
        <v>401</v>
      </c>
      <c r="B417">
        <v>1759000470</v>
      </c>
      <c r="C417">
        <v>13123</v>
      </c>
      <c r="D417" t="s">
        <v>1248</v>
      </c>
      <c r="E417" t="s">
        <v>1249</v>
      </c>
      <c r="F417">
        <v>5</v>
      </c>
      <c r="G417" t="s">
        <v>1217</v>
      </c>
      <c r="H417" t="s">
        <v>436</v>
      </c>
      <c r="I417">
        <v>1759000461.84615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(EA417+(U417+2*0.95*5.67E-8*(((EA417+$B$7)+273)^4-(EA417+273)^4)-44100*J417)/(1.84*29.3*R417+8*0.95*5.67E-8*(EA417+273)^3))</f>
        <v>0</v>
      </c>
      <c r="W417">
        <f>($C$7*EB417+$D$7*EC417+$E$7*V417)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2*0.95*5.67E-8*(((EA417+$B$7)+273)^4-(W417+273)^4)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192.816721348809</v>
      </c>
      <c r="AK417">
        <v>194.001854545455</v>
      </c>
      <c r="AL417">
        <v>-2.89487374458879</v>
      </c>
      <c r="AM417">
        <v>63.08</v>
      </c>
      <c r="AN417">
        <f>(AP417 - AO417 + DY417*1E3/(8.314*(EA417+273.15)) * AR417/DX417 * AQ417) * DX417/(100*DL417) * 1000/(1000 - AP417)</f>
        <v>0</v>
      </c>
      <c r="AO417">
        <v>20.2865979672619</v>
      </c>
      <c r="AP417">
        <v>23.6700060606061</v>
      </c>
      <c r="AQ417">
        <v>-1.01803254217211e-05</v>
      </c>
      <c r="AR417">
        <v>99.94</v>
      </c>
      <c r="AS417">
        <v>0</v>
      </c>
      <c r="AT417">
        <v>0</v>
      </c>
      <c r="AU417">
        <f>IF(AS417*$H$13&gt;=AW417,1.0,(AW417/(AW417-AS417*$H$13)))</f>
        <v>0</v>
      </c>
      <c r="AV417">
        <f>(AU417-1)*100</f>
        <v>0</v>
      </c>
      <c r="AW417">
        <f>MAX(0,($B$13+$C$13*EF417)/(1+$D$13*EF417)*DY417/(EA417+273)*$E$13)</f>
        <v>0</v>
      </c>
      <c r="AX417" t="s">
        <v>437</v>
      </c>
      <c r="AY417" t="s">
        <v>437</v>
      </c>
      <c r="AZ417">
        <v>0</v>
      </c>
      <c r="BA417">
        <v>0</v>
      </c>
      <c r="BB417">
        <f>1-AZ417/BA417</f>
        <v>0</v>
      </c>
      <c r="BC417">
        <v>0</v>
      </c>
      <c r="BD417" t="s">
        <v>437</v>
      </c>
      <c r="BE417" t="s">
        <v>437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437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$B$11*EG417+$C$11*EH417+$F$11*ES417*(1-EV417)</f>
        <v>0</v>
      </c>
      <c r="DI417">
        <f>DH417*DJ417</f>
        <v>0</v>
      </c>
      <c r="DJ417">
        <f>($B$11*$D$9+$C$11*$D$9+$F$11*((FF417+EX417)/MAX(FF417+EX417+FG417, 0.1)*$I$9+FG417/MAX(FF417+EX417+FG417, 0.1)*$J$9))/($B$11+$C$11+$F$11)</f>
        <v>0</v>
      </c>
      <c r="DK417">
        <f>($B$11*$K$9+$C$11*$K$9+$F$11*((FF417+EX417)/MAX(FF417+EX417+FG417, 0.1)*$P$9+FG417/MAX(FF417+EX417+FG417, 0.1)*$Q$9))/($B$11+$C$11+$F$11)</f>
        <v>0</v>
      </c>
      <c r="DL417">
        <v>4.6</v>
      </c>
      <c r="DM417">
        <v>0.5</v>
      </c>
      <c r="DN417" t="s">
        <v>438</v>
      </c>
      <c r="DO417">
        <v>2</v>
      </c>
      <c r="DP417" t="b">
        <v>1</v>
      </c>
      <c r="DQ417">
        <v>1759000461.84615</v>
      </c>
      <c r="DR417">
        <v>210.321923076923</v>
      </c>
      <c r="DS417">
        <v>203.220461538462</v>
      </c>
      <c r="DT417">
        <v>23.6721</v>
      </c>
      <c r="DU417">
        <v>20.2911846153846</v>
      </c>
      <c r="DV417">
        <v>205.201076923077</v>
      </c>
      <c r="DW417">
        <v>23.2842307692308</v>
      </c>
      <c r="DX417">
        <v>500.016461538461</v>
      </c>
      <c r="DY417">
        <v>90.2930538461539</v>
      </c>
      <c r="DZ417">
        <v>0.0285439307692308</v>
      </c>
      <c r="EA417">
        <v>30.1117384615385</v>
      </c>
      <c r="EB417">
        <v>30.0303</v>
      </c>
      <c r="EC417">
        <v>999.9</v>
      </c>
      <c r="ED417">
        <v>0</v>
      </c>
      <c r="EE417">
        <v>0</v>
      </c>
      <c r="EF417">
        <v>10016.3961538462</v>
      </c>
      <c r="EG417">
        <v>0</v>
      </c>
      <c r="EH417">
        <v>9.68125230769231</v>
      </c>
      <c r="EI417">
        <v>7.10150615384615</v>
      </c>
      <c r="EJ417">
        <v>215.421307692308</v>
      </c>
      <c r="EK417">
        <v>207.429461538462</v>
      </c>
      <c r="EL417">
        <v>3.38090923076923</v>
      </c>
      <c r="EM417">
        <v>203.220461538462</v>
      </c>
      <c r="EN417">
        <v>20.2911846153846</v>
      </c>
      <c r="EO417">
        <v>2.13742538461538</v>
      </c>
      <c r="EP417">
        <v>1.83215461538462</v>
      </c>
      <c r="EQ417">
        <v>18.5008692307692</v>
      </c>
      <c r="ER417">
        <v>16.0638384615385</v>
      </c>
      <c r="ES417">
        <v>2000.02615384615</v>
      </c>
      <c r="ET417">
        <v>0.979997153846154</v>
      </c>
      <c r="EU417">
        <v>0.0200030230769231</v>
      </c>
      <c r="EV417">
        <v>0</v>
      </c>
      <c r="EW417">
        <v>657.537307692308</v>
      </c>
      <c r="EX417">
        <v>5.00016</v>
      </c>
      <c r="EY417">
        <v>13451.0461538462</v>
      </c>
      <c r="EZ417">
        <v>18234.4230769231</v>
      </c>
      <c r="FA417">
        <v>48.625</v>
      </c>
      <c r="FB417">
        <v>49</v>
      </c>
      <c r="FC417">
        <v>49</v>
      </c>
      <c r="FD417">
        <v>48.687</v>
      </c>
      <c r="FE417">
        <v>50.437</v>
      </c>
      <c r="FF417">
        <v>1955.11615384615</v>
      </c>
      <c r="FG417">
        <v>39.91</v>
      </c>
      <c r="FH417">
        <v>0</v>
      </c>
      <c r="FI417">
        <v>1759000475.1</v>
      </c>
      <c r="FJ417">
        <v>0</v>
      </c>
      <c r="FK417">
        <v>656.994384615385</v>
      </c>
      <c r="FL417">
        <v>-68.2302222348846</v>
      </c>
      <c r="FM417">
        <v>-1372.88888900345</v>
      </c>
      <c r="FN417">
        <v>13440.5615384615</v>
      </c>
      <c r="FO417">
        <v>15</v>
      </c>
      <c r="FP417">
        <v>0</v>
      </c>
      <c r="FQ417" t="s">
        <v>439</v>
      </c>
      <c r="FR417">
        <v>1747249705.1</v>
      </c>
      <c r="FS417">
        <v>1747249711.1</v>
      </c>
      <c r="FT417">
        <v>0</v>
      </c>
      <c r="FU417">
        <v>0.871</v>
      </c>
      <c r="FV417">
        <v>0.066</v>
      </c>
      <c r="FW417">
        <v>5.486</v>
      </c>
      <c r="FX417">
        <v>0.145</v>
      </c>
      <c r="FY417">
        <v>420</v>
      </c>
      <c r="FZ417">
        <v>16</v>
      </c>
      <c r="GA417">
        <v>0.27</v>
      </c>
      <c r="GB417">
        <v>0.16</v>
      </c>
      <c r="GC417">
        <v>6.66502714285714</v>
      </c>
      <c r="GD417">
        <v>8.73753740259741</v>
      </c>
      <c r="GE417">
        <v>1.1787664324811</v>
      </c>
      <c r="GF417">
        <v>0</v>
      </c>
      <c r="GG417">
        <v>660.670911764706</v>
      </c>
      <c r="GH417">
        <v>-72.1235905279198</v>
      </c>
      <c r="GI417">
        <v>7.08569541345199</v>
      </c>
      <c r="GJ417">
        <v>-1</v>
      </c>
      <c r="GK417">
        <v>3.37892666666667</v>
      </c>
      <c r="GL417">
        <v>0.0387303896103883</v>
      </c>
      <c r="GM417">
        <v>0.00404215328440217</v>
      </c>
      <c r="GN417">
        <v>1</v>
      </c>
      <c r="GO417">
        <v>1</v>
      </c>
      <c r="GP417">
        <v>2</v>
      </c>
      <c r="GQ417" t="s">
        <v>446</v>
      </c>
      <c r="GR417">
        <v>3.12527</v>
      </c>
      <c r="GS417">
        <v>2.65462</v>
      </c>
      <c r="GT417">
        <v>0.0445027</v>
      </c>
      <c r="GU417">
        <v>0.0430101</v>
      </c>
      <c r="GV417">
        <v>0.100406</v>
      </c>
      <c r="GW417">
        <v>0.0904776</v>
      </c>
      <c r="GX417">
        <v>24586.5</v>
      </c>
      <c r="GY417">
        <v>23378.5</v>
      </c>
      <c r="GZ417">
        <v>23009.8</v>
      </c>
      <c r="HA417">
        <v>23785.2</v>
      </c>
      <c r="HB417">
        <v>35268.2</v>
      </c>
      <c r="HC417">
        <v>35804.1</v>
      </c>
      <c r="HD417">
        <v>41477.9</v>
      </c>
      <c r="HE417">
        <v>42414.3</v>
      </c>
      <c r="HF417">
        <v>1.91022</v>
      </c>
      <c r="HG417">
        <v>1.81893</v>
      </c>
      <c r="HH417">
        <v>0.175431</v>
      </c>
      <c r="HI417">
        <v>0</v>
      </c>
      <c r="HJ417">
        <v>27.1658</v>
      </c>
      <c r="HK417">
        <v>999.9</v>
      </c>
      <c r="HL417">
        <v>54.584</v>
      </c>
      <c r="HM417">
        <v>29.457</v>
      </c>
      <c r="HN417">
        <v>24.9613</v>
      </c>
      <c r="HO417">
        <v>53.9829</v>
      </c>
      <c r="HP417">
        <v>41.7788</v>
      </c>
      <c r="HQ417">
        <v>1</v>
      </c>
      <c r="HR417">
        <v>0.0128735</v>
      </c>
      <c r="HS417">
        <v>0.330833</v>
      </c>
      <c r="HT417">
        <v>20.2177</v>
      </c>
      <c r="HU417">
        <v>5.23331</v>
      </c>
      <c r="HV417">
        <v>11.992</v>
      </c>
      <c r="HW417">
        <v>4.95545</v>
      </c>
      <c r="HX417">
        <v>3.30387</v>
      </c>
      <c r="HY417">
        <v>24.1</v>
      </c>
      <c r="HZ417">
        <v>9999</v>
      </c>
      <c r="IA417">
        <v>9999</v>
      </c>
      <c r="IB417">
        <v>9999</v>
      </c>
      <c r="IC417">
        <v>1.86851</v>
      </c>
      <c r="ID417">
        <v>1.86419</v>
      </c>
      <c r="IE417">
        <v>1.87181</v>
      </c>
      <c r="IF417">
        <v>1.86265</v>
      </c>
      <c r="IG417">
        <v>1.86208</v>
      </c>
      <c r="IH417">
        <v>1.86853</v>
      </c>
      <c r="II417">
        <v>1.85867</v>
      </c>
      <c r="IJ417">
        <v>1.86508</v>
      </c>
      <c r="IK417">
        <v>5</v>
      </c>
      <c r="IL417">
        <v>0</v>
      </c>
      <c r="IM417">
        <v>0</v>
      </c>
      <c r="IN417">
        <v>0</v>
      </c>
      <c r="IO417" t="s">
        <v>441</v>
      </c>
      <c r="IP417" t="s">
        <v>442</v>
      </c>
      <c r="IQ417" t="s">
        <v>443</v>
      </c>
      <c r="IR417" t="s">
        <v>443</v>
      </c>
      <c r="IS417" t="s">
        <v>443</v>
      </c>
      <c r="IT417" t="s">
        <v>443</v>
      </c>
      <c r="IU417">
        <v>0</v>
      </c>
      <c r="IV417">
        <v>100</v>
      </c>
      <c r="IW417">
        <v>100</v>
      </c>
      <c r="IX417">
        <v>5.032</v>
      </c>
      <c r="IY417">
        <v>0.3878</v>
      </c>
      <c r="IZ417">
        <v>4.29428474587108</v>
      </c>
      <c r="JA417">
        <v>0.0044018681294096</v>
      </c>
      <c r="JB417">
        <v>-1.90699597991277e-06</v>
      </c>
      <c r="JC417">
        <v>4.44501569190667e-10</v>
      </c>
      <c r="JD417">
        <v>0.0663976639725661</v>
      </c>
      <c r="JE417">
        <v>0.00774552653971819</v>
      </c>
      <c r="JF417">
        <v>0.000136201457998369</v>
      </c>
      <c r="JG417">
        <v>5.32982615085375e-06</v>
      </c>
      <c r="JH417">
        <v>-0</v>
      </c>
      <c r="JI417">
        <v>1991</v>
      </c>
      <c r="JJ417">
        <v>1</v>
      </c>
      <c r="JK417">
        <v>28</v>
      </c>
      <c r="JL417">
        <v>195846.1</v>
      </c>
      <c r="JM417">
        <v>195846</v>
      </c>
      <c r="JN417">
        <v>0.302734</v>
      </c>
      <c r="JO417">
        <v>2.43774</v>
      </c>
      <c r="JP417">
        <v>1.4978</v>
      </c>
      <c r="JQ417">
        <v>2.3291</v>
      </c>
      <c r="JR417">
        <v>1.54419</v>
      </c>
      <c r="JS417">
        <v>2.34863</v>
      </c>
      <c r="JT417">
        <v>35.5218</v>
      </c>
      <c r="JU417">
        <v>24.1225</v>
      </c>
      <c r="JV417">
        <v>18</v>
      </c>
      <c r="JW417">
        <v>546.943</v>
      </c>
      <c r="JX417">
        <v>431.575</v>
      </c>
      <c r="JY417">
        <v>26.6571</v>
      </c>
      <c r="JZ417">
        <v>27.7223</v>
      </c>
      <c r="KA417">
        <v>30.0002</v>
      </c>
      <c r="KB417">
        <v>27.6374</v>
      </c>
      <c r="KC417">
        <v>27.6645</v>
      </c>
      <c r="KD417">
        <v>5.98484</v>
      </c>
      <c r="KE417">
        <v>31.4777</v>
      </c>
      <c r="KF417">
        <v>84.3519</v>
      </c>
      <c r="KG417">
        <v>26.6265</v>
      </c>
      <c r="KH417">
        <v>149.455</v>
      </c>
      <c r="KI417">
        <v>20.3481</v>
      </c>
      <c r="KJ417">
        <v>92.9667</v>
      </c>
      <c r="KK417">
        <v>98.8506</v>
      </c>
    </row>
    <row r="418" spans="1:297">
      <c r="A418">
        <v>402</v>
      </c>
      <c r="B418">
        <v>1759000475</v>
      </c>
      <c r="C418">
        <v>13128</v>
      </c>
      <c r="D418" t="s">
        <v>1250</v>
      </c>
      <c r="E418" t="s">
        <v>1251</v>
      </c>
      <c r="F418">
        <v>5</v>
      </c>
      <c r="G418" t="s">
        <v>1217</v>
      </c>
      <c r="H418" t="s">
        <v>436</v>
      </c>
      <c r="I418">
        <v>1759000466.84615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(EA418+(U418+2*0.95*5.67E-8*(((EA418+$B$7)+273)^4-(EA418+273)^4)-44100*J418)/(1.84*29.3*R418+8*0.95*5.67E-8*(EA418+273)^3))</f>
        <v>0</v>
      </c>
      <c r="W418">
        <f>($C$7*EB418+$D$7*EC418+$E$7*V418)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2*0.95*5.67E-8*(((EA418+$B$7)+273)^4-(W418+273)^4)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171.829682986905</v>
      </c>
      <c r="AK418">
        <v>176.215636363636</v>
      </c>
      <c r="AL418">
        <v>-3.60293376623378</v>
      </c>
      <c r="AM418">
        <v>63.08</v>
      </c>
      <c r="AN418">
        <f>(AP418 - AO418 + DY418*1E3/(8.314*(EA418+273.15)) * AR418/DX418 * AQ418) * DX418/(100*DL418) * 1000/(1000 - AP418)</f>
        <v>0</v>
      </c>
      <c r="AO418">
        <v>20.2823193125</v>
      </c>
      <c r="AP418">
        <v>23.66684</v>
      </c>
      <c r="AQ418">
        <v>-1.73160173160104e-05</v>
      </c>
      <c r="AR418">
        <v>99.94</v>
      </c>
      <c r="AS418">
        <v>0</v>
      </c>
      <c r="AT418">
        <v>0</v>
      </c>
      <c r="AU418">
        <f>IF(AS418*$H$13&gt;=AW418,1.0,(AW418/(AW418-AS418*$H$13)))</f>
        <v>0</v>
      </c>
      <c r="AV418">
        <f>(AU418-1)*100</f>
        <v>0</v>
      </c>
      <c r="AW418">
        <f>MAX(0,($B$13+$C$13*EF418)/(1+$D$13*EF418)*DY418/(EA418+273)*$E$13)</f>
        <v>0</v>
      </c>
      <c r="AX418" t="s">
        <v>437</v>
      </c>
      <c r="AY418" t="s">
        <v>437</v>
      </c>
      <c r="AZ418">
        <v>0</v>
      </c>
      <c r="BA418">
        <v>0</v>
      </c>
      <c r="BB418">
        <f>1-AZ418/BA418</f>
        <v>0</v>
      </c>
      <c r="BC418">
        <v>0</v>
      </c>
      <c r="BD418" t="s">
        <v>437</v>
      </c>
      <c r="BE418" t="s">
        <v>437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437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$B$11*EG418+$C$11*EH418+$F$11*ES418*(1-EV418)</f>
        <v>0</v>
      </c>
      <c r="DI418">
        <f>DH418*DJ418</f>
        <v>0</v>
      </c>
      <c r="DJ418">
        <f>($B$11*$D$9+$C$11*$D$9+$F$11*((FF418+EX418)/MAX(FF418+EX418+FG418, 0.1)*$I$9+FG418/MAX(FF418+EX418+FG418, 0.1)*$J$9))/($B$11+$C$11+$F$11)</f>
        <v>0</v>
      </c>
      <c r="DK418">
        <f>($B$11*$K$9+$C$11*$K$9+$F$11*((FF418+EX418)/MAX(FF418+EX418+FG418, 0.1)*$P$9+FG418/MAX(FF418+EX418+FG418, 0.1)*$Q$9))/($B$11+$C$11+$F$11)</f>
        <v>0</v>
      </c>
      <c r="DL418">
        <v>4.6</v>
      </c>
      <c r="DM418">
        <v>0.5</v>
      </c>
      <c r="DN418" t="s">
        <v>438</v>
      </c>
      <c r="DO418">
        <v>2</v>
      </c>
      <c r="DP418" t="b">
        <v>1</v>
      </c>
      <c r="DQ418">
        <v>1759000466.84615</v>
      </c>
      <c r="DR418">
        <v>195.021</v>
      </c>
      <c r="DS418">
        <v>186.073153846154</v>
      </c>
      <c r="DT418">
        <v>23.6700153846154</v>
      </c>
      <c r="DU418">
        <v>20.2868076923077</v>
      </c>
      <c r="DV418">
        <v>189.956615384615</v>
      </c>
      <c r="DW418">
        <v>23.2822076923077</v>
      </c>
      <c r="DX418">
        <v>500.022230769231</v>
      </c>
      <c r="DY418">
        <v>90.2934538461538</v>
      </c>
      <c r="DZ418">
        <v>0.0286286769230769</v>
      </c>
      <c r="EA418">
        <v>30.1097230769231</v>
      </c>
      <c r="EB418">
        <v>30.0298769230769</v>
      </c>
      <c r="EC418">
        <v>999.9</v>
      </c>
      <c r="ED418">
        <v>0</v>
      </c>
      <c r="EE418">
        <v>0</v>
      </c>
      <c r="EF418">
        <v>10007.1592307692</v>
      </c>
      <c r="EG418">
        <v>0</v>
      </c>
      <c r="EH418">
        <v>9.68168</v>
      </c>
      <c r="EI418">
        <v>8.94791538461538</v>
      </c>
      <c r="EJ418">
        <v>199.749076923077</v>
      </c>
      <c r="EK418">
        <v>189.926307692308</v>
      </c>
      <c r="EL418">
        <v>3.38321384615385</v>
      </c>
      <c r="EM418">
        <v>186.073153846154</v>
      </c>
      <c r="EN418">
        <v>20.2868076923077</v>
      </c>
      <c r="EO418">
        <v>2.13724769230769</v>
      </c>
      <c r="EP418">
        <v>1.83176769230769</v>
      </c>
      <c r="EQ418">
        <v>18.4995307692308</v>
      </c>
      <c r="ER418">
        <v>16.0605307692308</v>
      </c>
      <c r="ES418">
        <v>2000.01615384615</v>
      </c>
      <c r="ET418">
        <v>0.979997153846154</v>
      </c>
      <c r="EU418">
        <v>0.0200030230769231</v>
      </c>
      <c r="EV418">
        <v>0</v>
      </c>
      <c r="EW418">
        <v>652.034</v>
      </c>
      <c r="EX418">
        <v>5.00016</v>
      </c>
      <c r="EY418">
        <v>13341.3692307692</v>
      </c>
      <c r="EZ418">
        <v>18234.3307692308</v>
      </c>
      <c r="FA418">
        <v>48.625</v>
      </c>
      <c r="FB418">
        <v>49</v>
      </c>
      <c r="FC418">
        <v>49</v>
      </c>
      <c r="FD418">
        <v>48.687</v>
      </c>
      <c r="FE418">
        <v>50.437</v>
      </c>
      <c r="FF418">
        <v>1955.10615384615</v>
      </c>
      <c r="FG418">
        <v>39.91</v>
      </c>
      <c r="FH418">
        <v>0</v>
      </c>
      <c r="FI418">
        <v>1759000480.5</v>
      </c>
      <c r="FJ418">
        <v>0</v>
      </c>
      <c r="FK418">
        <v>650.80888</v>
      </c>
      <c r="FL418">
        <v>-60.9438460620272</v>
      </c>
      <c r="FM418">
        <v>-1235.52307505455</v>
      </c>
      <c r="FN418">
        <v>13316.448</v>
      </c>
      <c r="FO418">
        <v>15</v>
      </c>
      <c r="FP418">
        <v>0</v>
      </c>
      <c r="FQ418" t="s">
        <v>439</v>
      </c>
      <c r="FR418">
        <v>1747249705.1</v>
      </c>
      <c r="FS418">
        <v>1747249711.1</v>
      </c>
      <c r="FT418">
        <v>0</v>
      </c>
      <c r="FU418">
        <v>0.871</v>
      </c>
      <c r="FV418">
        <v>0.066</v>
      </c>
      <c r="FW418">
        <v>5.486</v>
      </c>
      <c r="FX418">
        <v>0.145</v>
      </c>
      <c r="FY418">
        <v>420</v>
      </c>
      <c r="FZ418">
        <v>16</v>
      </c>
      <c r="GA418">
        <v>0.27</v>
      </c>
      <c r="GB418">
        <v>0.16</v>
      </c>
      <c r="GC418">
        <v>8.3010925</v>
      </c>
      <c r="GD418">
        <v>21.7347306766917</v>
      </c>
      <c r="GE418">
        <v>2.44374478746631</v>
      </c>
      <c r="GF418">
        <v>0</v>
      </c>
      <c r="GG418">
        <v>655.1255</v>
      </c>
      <c r="GH418">
        <v>-66.1835752537838</v>
      </c>
      <c r="GI418">
        <v>6.50418135306277</v>
      </c>
      <c r="GJ418">
        <v>-1</v>
      </c>
      <c r="GK418">
        <v>3.3820705</v>
      </c>
      <c r="GL418">
        <v>0.0296260150375917</v>
      </c>
      <c r="GM418">
        <v>0.0030202143549755</v>
      </c>
      <c r="GN418">
        <v>1</v>
      </c>
      <c r="GO418">
        <v>1</v>
      </c>
      <c r="GP418">
        <v>2</v>
      </c>
      <c r="GQ418" t="s">
        <v>446</v>
      </c>
      <c r="GR418">
        <v>3.12521</v>
      </c>
      <c r="GS418">
        <v>2.65429</v>
      </c>
      <c r="GT418">
        <v>0.0406668</v>
      </c>
      <c r="GU418">
        <v>0.0393369</v>
      </c>
      <c r="GV418">
        <v>0.100404</v>
      </c>
      <c r="GW418">
        <v>0.090462</v>
      </c>
      <c r="GX418">
        <v>24685.3</v>
      </c>
      <c r="GY418">
        <v>23468.6</v>
      </c>
      <c r="GZ418">
        <v>23009.9</v>
      </c>
      <c r="HA418">
        <v>23785.6</v>
      </c>
      <c r="HB418">
        <v>35268.3</v>
      </c>
      <c r="HC418">
        <v>35804.9</v>
      </c>
      <c r="HD418">
        <v>41478.3</v>
      </c>
      <c r="HE418">
        <v>42414.8</v>
      </c>
      <c r="HF418">
        <v>1.91048</v>
      </c>
      <c r="HG418">
        <v>1.8188</v>
      </c>
      <c r="HH418">
        <v>0.175439</v>
      </c>
      <c r="HI418">
        <v>0</v>
      </c>
      <c r="HJ418">
        <v>27.1659</v>
      </c>
      <c r="HK418">
        <v>999.9</v>
      </c>
      <c r="HL418">
        <v>54.584</v>
      </c>
      <c r="HM418">
        <v>29.457</v>
      </c>
      <c r="HN418">
        <v>24.9644</v>
      </c>
      <c r="HO418">
        <v>53.9629</v>
      </c>
      <c r="HP418">
        <v>41.9912</v>
      </c>
      <c r="HQ418">
        <v>1</v>
      </c>
      <c r="HR418">
        <v>0.012467</v>
      </c>
      <c r="HS418">
        <v>0.336373</v>
      </c>
      <c r="HT418">
        <v>20.2179</v>
      </c>
      <c r="HU418">
        <v>5.23376</v>
      </c>
      <c r="HV418">
        <v>11.992</v>
      </c>
      <c r="HW418">
        <v>4.9557</v>
      </c>
      <c r="HX418">
        <v>3.30395</v>
      </c>
      <c r="HY418">
        <v>24.1</v>
      </c>
      <c r="HZ418">
        <v>9999</v>
      </c>
      <c r="IA418">
        <v>9999</v>
      </c>
      <c r="IB418">
        <v>9999</v>
      </c>
      <c r="IC418">
        <v>1.86847</v>
      </c>
      <c r="ID418">
        <v>1.86418</v>
      </c>
      <c r="IE418">
        <v>1.87181</v>
      </c>
      <c r="IF418">
        <v>1.86268</v>
      </c>
      <c r="IG418">
        <v>1.86206</v>
      </c>
      <c r="IH418">
        <v>1.86855</v>
      </c>
      <c r="II418">
        <v>1.85867</v>
      </c>
      <c r="IJ418">
        <v>1.86508</v>
      </c>
      <c r="IK418">
        <v>5</v>
      </c>
      <c r="IL418">
        <v>0</v>
      </c>
      <c r="IM418">
        <v>0</v>
      </c>
      <c r="IN418">
        <v>0</v>
      </c>
      <c r="IO418" t="s">
        <v>441</v>
      </c>
      <c r="IP418" t="s">
        <v>442</v>
      </c>
      <c r="IQ418" t="s">
        <v>443</v>
      </c>
      <c r="IR418" t="s">
        <v>443</v>
      </c>
      <c r="IS418" t="s">
        <v>443</v>
      </c>
      <c r="IT418" t="s">
        <v>443</v>
      </c>
      <c r="IU418">
        <v>0</v>
      </c>
      <c r="IV418">
        <v>100</v>
      </c>
      <c r="IW418">
        <v>100</v>
      </c>
      <c r="IX418">
        <v>4.967</v>
      </c>
      <c r="IY418">
        <v>0.3878</v>
      </c>
      <c r="IZ418">
        <v>4.29428474587108</v>
      </c>
      <c r="JA418">
        <v>0.0044018681294096</v>
      </c>
      <c r="JB418">
        <v>-1.90699597991277e-06</v>
      </c>
      <c r="JC418">
        <v>4.44501569190667e-10</v>
      </c>
      <c r="JD418">
        <v>0.0663976639725661</v>
      </c>
      <c r="JE418">
        <v>0.00774552653971819</v>
      </c>
      <c r="JF418">
        <v>0.000136201457998369</v>
      </c>
      <c r="JG418">
        <v>5.32982615085375e-06</v>
      </c>
      <c r="JH418">
        <v>-0</v>
      </c>
      <c r="JI418">
        <v>1991</v>
      </c>
      <c r="JJ418">
        <v>1</v>
      </c>
      <c r="JK418">
        <v>28</v>
      </c>
      <c r="JL418">
        <v>195846.2</v>
      </c>
      <c r="JM418">
        <v>195846.1</v>
      </c>
      <c r="JN418">
        <v>0.266113</v>
      </c>
      <c r="JO418">
        <v>2.46826</v>
      </c>
      <c r="JP418">
        <v>1.4978</v>
      </c>
      <c r="JQ418">
        <v>2.33032</v>
      </c>
      <c r="JR418">
        <v>1.54419</v>
      </c>
      <c r="JS418">
        <v>2.36206</v>
      </c>
      <c r="JT418">
        <v>35.5218</v>
      </c>
      <c r="JU418">
        <v>24.1138</v>
      </c>
      <c r="JV418">
        <v>18</v>
      </c>
      <c r="JW418">
        <v>547.085</v>
      </c>
      <c r="JX418">
        <v>431.483</v>
      </c>
      <c r="JY418">
        <v>26.6255</v>
      </c>
      <c r="JZ418">
        <v>27.7206</v>
      </c>
      <c r="KA418">
        <v>30</v>
      </c>
      <c r="KB418">
        <v>27.6351</v>
      </c>
      <c r="KC418">
        <v>27.6621</v>
      </c>
      <c r="KD418">
        <v>5.31031</v>
      </c>
      <c r="KE418">
        <v>31.4777</v>
      </c>
      <c r="KF418">
        <v>84.3519</v>
      </c>
      <c r="KG418">
        <v>26.599</v>
      </c>
      <c r="KH418">
        <v>135.977</v>
      </c>
      <c r="KI418">
        <v>20.3481</v>
      </c>
      <c r="KJ418">
        <v>92.9674</v>
      </c>
      <c r="KK418">
        <v>98.8521</v>
      </c>
    </row>
    <row r="419" spans="1:297">
      <c r="A419">
        <v>403</v>
      </c>
      <c r="B419">
        <v>1759000480</v>
      </c>
      <c r="C419">
        <v>13133</v>
      </c>
      <c r="D419" t="s">
        <v>1252</v>
      </c>
      <c r="E419" t="s">
        <v>1253</v>
      </c>
      <c r="F419">
        <v>5</v>
      </c>
      <c r="G419" t="s">
        <v>1217</v>
      </c>
      <c r="H419" t="s">
        <v>436</v>
      </c>
      <c r="I419">
        <v>1759000471.84615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(EA419+(U419+2*0.95*5.67E-8*(((EA419+$B$7)+273)^4-(EA419+273)^4)-44100*J419)/(1.84*29.3*R419+8*0.95*5.67E-8*(EA419+273)^3))</f>
        <v>0</v>
      </c>
      <c r="W419">
        <f>($C$7*EB419+$D$7*EC419+$E$7*V419)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2*0.95*5.67E-8*(((EA419+$B$7)+273)^4-(W419+273)^4)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156.231934976191</v>
      </c>
      <c r="AK419">
        <v>160.258351515151</v>
      </c>
      <c r="AL419">
        <v>-3.16278116883118</v>
      </c>
      <c r="AM419">
        <v>63.08</v>
      </c>
      <c r="AN419">
        <f>(AP419 - AO419 + DY419*1E3/(8.314*(EA419+273.15)) * AR419/DX419 * AQ419) * DX419/(100*DL419) * 1000/(1000 - AP419)</f>
        <v>0</v>
      </c>
      <c r="AO419">
        <v>20.2771646279762</v>
      </c>
      <c r="AP419">
        <v>23.6714703030303</v>
      </c>
      <c r="AQ419">
        <v>2.40134680134385e-05</v>
      </c>
      <c r="AR419">
        <v>99.94</v>
      </c>
      <c r="AS419">
        <v>0</v>
      </c>
      <c r="AT419">
        <v>0</v>
      </c>
      <c r="AU419">
        <f>IF(AS419*$H$13&gt;=AW419,1.0,(AW419/(AW419-AS419*$H$13)))</f>
        <v>0</v>
      </c>
      <c r="AV419">
        <f>(AU419-1)*100</f>
        <v>0</v>
      </c>
      <c r="AW419">
        <f>MAX(0,($B$13+$C$13*EF419)/(1+$D$13*EF419)*DY419/(EA419+273)*$E$13)</f>
        <v>0</v>
      </c>
      <c r="AX419" t="s">
        <v>437</v>
      </c>
      <c r="AY419" t="s">
        <v>437</v>
      </c>
      <c r="AZ419">
        <v>0</v>
      </c>
      <c r="BA419">
        <v>0</v>
      </c>
      <c r="BB419">
        <f>1-AZ419/BA419</f>
        <v>0</v>
      </c>
      <c r="BC419">
        <v>0</v>
      </c>
      <c r="BD419" t="s">
        <v>437</v>
      </c>
      <c r="BE419" t="s">
        <v>437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437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$B$11*EG419+$C$11*EH419+$F$11*ES419*(1-EV419)</f>
        <v>0</v>
      </c>
      <c r="DI419">
        <f>DH419*DJ419</f>
        <v>0</v>
      </c>
      <c r="DJ419">
        <f>($B$11*$D$9+$C$11*$D$9+$F$11*((FF419+EX419)/MAX(FF419+EX419+FG419, 0.1)*$I$9+FG419/MAX(FF419+EX419+FG419, 0.1)*$J$9))/($B$11+$C$11+$F$11)</f>
        <v>0</v>
      </c>
      <c r="DK419">
        <f>($B$11*$K$9+$C$11*$K$9+$F$11*((FF419+EX419)/MAX(FF419+EX419+FG419, 0.1)*$P$9+FG419/MAX(FF419+EX419+FG419, 0.1)*$Q$9))/($B$11+$C$11+$F$11)</f>
        <v>0</v>
      </c>
      <c r="DL419">
        <v>4.6</v>
      </c>
      <c r="DM419">
        <v>0.5</v>
      </c>
      <c r="DN419" t="s">
        <v>438</v>
      </c>
      <c r="DO419">
        <v>2</v>
      </c>
      <c r="DP419" t="b">
        <v>1</v>
      </c>
      <c r="DQ419">
        <v>1759000471.84615</v>
      </c>
      <c r="DR419">
        <v>179.373692307692</v>
      </c>
      <c r="DS419">
        <v>169.346538461539</v>
      </c>
      <c r="DT419">
        <v>23.6695538461538</v>
      </c>
      <c r="DU419">
        <v>20.2822538461538</v>
      </c>
      <c r="DV419">
        <v>174.367923076923</v>
      </c>
      <c r="DW419">
        <v>23.2817384615385</v>
      </c>
      <c r="DX419">
        <v>499.990076923077</v>
      </c>
      <c r="DY419">
        <v>90.2936615384615</v>
      </c>
      <c r="DZ419">
        <v>0.0286416692307692</v>
      </c>
      <c r="EA419">
        <v>30.1064</v>
      </c>
      <c r="EB419">
        <v>30.0283461538462</v>
      </c>
      <c r="EC419">
        <v>999.9</v>
      </c>
      <c r="ED419">
        <v>0</v>
      </c>
      <c r="EE419">
        <v>0</v>
      </c>
      <c r="EF419">
        <v>10011.1038461538</v>
      </c>
      <c r="EG419">
        <v>0</v>
      </c>
      <c r="EH419">
        <v>9.68168</v>
      </c>
      <c r="EI419">
        <v>10.0272684615385</v>
      </c>
      <c r="EJ419">
        <v>183.722384615385</v>
      </c>
      <c r="EK419">
        <v>172.852461538462</v>
      </c>
      <c r="EL419">
        <v>3.38729461538462</v>
      </c>
      <c r="EM419">
        <v>169.346538461539</v>
      </c>
      <c r="EN419">
        <v>20.2822538461538</v>
      </c>
      <c r="EO419">
        <v>2.13720923076923</v>
      </c>
      <c r="EP419">
        <v>1.83136076923077</v>
      </c>
      <c r="EQ419">
        <v>18.4992461538462</v>
      </c>
      <c r="ER419">
        <v>16.0570461538462</v>
      </c>
      <c r="ES419">
        <v>2000.00076923077</v>
      </c>
      <c r="ET419">
        <v>0.979997153846154</v>
      </c>
      <c r="EU419">
        <v>0.0200030230769231</v>
      </c>
      <c r="EV419">
        <v>0</v>
      </c>
      <c r="EW419">
        <v>646.994076923077</v>
      </c>
      <c r="EX419">
        <v>5.00016</v>
      </c>
      <c r="EY419">
        <v>13241.3</v>
      </c>
      <c r="EZ419">
        <v>18234.2</v>
      </c>
      <c r="FA419">
        <v>48.625</v>
      </c>
      <c r="FB419">
        <v>49</v>
      </c>
      <c r="FC419">
        <v>49</v>
      </c>
      <c r="FD419">
        <v>48.687</v>
      </c>
      <c r="FE419">
        <v>50.437</v>
      </c>
      <c r="FF419">
        <v>1955.09076923077</v>
      </c>
      <c r="FG419">
        <v>39.91</v>
      </c>
      <c r="FH419">
        <v>0</v>
      </c>
      <c r="FI419">
        <v>1759000485.3</v>
      </c>
      <c r="FJ419">
        <v>0</v>
      </c>
      <c r="FK419">
        <v>646.08848</v>
      </c>
      <c r="FL419">
        <v>-56.5511539295364</v>
      </c>
      <c r="FM419">
        <v>-1115.20000170497</v>
      </c>
      <c r="FN419">
        <v>13222.38</v>
      </c>
      <c r="FO419">
        <v>15</v>
      </c>
      <c r="FP419">
        <v>0</v>
      </c>
      <c r="FQ419" t="s">
        <v>439</v>
      </c>
      <c r="FR419">
        <v>1747249705.1</v>
      </c>
      <c r="FS419">
        <v>1747249711.1</v>
      </c>
      <c r="FT419">
        <v>0</v>
      </c>
      <c r="FU419">
        <v>0.871</v>
      </c>
      <c r="FV419">
        <v>0.066</v>
      </c>
      <c r="FW419">
        <v>5.486</v>
      </c>
      <c r="FX419">
        <v>0.145</v>
      </c>
      <c r="FY419">
        <v>420</v>
      </c>
      <c r="FZ419">
        <v>16</v>
      </c>
      <c r="GA419">
        <v>0.27</v>
      </c>
      <c r="GB419">
        <v>0.16</v>
      </c>
      <c r="GC419">
        <v>9.26464571428571</v>
      </c>
      <c r="GD419">
        <v>17.5305709090909</v>
      </c>
      <c r="GE419">
        <v>2.27530252435974</v>
      </c>
      <c r="GF419">
        <v>0</v>
      </c>
      <c r="GG419">
        <v>650.039264705882</v>
      </c>
      <c r="GH419">
        <v>-60.7346524352454</v>
      </c>
      <c r="GI419">
        <v>5.96841525083513</v>
      </c>
      <c r="GJ419">
        <v>-1</v>
      </c>
      <c r="GK419">
        <v>3.38528095238095</v>
      </c>
      <c r="GL419">
        <v>0.0438116883116918</v>
      </c>
      <c r="GM419">
        <v>0.00471373565814582</v>
      </c>
      <c r="GN419">
        <v>1</v>
      </c>
      <c r="GO419">
        <v>1</v>
      </c>
      <c r="GP419">
        <v>2</v>
      </c>
      <c r="GQ419" t="s">
        <v>446</v>
      </c>
      <c r="GR419">
        <v>3.12517</v>
      </c>
      <c r="GS419">
        <v>2.65436</v>
      </c>
      <c r="GT419">
        <v>0.0371556</v>
      </c>
      <c r="GU419">
        <v>0.0359956</v>
      </c>
      <c r="GV419">
        <v>0.100414</v>
      </c>
      <c r="GW419">
        <v>0.0904452</v>
      </c>
      <c r="GX419">
        <v>24775.7</v>
      </c>
      <c r="GY419">
        <v>23550</v>
      </c>
      <c r="GZ419">
        <v>23009.9</v>
      </c>
      <c r="HA419">
        <v>23785.4</v>
      </c>
      <c r="HB419">
        <v>35267.6</v>
      </c>
      <c r="HC419">
        <v>35805</v>
      </c>
      <c r="HD419">
        <v>41478.3</v>
      </c>
      <c r="HE419">
        <v>42414.5</v>
      </c>
      <c r="HF419">
        <v>1.9101</v>
      </c>
      <c r="HG419">
        <v>1.8191</v>
      </c>
      <c r="HH419">
        <v>0.175484</v>
      </c>
      <c r="HI419">
        <v>0</v>
      </c>
      <c r="HJ419">
        <v>27.1673</v>
      </c>
      <c r="HK419">
        <v>999.9</v>
      </c>
      <c r="HL419">
        <v>54.56</v>
      </c>
      <c r="HM419">
        <v>29.457</v>
      </c>
      <c r="HN419">
        <v>24.9508</v>
      </c>
      <c r="HO419">
        <v>53.9729</v>
      </c>
      <c r="HP419">
        <v>41.895</v>
      </c>
      <c r="HQ419">
        <v>1</v>
      </c>
      <c r="HR419">
        <v>0.0124085</v>
      </c>
      <c r="HS419">
        <v>0.343701</v>
      </c>
      <c r="HT419">
        <v>20.2177</v>
      </c>
      <c r="HU419">
        <v>5.23316</v>
      </c>
      <c r="HV419">
        <v>11.992</v>
      </c>
      <c r="HW419">
        <v>4.9556</v>
      </c>
      <c r="HX419">
        <v>3.3039</v>
      </c>
      <c r="HY419">
        <v>24.1</v>
      </c>
      <c r="HZ419">
        <v>9999</v>
      </c>
      <c r="IA419">
        <v>9999</v>
      </c>
      <c r="IB419">
        <v>9999</v>
      </c>
      <c r="IC419">
        <v>1.8685</v>
      </c>
      <c r="ID419">
        <v>1.8642</v>
      </c>
      <c r="IE419">
        <v>1.87182</v>
      </c>
      <c r="IF419">
        <v>1.86268</v>
      </c>
      <c r="IG419">
        <v>1.86208</v>
      </c>
      <c r="IH419">
        <v>1.86856</v>
      </c>
      <c r="II419">
        <v>1.85867</v>
      </c>
      <c r="IJ419">
        <v>1.86508</v>
      </c>
      <c r="IK419">
        <v>5</v>
      </c>
      <c r="IL419">
        <v>0</v>
      </c>
      <c r="IM419">
        <v>0</v>
      </c>
      <c r="IN419">
        <v>0</v>
      </c>
      <c r="IO419" t="s">
        <v>441</v>
      </c>
      <c r="IP419" t="s">
        <v>442</v>
      </c>
      <c r="IQ419" t="s">
        <v>443</v>
      </c>
      <c r="IR419" t="s">
        <v>443</v>
      </c>
      <c r="IS419" t="s">
        <v>443</v>
      </c>
      <c r="IT419" t="s">
        <v>443</v>
      </c>
      <c r="IU419">
        <v>0</v>
      </c>
      <c r="IV419">
        <v>100</v>
      </c>
      <c r="IW419">
        <v>100</v>
      </c>
      <c r="IX419">
        <v>4.908</v>
      </c>
      <c r="IY419">
        <v>0.3879</v>
      </c>
      <c r="IZ419">
        <v>4.29428474587108</v>
      </c>
      <c r="JA419">
        <v>0.0044018681294096</v>
      </c>
      <c r="JB419">
        <v>-1.90699597991277e-06</v>
      </c>
      <c r="JC419">
        <v>4.44501569190667e-10</v>
      </c>
      <c r="JD419">
        <v>0.0663976639725661</v>
      </c>
      <c r="JE419">
        <v>0.00774552653971819</v>
      </c>
      <c r="JF419">
        <v>0.000136201457998369</v>
      </c>
      <c r="JG419">
        <v>5.32982615085375e-06</v>
      </c>
      <c r="JH419">
        <v>-0</v>
      </c>
      <c r="JI419">
        <v>1991</v>
      </c>
      <c r="JJ419">
        <v>1</v>
      </c>
      <c r="JK419">
        <v>28</v>
      </c>
      <c r="JL419">
        <v>195846.2</v>
      </c>
      <c r="JM419">
        <v>195846.1</v>
      </c>
      <c r="JN419">
        <v>0.231934</v>
      </c>
      <c r="JO419">
        <v>2.46582</v>
      </c>
      <c r="JP419">
        <v>1.49902</v>
      </c>
      <c r="JQ419">
        <v>2.33032</v>
      </c>
      <c r="JR419">
        <v>1.54419</v>
      </c>
      <c r="JS419">
        <v>2.27783</v>
      </c>
      <c r="JT419">
        <v>35.4986</v>
      </c>
      <c r="JU419">
        <v>24.1138</v>
      </c>
      <c r="JV419">
        <v>18</v>
      </c>
      <c r="JW419">
        <v>546.822</v>
      </c>
      <c r="JX419">
        <v>431.643</v>
      </c>
      <c r="JY419">
        <v>26.5978</v>
      </c>
      <c r="JZ419">
        <v>27.7188</v>
      </c>
      <c r="KA419">
        <v>30.0001</v>
      </c>
      <c r="KB419">
        <v>27.6327</v>
      </c>
      <c r="KC419">
        <v>27.6598</v>
      </c>
      <c r="KD419">
        <v>4.53261</v>
      </c>
      <c r="KE419">
        <v>31.2076</v>
      </c>
      <c r="KF419">
        <v>84.3519</v>
      </c>
      <c r="KG419">
        <v>26.57</v>
      </c>
      <c r="KH419">
        <v>115.636</v>
      </c>
      <c r="KI419">
        <v>20.3481</v>
      </c>
      <c r="KJ419">
        <v>92.9675</v>
      </c>
      <c r="KK419">
        <v>98.8513</v>
      </c>
    </row>
    <row r="420" spans="1:297">
      <c r="A420">
        <v>404</v>
      </c>
      <c r="B420">
        <v>1759000485</v>
      </c>
      <c r="C420">
        <v>13138</v>
      </c>
      <c r="D420" t="s">
        <v>1254</v>
      </c>
      <c r="E420" t="s">
        <v>1255</v>
      </c>
      <c r="F420">
        <v>5</v>
      </c>
      <c r="G420" t="s">
        <v>1217</v>
      </c>
      <c r="H420" t="s">
        <v>436</v>
      </c>
      <c r="I420">
        <v>1759000476.84615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(EA420+(U420+2*0.95*5.67E-8*(((EA420+$B$7)+273)^4-(EA420+273)^4)-44100*J420)/(1.84*29.3*R420+8*0.95*5.67E-8*(EA420+273)^3))</f>
        <v>0</v>
      </c>
      <c r="W420">
        <f>($C$7*EB420+$D$7*EC420+$E$7*V420)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2*0.95*5.67E-8*(((EA420+$B$7)+273)^4-(W420+273)^4)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141.135631379762</v>
      </c>
      <c r="AK420">
        <v>145.337987878788</v>
      </c>
      <c r="AL420">
        <v>-2.96258160173161</v>
      </c>
      <c r="AM420">
        <v>63.08</v>
      </c>
      <c r="AN420">
        <f>(AP420 - AO420 + DY420*1E3/(8.314*(EA420+273.15)) * AR420/DX420 * AQ420) * DX420/(100*DL420) * 1000/(1000 - AP420)</f>
        <v>0</v>
      </c>
      <c r="AO420">
        <v>20.2852255327381</v>
      </c>
      <c r="AP420">
        <v>23.6732890909091</v>
      </c>
      <c r="AQ420">
        <v>1.31287135255448e-05</v>
      </c>
      <c r="AR420">
        <v>99.94</v>
      </c>
      <c r="AS420">
        <v>0</v>
      </c>
      <c r="AT420">
        <v>0</v>
      </c>
      <c r="AU420">
        <f>IF(AS420*$H$13&gt;=AW420,1.0,(AW420/(AW420-AS420*$H$13)))</f>
        <v>0</v>
      </c>
      <c r="AV420">
        <f>(AU420-1)*100</f>
        <v>0</v>
      </c>
      <c r="AW420">
        <f>MAX(0,($B$13+$C$13*EF420)/(1+$D$13*EF420)*DY420/(EA420+273)*$E$13)</f>
        <v>0</v>
      </c>
      <c r="AX420" t="s">
        <v>437</v>
      </c>
      <c r="AY420" t="s">
        <v>437</v>
      </c>
      <c r="AZ420">
        <v>0</v>
      </c>
      <c r="BA420">
        <v>0</v>
      </c>
      <c r="BB420">
        <f>1-AZ420/BA420</f>
        <v>0</v>
      </c>
      <c r="BC420">
        <v>0</v>
      </c>
      <c r="BD420" t="s">
        <v>437</v>
      </c>
      <c r="BE420" t="s">
        <v>437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437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$B$11*EG420+$C$11*EH420+$F$11*ES420*(1-EV420)</f>
        <v>0</v>
      </c>
      <c r="DI420">
        <f>DH420*DJ420</f>
        <v>0</v>
      </c>
      <c r="DJ420">
        <f>($B$11*$D$9+$C$11*$D$9+$F$11*((FF420+EX420)/MAX(FF420+EX420+FG420, 0.1)*$I$9+FG420/MAX(FF420+EX420+FG420, 0.1)*$J$9))/($B$11+$C$11+$F$11)</f>
        <v>0</v>
      </c>
      <c r="DK420">
        <f>($B$11*$K$9+$C$11*$K$9+$F$11*((FF420+EX420)/MAX(FF420+EX420+FG420, 0.1)*$P$9+FG420/MAX(FF420+EX420+FG420, 0.1)*$Q$9))/($B$11+$C$11+$F$11)</f>
        <v>0</v>
      </c>
      <c r="DL420">
        <v>4.6</v>
      </c>
      <c r="DM420">
        <v>0.5</v>
      </c>
      <c r="DN420" t="s">
        <v>438</v>
      </c>
      <c r="DO420">
        <v>2</v>
      </c>
      <c r="DP420" t="b">
        <v>1</v>
      </c>
      <c r="DQ420">
        <v>1759000476.84615</v>
      </c>
      <c r="DR420">
        <v>163.679769230769</v>
      </c>
      <c r="DS420">
        <v>152.507153846154</v>
      </c>
      <c r="DT420">
        <v>23.6700076923077</v>
      </c>
      <c r="DU420">
        <v>20.2825384615385</v>
      </c>
      <c r="DV420">
        <v>158.733384615385</v>
      </c>
      <c r="DW420">
        <v>23.2821923076923</v>
      </c>
      <c r="DX420">
        <v>499.992307692308</v>
      </c>
      <c r="DY420">
        <v>90.2929692307692</v>
      </c>
      <c r="DZ420">
        <v>0.0286989923076923</v>
      </c>
      <c r="EA420">
        <v>30.1026384615385</v>
      </c>
      <c r="EB420">
        <v>30.0272538461538</v>
      </c>
      <c r="EC420">
        <v>999.9</v>
      </c>
      <c r="ED420">
        <v>0</v>
      </c>
      <c r="EE420">
        <v>0</v>
      </c>
      <c r="EF420">
        <v>10013.2684615385</v>
      </c>
      <c r="EG420">
        <v>0</v>
      </c>
      <c r="EH420">
        <v>9.68168</v>
      </c>
      <c r="EI420">
        <v>11.1726461538462</v>
      </c>
      <c r="EJ420">
        <v>167.647923076923</v>
      </c>
      <c r="EK420">
        <v>155.664384615385</v>
      </c>
      <c r="EL420">
        <v>3.38746846153846</v>
      </c>
      <c r="EM420">
        <v>152.507153846154</v>
      </c>
      <c r="EN420">
        <v>20.2825384615385</v>
      </c>
      <c r="EO420">
        <v>2.13723461538462</v>
      </c>
      <c r="EP420">
        <v>1.83137076923077</v>
      </c>
      <c r="EQ420">
        <v>18.4994307692308</v>
      </c>
      <c r="ER420">
        <v>16.0571461538462</v>
      </c>
      <c r="ES420">
        <v>2000.03307692308</v>
      </c>
      <c r="ET420">
        <v>0.979997615384615</v>
      </c>
      <c r="EU420">
        <v>0.0200025923076923</v>
      </c>
      <c r="EV420">
        <v>0</v>
      </c>
      <c r="EW420">
        <v>642.370076923077</v>
      </c>
      <c r="EX420">
        <v>5.00016</v>
      </c>
      <c r="EY420">
        <v>13149.5384615385</v>
      </c>
      <c r="EZ420">
        <v>18234.4923076923</v>
      </c>
      <c r="FA420">
        <v>48.625</v>
      </c>
      <c r="FB420">
        <v>49</v>
      </c>
      <c r="FC420">
        <v>49</v>
      </c>
      <c r="FD420">
        <v>48.687</v>
      </c>
      <c r="FE420">
        <v>50.437</v>
      </c>
      <c r="FF420">
        <v>1955.12384615385</v>
      </c>
      <c r="FG420">
        <v>39.91</v>
      </c>
      <c r="FH420">
        <v>0</v>
      </c>
      <c r="FI420">
        <v>1759000490.1</v>
      </c>
      <c r="FJ420">
        <v>0</v>
      </c>
      <c r="FK420">
        <v>641.78104</v>
      </c>
      <c r="FL420">
        <v>-51.5108462368429</v>
      </c>
      <c r="FM420">
        <v>-1014.00769389594</v>
      </c>
      <c r="FN420">
        <v>13136.94</v>
      </c>
      <c r="FO420">
        <v>15</v>
      </c>
      <c r="FP420">
        <v>0</v>
      </c>
      <c r="FQ420" t="s">
        <v>439</v>
      </c>
      <c r="FR420">
        <v>1747249705.1</v>
      </c>
      <c r="FS420">
        <v>1747249711.1</v>
      </c>
      <c r="FT420">
        <v>0</v>
      </c>
      <c r="FU420">
        <v>0.871</v>
      </c>
      <c r="FV420">
        <v>0.066</v>
      </c>
      <c r="FW420">
        <v>5.486</v>
      </c>
      <c r="FX420">
        <v>0.145</v>
      </c>
      <c r="FY420">
        <v>420</v>
      </c>
      <c r="FZ420">
        <v>16</v>
      </c>
      <c r="GA420">
        <v>0.27</v>
      </c>
      <c r="GB420">
        <v>0.16</v>
      </c>
      <c r="GC420">
        <v>10.3384365</v>
      </c>
      <c r="GD420">
        <v>9.52540827067669</v>
      </c>
      <c r="GE420">
        <v>1.82898711663389</v>
      </c>
      <c r="GF420">
        <v>0</v>
      </c>
      <c r="GG420">
        <v>644.832235294118</v>
      </c>
      <c r="GH420">
        <v>-54.9395874697133</v>
      </c>
      <c r="GI420">
        <v>5.39825080634144</v>
      </c>
      <c r="GJ420">
        <v>-1</v>
      </c>
      <c r="GK420">
        <v>3.3871735</v>
      </c>
      <c r="GL420">
        <v>0.0147730827067724</v>
      </c>
      <c r="GM420">
        <v>0.00583595859735145</v>
      </c>
      <c r="GN420">
        <v>1</v>
      </c>
      <c r="GO420">
        <v>1</v>
      </c>
      <c r="GP420">
        <v>2</v>
      </c>
      <c r="GQ420" t="s">
        <v>446</v>
      </c>
      <c r="GR420">
        <v>3.12525</v>
      </c>
      <c r="GS420">
        <v>2.65471</v>
      </c>
      <c r="GT420">
        <v>0.0337466</v>
      </c>
      <c r="GU420">
        <v>0.0320661</v>
      </c>
      <c r="GV420">
        <v>0.100429</v>
      </c>
      <c r="GW420">
        <v>0.0905549</v>
      </c>
      <c r="GX420">
        <v>24863.7</v>
      </c>
      <c r="GY420">
        <v>23646.3</v>
      </c>
      <c r="GZ420">
        <v>23010.2</v>
      </c>
      <c r="HA420">
        <v>23785.7</v>
      </c>
      <c r="HB420">
        <v>35266.8</v>
      </c>
      <c r="HC420">
        <v>35800.4</v>
      </c>
      <c r="HD420">
        <v>41478.3</v>
      </c>
      <c r="HE420">
        <v>42414.6</v>
      </c>
      <c r="HF420">
        <v>1.91007</v>
      </c>
      <c r="HG420">
        <v>1.81885</v>
      </c>
      <c r="HH420">
        <v>0.175089</v>
      </c>
      <c r="HI420">
        <v>0</v>
      </c>
      <c r="HJ420">
        <v>27.1696</v>
      </c>
      <c r="HK420">
        <v>999.9</v>
      </c>
      <c r="HL420">
        <v>54.56</v>
      </c>
      <c r="HM420">
        <v>29.447</v>
      </c>
      <c r="HN420">
        <v>24.9387</v>
      </c>
      <c r="HO420">
        <v>53.7429</v>
      </c>
      <c r="HP420">
        <v>41.895</v>
      </c>
      <c r="HQ420">
        <v>1</v>
      </c>
      <c r="HR420">
        <v>0.0124085</v>
      </c>
      <c r="HS420">
        <v>0.355711</v>
      </c>
      <c r="HT420">
        <v>20.2177</v>
      </c>
      <c r="HU420">
        <v>5.23391</v>
      </c>
      <c r="HV420">
        <v>11.992</v>
      </c>
      <c r="HW420">
        <v>4.95575</v>
      </c>
      <c r="HX420">
        <v>3.30393</v>
      </c>
      <c r="HY420">
        <v>24.1</v>
      </c>
      <c r="HZ420">
        <v>9999</v>
      </c>
      <c r="IA420">
        <v>9999</v>
      </c>
      <c r="IB420">
        <v>9999</v>
      </c>
      <c r="IC420">
        <v>1.86849</v>
      </c>
      <c r="ID420">
        <v>1.86421</v>
      </c>
      <c r="IE420">
        <v>1.87182</v>
      </c>
      <c r="IF420">
        <v>1.86268</v>
      </c>
      <c r="IG420">
        <v>1.86207</v>
      </c>
      <c r="IH420">
        <v>1.86856</v>
      </c>
      <c r="II420">
        <v>1.85868</v>
      </c>
      <c r="IJ420">
        <v>1.86508</v>
      </c>
      <c r="IK420">
        <v>5</v>
      </c>
      <c r="IL420">
        <v>0</v>
      </c>
      <c r="IM420">
        <v>0</v>
      </c>
      <c r="IN420">
        <v>0</v>
      </c>
      <c r="IO420" t="s">
        <v>441</v>
      </c>
      <c r="IP420" t="s">
        <v>442</v>
      </c>
      <c r="IQ420" t="s">
        <v>443</v>
      </c>
      <c r="IR420" t="s">
        <v>443</v>
      </c>
      <c r="IS420" t="s">
        <v>443</v>
      </c>
      <c r="IT420" t="s">
        <v>443</v>
      </c>
      <c r="IU420">
        <v>0</v>
      </c>
      <c r="IV420">
        <v>100</v>
      </c>
      <c r="IW420">
        <v>100</v>
      </c>
      <c r="IX420">
        <v>4.851</v>
      </c>
      <c r="IY420">
        <v>0.3879</v>
      </c>
      <c r="IZ420">
        <v>4.29428474587108</v>
      </c>
      <c r="JA420">
        <v>0.0044018681294096</v>
      </c>
      <c r="JB420">
        <v>-1.90699597991277e-06</v>
      </c>
      <c r="JC420">
        <v>4.44501569190667e-10</v>
      </c>
      <c r="JD420">
        <v>0.0663976639725661</v>
      </c>
      <c r="JE420">
        <v>0.00774552653971819</v>
      </c>
      <c r="JF420">
        <v>0.000136201457998369</v>
      </c>
      <c r="JG420">
        <v>5.32982615085375e-06</v>
      </c>
      <c r="JH420">
        <v>-0</v>
      </c>
      <c r="JI420">
        <v>1991</v>
      </c>
      <c r="JJ420">
        <v>1</v>
      </c>
      <c r="JK420">
        <v>28</v>
      </c>
      <c r="JL420">
        <v>195846.3</v>
      </c>
      <c r="JM420">
        <v>195846.2</v>
      </c>
      <c r="JN420">
        <v>0.189209</v>
      </c>
      <c r="JO420">
        <v>2.47681</v>
      </c>
      <c r="JP420">
        <v>1.4978</v>
      </c>
      <c r="JQ420">
        <v>2.33032</v>
      </c>
      <c r="JR420">
        <v>1.54419</v>
      </c>
      <c r="JS420">
        <v>2.37915</v>
      </c>
      <c r="JT420">
        <v>35.4986</v>
      </c>
      <c r="JU420">
        <v>24.1225</v>
      </c>
      <c r="JV420">
        <v>18</v>
      </c>
      <c r="JW420">
        <v>546.785</v>
      </c>
      <c r="JX420">
        <v>431.478</v>
      </c>
      <c r="JY420">
        <v>26.5689</v>
      </c>
      <c r="JZ420">
        <v>27.7169</v>
      </c>
      <c r="KA420">
        <v>30.0001</v>
      </c>
      <c r="KB420">
        <v>27.6304</v>
      </c>
      <c r="KC420">
        <v>27.6575</v>
      </c>
      <c r="KD420">
        <v>3.75816</v>
      </c>
      <c r="KE420">
        <v>31.2076</v>
      </c>
      <c r="KF420">
        <v>83.9817</v>
      </c>
      <c r="KG420">
        <v>26.5444</v>
      </c>
      <c r="KH420">
        <v>102.14</v>
      </c>
      <c r="KI420">
        <v>20.3481</v>
      </c>
      <c r="KJ420">
        <v>92.9679</v>
      </c>
      <c r="KK420">
        <v>98.8518</v>
      </c>
    </row>
    <row r="421" spans="1:297">
      <c r="A421">
        <v>405</v>
      </c>
      <c r="B421">
        <v>1759000490</v>
      </c>
      <c r="C421">
        <v>13143</v>
      </c>
      <c r="D421" t="s">
        <v>1256</v>
      </c>
      <c r="E421" t="s">
        <v>1257</v>
      </c>
      <c r="F421">
        <v>5</v>
      </c>
      <c r="G421" t="s">
        <v>1217</v>
      </c>
      <c r="H421" t="s">
        <v>436</v>
      </c>
      <c r="I421">
        <v>1759000481.84615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(EA421+(U421+2*0.95*5.67E-8*(((EA421+$B$7)+273)^4-(EA421+273)^4)-44100*J421)/(1.84*29.3*R421+8*0.95*5.67E-8*(EA421+273)^3))</f>
        <v>0</v>
      </c>
      <c r="W421">
        <f>($C$7*EB421+$D$7*EC421+$E$7*V421)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2*0.95*5.67E-8*(((EA421+$B$7)+273)^4-(W421+273)^4)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123.770574714286</v>
      </c>
      <c r="AK421">
        <v>129.587224242424</v>
      </c>
      <c r="AL421">
        <v>-3.15984703463206</v>
      </c>
      <c r="AM421">
        <v>63.08</v>
      </c>
      <c r="AN421">
        <f>(AP421 - AO421 + DY421*1E3/(8.314*(EA421+273.15)) * AR421/DX421 * AQ421) * DX421/(100*DL421) * 1000/(1000 - AP421)</f>
        <v>0</v>
      </c>
      <c r="AO421">
        <v>20.3069117440476</v>
      </c>
      <c r="AP421">
        <v>23.6916975757576</v>
      </c>
      <c r="AQ421">
        <v>9.96284695696074e-05</v>
      </c>
      <c r="AR421">
        <v>99.94</v>
      </c>
      <c r="AS421">
        <v>0</v>
      </c>
      <c r="AT421">
        <v>0</v>
      </c>
      <c r="AU421">
        <f>IF(AS421*$H$13&gt;=AW421,1.0,(AW421/(AW421-AS421*$H$13)))</f>
        <v>0</v>
      </c>
      <c r="AV421">
        <f>(AU421-1)*100</f>
        <v>0</v>
      </c>
      <c r="AW421">
        <f>MAX(0,($B$13+$C$13*EF421)/(1+$D$13*EF421)*DY421/(EA421+273)*$E$13)</f>
        <v>0</v>
      </c>
      <c r="AX421" t="s">
        <v>437</v>
      </c>
      <c r="AY421" t="s">
        <v>437</v>
      </c>
      <c r="AZ421">
        <v>0</v>
      </c>
      <c r="BA421">
        <v>0</v>
      </c>
      <c r="BB421">
        <f>1-AZ421/BA421</f>
        <v>0</v>
      </c>
      <c r="BC421">
        <v>0</v>
      </c>
      <c r="BD421" t="s">
        <v>437</v>
      </c>
      <c r="BE421" t="s">
        <v>437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437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$B$11*EG421+$C$11*EH421+$F$11*ES421*(1-EV421)</f>
        <v>0</v>
      </c>
      <c r="DI421">
        <f>DH421*DJ421</f>
        <v>0</v>
      </c>
      <c r="DJ421">
        <f>($B$11*$D$9+$C$11*$D$9+$F$11*((FF421+EX421)/MAX(FF421+EX421+FG421, 0.1)*$I$9+FG421/MAX(FF421+EX421+FG421, 0.1)*$J$9))/($B$11+$C$11+$F$11)</f>
        <v>0</v>
      </c>
      <c r="DK421">
        <f>($B$11*$K$9+$C$11*$K$9+$F$11*((FF421+EX421)/MAX(FF421+EX421+FG421, 0.1)*$P$9+FG421/MAX(FF421+EX421+FG421, 0.1)*$Q$9))/($B$11+$C$11+$F$11)</f>
        <v>0</v>
      </c>
      <c r="DL421">
        <v>4.6</v>
      </c>
      <c r="DM421">
        <v>0.5</v>
      </c>
      <c r="DN421" t="s">
        <v>438</v>
      </c>
      <c r="DO421">
        <v>2</v>
      </c>
      <c r="DP421" t="b">
        <v>1</v>
      </c>
      <c r="DQ421">
        <v>1759000481.84615</v>
      </c>
      <c r="DR421">
        <v>148.142923076923</v>
      </c>
      <c r="DS421">
        <v>136.659923076923</v>
      </c>
      <c r="DT421">
        <v>23.6756230769231</v>
      </c>
      <c r="DU421">
        <v>20.2891461538462</v>
      </c>
      <c r="DV421">
        <v>143.256153846154</v>
      </c>
      <c r="DW421">
        <v>23.2876692307692</v>
      </c>
      <c r="DX421">
        <v>499.988</v>
      </c>
      <c r="DY421">
        <v>90.2928461538462</v>
      </c>
      <c r="DZ421">
        <v>0.0287722692307692</v>
      </c>
      <c r="EA421">
        <v>30.0987230769231</v>
      </c>
      <c r="EB421">
        <v>30.0265615384615</v>
      </c>
      <c r="EC421">
        <v>999.9</v>
      </c>
      <c r="ED421">
        <v>0</v>
      </c>
      <c r="EE421">
        <v>0</v>
      </c>
      <c r="EF421">
        <v>10010.9669230769</v>
      </c>
      <c r="EG421">
        <v>0</v>
      </c>
      <c r="EH421">
        <v>9.68168</v>
      </c>
      <c r="EI421">
        <v>11.4830615384615</v>
      </c>
      <c r="EJ421">
        <v>151.735153846154</v>
      </c>
      <c r="EK421">
        <v>139.489692307692</v>
      </c>
      <c r="EL421">
        <v>3.38648307692308</v>
      </c>
      <c r="EM421">
        <v>136.659923076923</v>
      </c>
      <c r="EN421">
        <v>20.2891461538462</v>
      </c>
      <c r="EO421">
        <v>2.13773846153846</v>
      </c>
      <c r="EP421">
        <v>1.83196384615385</v>
      </c>
      <c r="EQ421">
        <v>18.5032</v>
      </c>
      <c r="ER421">
        <v>16.0622153846154</v>
      </c>
      <c r="ES421">
        <v>2000.07</v>
      </c>
      <c r="ET421">
        <v>0.979998076923077</v>
      </c>
      <c r="EU421">
        <v>0.0200021615384615</v>
      </c>
      <c r="EV421">
        <v>0</v>
      </c>
      <c r="EW421">
        <v>638.211615384615</v>
      </c>
      <c r="EX421">
        <v>5.00016</v>
      </c>
      <c r="EY421">
        <v>13068.1692307692</v>
      </c>
      <c r="EZ421">
        <v>18234.8230769231</v>
      </c>
      <c r="FA421">
        <v>48.625</v>
      </c>
      <c r="FB421">
        <v>49</v>
      </c>
      <c r="FC421">
        <v>49</v>
      </c>
      <c r="FD421">
        <v>48.687</v>
      </c>
      <c r="FE421">
        <v>50.437</v>
      </c>
      <c r="FF421">
        <v>1955.16076923077</v>
      </c>
      <c r="FG421">
        <v>39.91</v>
      </c>
      <c r="FH421">
        <v>0</v>
      </c>
      <c r="FI421">
        <v>1759000495.5</v>
      </c>
      <c r="FJ421">
        <v>0</v>
      </c>
      <c r="FK421">
        <v>637.615423076923</v>
      </c>
      <c r="FL421">
        <v>-46.819521308202</v>
      </c>
      <c r="FM421">
        <v>-918.311109930503</v>
      </c>
      <c r="FN421">
        <v>13054.9923076923</v>
      </c>
      <c r="FO421">
        <v>15</v>
      </c>
      <c r="FP421">
        <v>0</v>
      </c>
      <c r="FQ421" t="s">
        <v>439</v>
      </c>
      <c r="FR421">
        <v>1747249705.1</v>
      </c>
      <c r="FS421">
        <v>1747249711.1</v>
      </c>
      <c r="FT421">
        <v>0</v>
      </c>
      <c r="FU421">
        <v>0.871</v>
      </c>
      <c r="FV421">
        <v>0.066</v>
      </c>
      <c r="FW421">
        <v>5.486</v>
      </c>
      <c r="FX421">
        <v>0.145</v>
      </c>
      <c r="FY421">
        <v>420</v>
      </c>
      <c r="FZ421">
        <v>16</v>
      </c>
      <c r="GA421">
        <v>0.27</v>
      </c>
      <c r="GB421">
        <v>0.16</v>
      </c>
      <c r="GC421">
        <v>11.5427619047619</v>
      </c>
      <c r="GD421">
        <v>3.18310909090909</v>
      </c>
      <c r="GE421">
        <v>1.01246988972333</v>
      </c>
      <c r="GF421">
        <v>0</v>
      </c>
      <c r="GG421">
        <v>640.624117647059</v>
      </c>
      <c r="GH421">
        <v>-50.1805042055012</v>
      </c>
      <c r="GI421">
        <v>4.93222634830003</v>
      </c>
      <c r="GJ421">
        <v>-1</v>
      </c>
      <c r="GK421">
        <v>3.38586571428571</v>
      </c>
      <c r="GL421">
        <v>-0.0216755844155818</v>
      </c>
      <c r="GM421">
        <v>0.0078342572331114</v>
      </c>
      <c r="GN421">
        <v>1</v>
      </c>
      <c r="GO421">
        <v>1</v>
      </c>
      <c r="GP421">
        <v>2</v>
      </c>
      <c r="GQ421" t="s">
        <v>446</v>
      </c>
      <c r="GR421">
        <v>3.12524</v>
      </c>
      <c r="GS421">
        <v>2.65422</v>
      </c>
      <c r="GT421">
        <v>0.030096</v>
      </c>
      <c r="GU421">
        <v>0.028197</v>
      </c>
      <c r="GV421">
        <v>0.100473</v>
      </c>
      <c r="GW421">
        <v>0.0905099</v>
      </c>
      <c r="GX421">
        <v>24957.7</v>
      </c>
      <c r="GY421">
        <v>23740.9</v>
      </c>
      <c r="GZ421">
        <v>23010.2</v>
      </c>
      <c r="HA421">
        <v>23785.7</v>
      </c>
      <c r="HB421">
        <v>35264.9</v>
      </c>
      <c r="HC421">
        <v>35802.2</v>
      </c>
      <c r="HD421">
        <v>41478.5</v>
      </c>
      <c r="HE421">
        <v>42415</v>
      </c>
      <c r="HF421">
        <v>1.91022</v>
      </c>
      <c r="HG421">
        <v>1.81875</v>
      </c>
      <c r="HH421">
        <v>0.174925</v>
      </c>
      <c r="HI421">
        <v>0</v>
      </c>
      <c r="HJ421">
        <v>27.1717</v>
      </c>
      <c r="HK421">
        <v>999.9</v>
      </c>
      <c r="HL421">
        <v>54.56</v>
      </c>
      <c r="HM421">
        <v>29.447</v>
      </c>
      <c r="HN421">
        <v>24.9385</v>
      </c>
      <c r="HO421">
        <v>53.4229</v>
      </c>
      <c r="HP421">
        <v>41.9952</v>
      </c>
      <c r="HQ421">
        <v>1</v>
      </c>
      <c r="HR421">
        <v>0.0122764</v>
      </c>
      <c r="HS421">
        <v>0.362198</v>
      </c>
      <c r="HT421">
        <v>20.2175</v>
      </c>
      <c r="HU421">
        <v>5.23346</v>
      </c>
      <c r="HV421">
        <v>11.992</v>
      </c>
      <c r="HW421">
        <v>4.95565</v>
      </c>
      <c r="HX421">
        <v>3.3038</v>
      </c>
      <c r="HY421">
        <v>24.1</v>
      </c>
      <c r="HZ421">
        <v>9999</v>
      </c>
      <c r="IA421">
        <v>9999</v>
      </c>
      <c r="IB421">
        <v>9999</v>
      </c>
      <c r="IC421">
        <v>1.86847</v>
      </c>
      <c r="ID421">
        <v>1.86417</v>
      </c>
      <c r="IE421">
        <v>1.87181</v>
      </c>
      <c r="IF421">
        <v>1.86269</v>
      </c>
      <c r="IG421">
        <v>1.86208</v>
      </c>
      <c r="IH421">
        <v>1.86857</v>
      </c>
      <c r="II421">
        <v>1.85867</v>
      </c>
      <c r="IJ421">
        <v>1.86508</v>
      </c>
      <c r="IK421">
        <v>5</v>
      </c>
      <c r="IL421">
        <v>0</v>
      </c>
      <c r="IM421">
        <v>0</v>
      </c>
      <c r="IN421">
        <v>0</v>
      </c>
      <c r="IO421" t="s">
        <v>441</v>
      </c>
      <c r="IP421" t="s">
        <v>442</v>
      </c>
      <c r="IQ421" t="s">
        <v>443</v>
      </c>
      <c r="IR421" t="s">
        <v>443</v>
      </c>
      <c r="IS421" t="s">
        <v>443</v>
      </c>
      <c r="IT421" t="s">
        <v>443</v>
      </c>
      <c r="IU421">
        <v>0</v>
      </c>
      <c r="IV421">
        <v>100</v>
      </c>
      <c r="IW421">
        <v>100</v>
      </c>
      <c r="IX421">
        <v>4.79</v>
      </c>
      <c r="IY421">
        <v>0.3883</v>
      </c>
      <c r="IZ421">
        <v>4.29428474587108</v>
      </c>
      <c r="JA421">
        <v>0.0044018681294096</v>
      </c>
      <c r="JB421">
        <v>-1.90699597991277e-06</v>
      </c>
      <c r="JC421">
        <v>4.44501569190667e-10</v>
      </c>
      <c r="JD421">
        <v>0.0663976639725661</v>
      </c>
      <c r="JE421">
        <v>0.00774552653971819</v>
      </c>
      <c r="JF421">
        <v>0.000136201457998369</v>
      </c>
      <c r="JG421">
        <v>5.32982615085375e-06</v>
      </c>
      <c r="JH421">
        <v>-0</v>
      </c>
      <c r="JI421">
        <v>1991</v>
      </c>
      <c r="JJ421">
        <v>1</v>
      </c>
      <c r="JK421">
        <v>28</v>
      </c>
      <c r="JL421">
        <v>195846.4</v>
      </c>
      <c r="JM421">
        <v>195846.3</v>
      </c>
      <c r="JN421">
        <v>0.152588</v>
      </c>
      <c r="JO421">
        <v>2.50244</v>
      </c>
      <c r="JP421">
        <v>1.49902</v>
      </c>
      <c r="JQ421">
        <v>2.33032</v>
      </c>
      <c r="JR421">
        <v>1.54419</v>
      </c>
      <c r="JS421">
        <v>2.25342</v>
      </c>
      <c r="JT421">
        <v>35.4986</v>
      </c>
      <c r="JU421">
        <v>24.105</v>
      </c>
      <c r="JV421">
        <v>18</v>
      </c>
      <c r="JW421">
        <v>546.863</v>
      </c>
      <c r="JX421">
        <v>431.402</v>
      </c>
      <c r="JY421">
        <v>26.5428</v>
      </c>
      <c r="JZ421">
        <v>27.7145</v>
      </c>
      <c r="KA421">
        <v>30</v>
      </c>
      <c r="KB421">
        <v>27.6281</v>
      </c>
      <c r="KC421">
        <v>27.6552</v>
      </c>
      <c r="KD421">
        <v>2.94201</v>
      </c>
      <c r="KE421">
        <v>31.2076</v>
      </c>
      <c r="KF421">
        <v>83.9817</v>
      </c>
      <c r="KG421">
        <v>26.5195</v>
      </c>
      <c r="KH421">
        <v>81.8943</v>
      </c>
      <c r="KI421">
        <v>20.3481</v>
      </c>
      <c r="KJ421">
        <v>92.9682</v>
      </c>
      <c r="KK421">
        <v>98.8525</v>
      </c>
    </row>
    <row r="422" spans="1:297">
      <c r="A422">
        <v>406</v>
      </c>
      <c r="B422">
        <v>1759000495</v>
      </c>
      <c r="C422">
        <v>13148</v>
      </c>
      <c r="D422" t="s">
        <v>1258</v>
      </c>
      <c r="E422" t="s">
        <v>1259</v>
      </c>
      <c r="F422">
        <v>5</v>
      </c>
      <c r="G422" t="s">
        <v>1217</v>
      </c>
      <c r="H422" t="s">
        <v>436</v>
      </c>
      <c r="I422">
        <v>1759000486.84615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(EA422+(U422+2*0.95*5.67E-8*(((EA422+$B$7)+273)^4-(EA422+273)^4)-44100*J422)/(1.84*29.3*R422+8*0.95*5.67E-8*(EA422+273)^3))</f>
        <v>0</v>
      </c>
      <c r="W422">
        <f>($C$7*EB422+$D$7*EC422+$E$7*V422)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2*0.95*5.67E-8*(((EA422+$B$7)+273)^4-(W422+273)^4)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108.70998405119</v>
      </c>
      <c r="AK422">
        <v>114.50716969697</v>
      </c>
      <c r="AL422">
        <v>-2.96900733766233</v>
      </c>
      <c r="AM422">
        <v>63.08</v>
      </c>
      <c r="AN422">
        <f>(AP422 - AO422 + DY422*1E3/(8.314*(EA422+273.15)) * AR422/DX422 * AQ422) * DX422/(100*DL422) * 1000/(1000 - AP422)</f>
        <v>0</v>
      </c>
      <c r="AO422">
        <v>20.2909129404762</v>
      </c>
      <c r="AP422">
        <v>23.6956909090909</v>
      </c>
      <c r="AQ422">
        <v>3.05339105338756e-05</v>
      </c>
      <c r="AR422">
        <v>99.94</v>
      </c>
      <c r="AS422">
        <v>0</v>
      </c>
      <c r="AT422">
        <v>0</v>
      </c>
      <c r="AU422">
        <f>IF(AS422*$H$13&gt;=AW422,1.0,(AW422/(AW422-AS422*$H$13)))</f>
        <v>0</v>
      </c>
      <c r="AV422">
        <f>(AU422-1)*100</f>
        <v>0</v>
      </c>
      <c r="AW422">
        <f>MAX(0,($B$13+$C$13*EF422)/(1+$D$13*EF422)*DY422/(EA422+273)*$E$13)</f>
        <v>0</v>
      </c>
      <c r="AX422" t="s">
        <v>437</v>
      </c>
      <c r="AY422" t="s">
        <v>437</v>
      </c>
      <c r="AZ422">
        <v>0</v>
      </c>
      <c r="BA422">
        <v>0</v>
      </c>
      <c r="BB422">
        <f>1-AZ422/BA422</f>
        <v>0</v>
      </c>
      <c r="BC422">
        <v>0</v>
      </c>
      <c r="BD422" t="s">
        <v>437</v>
      </c>
      <c r="BE422" t="s">
        <v>437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437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$B$11*EG422+$C$11*EH422+$F$11*ES422*(1-EV422)</f>
        <v>0</v>
      </c>
      <c r="DI422">
        <f>DH422*DJ422</f>
        <v>0</v>
      </c>
      <c r="DJ422">
        <f>($B$11*$D$9+$C$11*$D$9+$F$11*((FF422+EX422)/MAX(FF422+EX422+FG422, 0.1)*$I$9+FG422/MAX(FF422+EX422+FG422, 0.1)*$J$9))/($B$11+$C$11+$F$11)</f>
        <v>0</v>
      </c>
      <c r="DK422">
        <f>($B$11*$K$9+$C$11*$K$9+$F$11*((FF422+EX422)/MAX(FF422+EX422+FG422, 0.1)*$P$9+FG422/MAX(FF422+EX422+FG422, 0.1)*$Q$9))/($B$11+$C$11+$F$11)</f>
        <v>0</v>
      </c>
      <c r="DL422">
        <v>4.6</v>
      </c>
      <c r="DM422">
        <v>0.5</v>
      </c>
      <c r="DN422" t="s">
        <v>438</v>
      </c>
      <c r="DO422">
        <v>2</v>
      </c>
      <c r="DP422" t="b">
        <v>1</v>
      </c>
      <c r="DQ422">
        <v>1759000486.84615</v>
      </c>
      <c r="DR422">
        <v>133.100307692308</v>
      </c>
      <c r="DS422">
        <v>121.423615384615</v>
      </c>
      <c r="DT422">
        <v>23.6834923076923</v>
      </c>
      <c r="DU422">
        <v>20.2930307692308</v>
      </c>
      <c r="DV422">
        <v>128.272076923077</v>
      </c>
      <c r="DW422">
        <v>23.2953538461538</v>
      </c>
      <c r="DX422">
        <v>500.006</v>
      </c>
      <c r="DY422">
        <v>90.2923076923077</v>
      </c>
      <c r="DZ422">
        <v>0.0287160153846154</v>
      </c>
      <c r="EA422">
        <v>30.0940692307692</v>
      </c>
      <c r="EB422">
        <v>30.0261461538462</v>
      </c>
      <c r="EC422">
        <v>999.9</v>
      </c>
      <c r="ED422">
        <v>0</v>
      </c>
      <c r="EE422">
        <v>0</v>
      </c>
      <c r="EF422">
        <v>10010.8669230769</v>
      </c>
      <c r="EG422">
        <v>0</v>
      </c>
      <c r="EH422">
        <v>9.68168</v>
      </c>
      <c r="EI422">
        <v>11.6767</v>
      </c>
      <c r="EJ422">
        <v>136.328846153846</v>
      </c>
      <c r="EK422">
        <v>123.938384615385</v>
      </c>
      <c r="EL422">
        <v>3.39047461538462</v>
      </c>
      <c r="EM422">
        <v>121.423615384615</v>
      </c>
      <c r="EN422">
        <v>20.2930307692308</v>
      </c>
      <c r="EO422">
        <v>2.13843692307692</v>
      </c>
      <c r="EP422">
        <v>1.83230384615385</v>
      </c>
      <c r="EQ422">
        <v>18.5084153846154</v>
      </c>
      <c r="ER422">
        <v>16.0651153846154</v>
      </c>
      <c r="ES422">
        <v>2000.04307692308</v>
      </c>
      <c r="ET422">
        <v>0.979997846153846</v>
      </c>
      <c r="EU422">
        <v>0.0200023769230769</v>
      </c>
      <c r="EV422">
        <v>0</v>
      </c>
      <c r="EW422">
        <v>634.512230769231</v>
      </c>
      <c r="EX422">
        <v>5.00016</v>
      </c>
      <c r="EY422">
        <v>12994.2076923077</v>
      </c>
      <c r="EZ422">
        <v>18234.5692307692</v>
      </c>
      <c r="FA422">
        <v>48.625</v>
      </c>
      <c r="FB422">
        <v>48.9951538461538</v>
      </c>
      <c r="FC422">
        <v>49</v>
      </c>
      <c r="FD422">
        <v>48.687</v>
      </c>
      <c r="FE422">
        <v>50.4418461538462</v>
      </c>
      <c r="FF422">
        <v>1955.13384615385</v>
      </c>
      <c r="FG422">
        <v>39.91</v>
      </c>
      <c r="FH422">
        <v>0</v>
      </c>
      <c r="FI422">
        <v>1759000500.3</v>
      </c>
      <c r="FJ422">
        <v>0</v>
      </c>
      <c r="FK422">
        <v>634.131423076923</v>
      </c>
      <c r="FL422">
        <v>-41.1724102844548</v>
      </c>
      <c r="FM422">
        <v>-829.292308366496</v>
      </c>
      <c r="FN422">
        <v>12985.0615384615</v>
      </c>
      <c r="FO422">
        <v>15</v>
      </c>
      <c r="FP422">
        <v>0</v>
      </c>
      <c r="FQ422" t="s">
        <v>439</v>
      </c>
      <c r="FR422">
        <v>1747249705.1</v>
      </c>
      <c r="FS422">
        <v>1747249711.1</v>
      </c>
      <c r="FT422">
        <v>0</v>
      </c>
      <c r="FU422">
        <v>0.871</v>
      </c>
      <c r="FV422">
        <v>0.066</v>
      </c>
      <c r="FW422">
        <v>5.486</v>
      </c>
      <c r="FX422">
        <v>0.145</v>
      </c>
      <c r="FY422">
        <v>420</v>
      </c>
      <c r="FZ422">
        <v>16</v>
      </c>
      <c r="GA422">
        <v>0.27</v>
      </c>
      <c r="GB422">
        <v>0.16</v>
      </c>
      <c r="GC422">
        <v>11.49219</v>
      </c>
      <c r="GD422">
        <v>6.04884812030075</v>
      </c>
      <c r="GE422">
        <v>1.05095533963152</v>
      </c>
      <c r="GF422">
        <v>0</v>
      </c>
      <c r="GG422">
        <v>636.840588235294</v>
      </c>
      <c r="GH422">
        <v>-45.1146524275601</v>
      </c>
      <c r="GI422">
        <v>4.44083380563531</v>
      </c>
      <c r="GJ422">
        <v>-1</v>
      </c>
      <c r="GK422">
        <v>3.390285</v>
      </c>
      <c r="GL422">
        <v>0.0291221052631552</v>
      </c>
      <c r="GM422">
        <v>0.0109179711943199</v>
      </c>
      <c r="GN422">
        <v>1</v>
      </c>
      <c r="GO422">
        <v>1</v>
      </c>
      <c r="GP422">
        <v>2</v>
      </c>
      <c r="GQ422" t="s">
        <v>446</v>
      </c>
      <c r="GR422">
        <v>3.1252</v>
      </c>
      <c r="GS422">
        <v>2.6541</v>
      </c>
      <c r="GT422">
        <v>0.0266814</v>
      </c>
      <c r="GU422">
        <v>0.0256628</v>
      </c>
      <c r="GV422">
        <v>0.100489</v>
      </c>
      <c r="GW422">
        <v>0.0904883</v>
      </c>
      <c r="GX422">
        <v>25045.7</v>
      </c>
      <c r="GY422">
        <v>23803.2</v>
      </c>
      <c r="GZ422">
        <v>23010.4</v>
      </c>
      <c r="HA422">
        <v>23786.1</v>
      </c>
      <c r="HB422">
        <v>35264.1</v>
      </c>
      <c r="HC422">
        <v>35803.3</v>
      </c>
      <c r="HD422">
        <v>41478.6</v>
      </c>
      <c r="HE422">
        <v>42415.5</v>
      </c>
      <c r="HF422">
        <v>1.9102</v>
      </c>
      <c r="HG422">
        <v>1.81898</v>
      </c>
      <c r="HH422">
        <v>0.175171</v>
      </c>
      <c r="HI422">
        <v>0</v>
      </c>
      <c r="HJ422">
        <v>27.1728</v>
      </c>
      <c r="HK422">
        <v>999.9</v>
      </c>
      <c r="HL422">
        <v>54.535</v>
      </c>
      <c r="HM422">
        <v>29.447</v>
      </c>
      <c r="HN422">
        <v>24.928</v>
      </c>
      <c r="HO422">
        <v>53.8829</v>
      </c>
      <c r="HP422">
        <v>41.7909</v>
      </c>
      <c r="HQ422">
        <v>1</v>
      </c>
      <c r="HR422">
        <v>0.0122154</v>
      </c>
      <c r="HS422">
        <v>0.368562</v>
      </c>
      <c r="HT422">
        <v>20.2175</v>
      </c>
      <c r="HU422">
        <v>5.23376</v>
      </c>
      <c r="HV422">
        <v>11.992</v>
      </c>
      <c r="HW422">
        <v>4.9557</v>
      </c>
      <c r="HX422">
        <v>3.3038</v>
      </c>
      <c r="HY422">
        <v>24.1</v>
      </c>
      <c r="HZ422">
        <v>9999</v>
      </c>
      <c r="IA422">
        <v>9999</v>
      </c>
      <c r="IB422">
        <v>9999</v>
      </c>
      <c r="IC422">
        <v>1.86847</v>
      </c>
      <c r="ID422">
        <v>1.8642</v>
      </c>
      <c r="IE422">
        <v>1.87182</v>
      </c>
      <c r="IF422">
        <v>1.86271</v>
      </c>
      <c r="IG422">
        <v>1.86206</v>
      </c>
      <c r="IH422">
        <v>1.86853</v>
      </c>
      <c r="II422">
        <v>1.85867</v>
      </c>
      <c r="IJ422">
        <v>1.86508</v>
      </c>
      <c r="IK422">
        <v>5</v>
      </c>
      <c r="IL422">
        <v>0</v>
      </c>
      <c r="IM422">
        <v>0</v>
      </c>
      <c r="IN422">
        <v>0</v>
      </c>
      <c r="IO422" t="s">
        <v>441</v>
      </c>
      <c r="IP422" t="s">
        <v>442</v>
      </c>
      <c r="IQ422" t="s">
        <v>443</v>
      </c>
      <c r="IR422" t="s">
        <v>443</v>
      </c>
      <c r="IS422" t="s">
        <v>443</v>
      </c>
      <c r="IT422" t="s">
        <v>443</v>
      </c>
      <c r="IU422">
        <v>0</v>
      </c>
      <c r="IV422">
        <v>100</v>
      </c>
      <c r="IW422">
        <v>100</v>
      </c>
      <c r="IX422">
        <v>4.734</v>
      </c>
      <c r="IY422">
        <v>0.3884</v>
      </c>
      <c r="IZ422">
        <v>4.29428474587108</v>
      </c>
      <c r="JA422">
        <v>0.0044018681294096</v>
      </c>
      <c r="JB422">
        <v>-1.90699597991277e-06</v>
      </c>
      <c r="JC422">
        <v>4.44501569190667e-10</v>
      </c>
      <c r="JD422">
        <v>0.0663976639725661</v>
      </c>
      <c r="JE422">
        <v>0.00774552653971819</v>
      </c>
      <c r="JF422">
        <v>0.000136201457998369</v>
      </c>
      <c r="JG422">
        <v>5.32982615085375e-06</v>
      </c>
      <c r="JH422">
        <v>-0</v>
      </c>
      <c r="JI422">
        <v>1991</v>
      </c>
      <c r="JJ422">
        <v>1</v>
      </c>
      <c r="JK422">
        <v>28</v>
      </c>
      <c r="JL422">
        <v>195846.5</v>
      </c>
      <c r="JM422">
        <v>195846.4</v>
      </c>
      <c r="JN422">
        <v>0.0976562</v>
      </c>
      <c r="JO422">
        <v>2.53174</v>
      </c>
      <c r="JP422">
        <v>1.4978</v>
      </c>
      <c r="JQ422">
        <v>2.33032</v>
      </c>
      <c r="JR422">
        <v>1.54419</v>
      </c>
      <c r="JS422">
        <v>2.34741</v>
      </c>
      <c r="JT422">
        <v>35.4986</v>
      </c>
      <c r="JU422">
        <v>24.1225</v>
      </c>
      <c r="JV422">
        <v>18</v>
      </c>
      <c r="JW422">
        <v>546.822</v>
      </c>
      <c r="JX422">
        <v>431.517</v>
      </c>
      <c r="JY422">
        <v>26.518</v>
      </c>
      <c r="JZ422">
        <v>27.7123</v>
      </c>
      <c r="KA422">
        <v>29.9999</v>
      </c>
      <c r="KB422">
        <v>27.6252</v>
      </c>
      <c r="KC422">
        <v>27.6529</v>
      </c>
      <c r="KD422">
        <v>1.87905</v>
      </c>
      <c r="KE422">
        <v>31.2076</v>
      </c>
      <c r="KF422">
        <v>83.9817</v>
      </c>
      <c r="KG422">
        <v>26.4925</v>
      </c>
      <c r="KH422">
        <v>68.413</v>
      </c>
      <c r="KI422">
        <v>20.3481</v>
      </c>
      <c r="KJ422">
        <v>92.9686</v>
      </c>
      <c r="KK422">
        <v>98.8539</v>
      </c>
    </row>
    <row r="423" spans="1:297">
      <c r="A423">
        <v>407</v>
      </c>
      <c r="B423">
        <v>1759000500</v>
      </c>
      <c r="C423">
        <v>13153</v>
      </c>
      <c r="D423" t="s">
        <v>1260</v>
      </c>
      <c r="E423" t="s">
        <v>1261</v>
      </c>
      <c r="F423">
        <v>5</v>
      </c>
      <c r="G423" t="s">
        <v>1217</v>
      </c>
      <c r="H423" t="s">
        <v>436</v>
      </c>
      <c r="I423">
        <v>1759000491.84615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(EA423+(U423+2*0.95*5.67E-8*(((EA423+$B$7)+273)^4-(EA423+273)^4)-44100*J423)/(1.84*29.3*R423+8*0.95*5.67E-8*(EA423+273)^3))</f>
        <v>0</v>
      </c>
      <c r="W423">
        <f>($C$7*EB423+$D$7*EC423+$E$7*V423)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2*0.95*5.67E-8*(((EA423+$B$7)+273)^4-(W423+273)^4)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101.173194205952</v>
      </c>
      <c r="AK423">
        <v>103.623575757576</v>
      </c>
      <c r="AL423">
        <v>-2.03075201298703</v>
      </c>
      <c r="AM423">
        <v>63.08</v>
      </c>
      <c r="AN423">
        <f>(AP423 - AO423 + DY423*1E3/(8.314*(EA423+273.15)) * AR423/DX423 * AQ423) * DX423/(100*DL423) * 1000/(1000 - AP423)</f>
        <v>0</v>
      </c>
      <c r="AO423">
        <v>20.2869526636905</v>
      </c>
      <c r="AP423">
        <v>23.700303030303</v>
      </c>
      <c r="AQ423">
        <v>2.28429105140676e-05</v>
      </c>
      <c r="AR423">
        <v>99.94</v>
      </c>
      <c r="AS423">
        <v>0</v>
      </c>
      <c r="AT423">
        <v>0</v>
      </c>
      <c r="AU423">
        <f>IF(AS423*$H$13&gt;=AW423,1.0,(AW423/(AW423-AS423*$H$13)))</f>
        <v>0</v>
      </c>
      <c r="AV423">
        <f>(AU423-1)*100</f>
        <v>0</v>
      </c>
      <c r="AW423">
        <f>MAX(0,($B$13+$C$13*EF423)/(1+$D$13*EF423)*DY423/(EA423+273)*$E$13)</f>
        <v>0</v>
      </c>
      <c r="AX423" t="s">
        <v>437</v>
      </c>
      <c r="AY423" t="s">
        <v>437</v>
      </c>
      <c r="AZ423">
        <v>0</v>
      </c>
      <c r="BA423">
        <v>0</v>
      </c>
      <c r="BB423">
        <f>1-AZ423/BA423</f>
        <v>0</v>
      </c>
      <c r="BC423">
        <v>0</v>
      </c>
      <c r="BD423" t="s">
        <v>437</v>
      </c>
      <c r="BE423" t="s">
        <v>437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437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$B$11*EG423+$C$11*EH423+$F$11*ES423*(1-EV423)</f>
        <v>0</v>
      </c>
      <c r="DI423">
        <f>DH423*DJ423</f>
        <v>0</v>
      </c>
      <c r="DJ423">
        <f>($B$11*$D$9+$C$11*$D$9+$F$11*((FF423+EX423)/MAX(FF423+EX423+FG423, 0.1)*$I$9+FG423/MAX(FF423+EX423+FG423, 0.1)*$J$9))/($B$11+$C$11+$F$11)</f>
        <v>0</v>
      </c>
      <c r="DK423">
        <f>($B$11*$K$9+$C$11*$K$9+$F$11*((FF423+EX423)/MAX(FF423+EX423+FG423, 0.1)*$P$9+FG423/MAX(FF423+EX423+FG423, 0.1)*$Q$9))/($B$11+$C$11+$F$11)</f>
        <v>0</v>
      </c>
      <c r="DL423">
        <v>4.6</v>
      </c>
      <c r="DM423">
        <v>0.5</v>
      </c>
      <c r="DN423" t="s">
        <v>438</v>
      </c>
      <c r="DO423">
        <v>2</v>
      </c>
      <c r="DP423" t="b">
        <v>1</v>
      </c>
      <c r="DQ423">
        <v>1759000491.84615</v>
      </c>
      <c r="DR423">
        <v>118.965538461538</v>
      </c>
      <c r="DS423">
        <v>109.085515384615</v>
      </c>
      <c r="DT423">
        <v>23.6919</v>
      </c>
      <c r="DU423">
        <v>20.2946769230769</v>
      </c>
      <c r="DV423">
        <v>114.192915384615</v>
      </c>
      <c r="DW423">
        <v>23.3035692307692</v>
      </c>
      <c r="DX423">
        <v>500.000615384615</v>
      </c>
      <c r="DY423">
        <v>90.2920461538462</v>
      </c>
      <c r="DZ423">
        <v>0.0286712230769231</v>
      </c>
      <c r="EA423">
        <v>30.0899538461539</v>
      </c>
      <c r="EB423">
        <v>30.0255153846154</v>
      </c>
      <c r="EC423">
        <v>999.9</v>
      </c>
      <c r="ED423">
        <v>0</v>
      </c>
      <c r="EE423">
        <v>0</v>
      </c>
      <c r="EF423">
        <v>10007.9784615385</v>
      </c>
      <c r="EG423">
        <v>0</v>
      </c>
      <c r="EH423">
        <v>9.68168</v>
      </c>
      <c r="EI423">
        <v>9.87999153846154</v>
      </c>
      <c r="EJ423">
        <v>121.852307692308</v>
      </c>
      <c r="EK423">
        <v>111.345153846154</v>
      </c>
      <c r="EL423">
        <v>3.39722076923077</v>
      </c>
      <c r="EM423">
        <v>109.085515384615</v>
      </c>
      <c r="EN423">
        <v>20.2946769230769</v>
      </c>
      <c r="EO423">
        <v>2.13918846153846</v>
      </c>
      <c r="EP423">
        <v>1.83244846153846</v>
      </c>
      <c r="EQ423">
        <v>18.5140384615385</v>
      </c>
      <c r="ER423">
        <v>16.0663615384615</v>
      </c>
      <c r="ES423">
        <v>2000.06230769231</v>
      </c>
      <c r="ET423">
        <v>0.979998076923077</v>
      </c>
      <c r="EU423">
        <v>0.0200021615384615</v>
      </c>
      <c r="EV423">
        <v>0</v>
      </c>
      <c r="EW423">
        <v>631.097230769231</v>
      </c>
      <c r="EX423">
        <v>5.00016</v>
      </c>
      <c r="EY423">
        <v>12928.0230769231</v>
      </c>
      <c r="EZ423">
        <v>18234.7384615385</v>
      </c>
      <c r="FA423">
        <v>48.625</v>
      </c>
      <c r="FB423">
        <v>48.9951538461538</v>
      </c>
      <c r="FC423">
        <v>48.9951538461538</v>
      </c>
      <c r="FD423">
        <v>48.687</v>
      </c>
      <c r="FE423">
        <v>50.4466923076923</v>
      </c>
      <c r="FF423">
        <v>1955.15384615385</v>
      </c>
      <c r="FG423">
        <v>39.9092307692308</v>
      </c>
      <c r="FH423">
        <v>0</v>
      </c>
      <c r="FI423">
        <v>1759000505.1</v>
      </c>
      <c r="FJ423">
        <v>0</v>
      </c>
      <c r="FK423">
        <v>630.859230769231</v>
      </c>
      <c r="FL423">
        <v>-38.858051285984</v>
      </c>
      <c r="FM423">
        <v>-749.661538626358</v>
      </c>
      <c r="FN423">
        <v>12921.8384615385</v>
      </c>
      <c r="FO423">
        <v>15</v>
      </c>
      <c r="FP423">
        <v>0</v>
      </c>
      <c r="FQ423" t="s">
        <v>439</v>
      </c>
      <c r="FR423">
        <v>1747249705.1</v>
      </c>
      <c r="FS423">
        <v>1747249711.1</v>
      </c>
      <c r="FT423">
        <v>0</v>
      </c>
      <c r="FU423">
        <v>0.871</v>
      </c>
      <c r="FV423">
        <v>0.066</v>
      </c>
      <c r="FW423">
        <v>5.486</v>
      </c>
      <c r="FX423">
        <v>0.145</v>
      </c>
      <c r="FY423">
        <v>420</v>
      </c>
      <c r="FZ423">
        <v>16</v>
      </c>
      <c r="GA423">
        <v>0.27</v>
      </c>
      <c r="GB423">
        <v>0.16</v>
      </c>
      <c r="GC423">
        <v>10.2387695238095</v>
      </c>
      <c r="GD423">
        <v>-17.4591763636364</v>
      </c>
      <c r="GE423">
        <v>3.00653165735073</v>
      </c>
      <c r="GF423">
        <v>0</v>
      </c>
      <c r="GG423">
        <v>632.933529411765</v>
      </c>
      <c r="GH423">
        <v>-40.9198777691931</v>
      </c>
      <c r="GI423">
        <v>4.02151453204983</v>
      </c>
      <c r="GJ423">
        <v>-1</v>
      </c>
      <c r="GK423">
        <v>3.39504238095238</v>
      </c>
      <c r="GL423">
        <v>0.0963864935064988</v>
      </c>
      <c r="GM423">
        <v>0.0140059099446871</v>
      </c>
      <c r="GN423">
        <v>1</v>
      </c>
      <c r="GO423">
        <v>1</v>
      </c>
      <c r="GP423">
        <v>2</v>
      </c>
      <c r="GQ423" t="s">
        <v>446</v>
      </c>
      <c r="GR423">
        <v>3.12521</v>
      </c>
      <c r="GS423">
        <v>2.65433</v>
      </c>
      <c r="GT423">
        <v>0.0244006</v>
      </c>
      <c r="GU423">
        <v>0.0253362</v>
      </c>
      <c r="GV423">
        <v>0.100499</v>
      </c>
      <c r="GW423">
        <v>0.0904806</v>
      </c>
      <c r="GX423">
        <v>25104.4</v>
      </c>
      <c r="GY423">
        <v>23811.6</v>
      </c>
      <c r="GZ423">
        <v>23010.4</v>
      </c>
      <c r="HA423">
        <v>23786.6</v>
      </c>
      <c r="HB423">
        <v>35263.5</v>
      </c>
      <c r="HC423">
        <v>35804.3</v>
      </c>
      <c r="HD423">
        <v>41478.6</v>
      </c>
      <c r="HE423">
        <v>42416.3</v>
      </c>
      <c r="HF423">
        <v>1.91045</v>
      </c>
      <c r="HG423">
        <v>1.81905</v>
      </c>
      <c r="HH423">
        <v>0.173829</v>
      </c>
      <c r="HI423">
        <v>0</v>
      </c>
      <c r="HJ423">
        <v>27.1757</v>
      </c>
      <c r="HK423">
        <v>999.9</v>
      </c>
      <c r="HL423">
        <v>54.535</v>
      </c>
      <c r="HM423">
        <v>29.457</v>
      </c>
      <c r="HN423">
        <v>24.9425</v>
      </c>
      <c r="HO423">
        <v>53.1729</v>
      </c>
      <c r="HP423">
        <v>42.0232</v>
      </c>
      <c r="HQ423">
        <v>1</v>
      </c>
      <c r="HR423">
        <v>0.0120783</v>
      </c>
      <c r="HS423">
        <v>0.385384</v>
      </c>
      <c r="HT423">
        <v>20.2175</v>
      </c>
      <c r="HU423">
        <v>5.23301</v>
      </c>
      <c r="HV423">
        <v>11.992</v>
      </c>
      <c r="HW423">
        <v>4.9557</v>
      </c>
      <c r="HX423">
        <v>3.3038</v>
      </c>
      <c r="HY423">
        <v>24.1</v>
      </c>
      <c r="HZ423">
        <v>9999</v>
      </c>
      <c r="IA423">
        <v>9999</v>
      </c>
      <c r="IB423">
        <v>9999</v>
      </c>
      <c r="IC423">
        <v>1.86849</v>
      </c>
      <c r="ID423">
        <v>1.8642</v>
      </c>
      <c r="IE423">
        <v>1.87185</v>
      </c>
      <c r="IF423">
        <v>1.86272</v>
      </c>
      <c r="IG423">
        <v>1.86206</v>
      </c>
      <c r="IH423">
        <v>1.86855</v>
      </c>
      <c r="II423">
        <v>1.85867</v>
      </c>
      <c r="IJ423">
        <v>1.86509</v>
      </c>
      <c r="IK423">
        <v>5</v>
      </c>
      <c r="IL423">
        <v>0</v>
      </c>
      <c r="IM423">
        <v>0</v>
      </c>
      <c r="IN423">
        <v>0</v>
      </c>
      <c r="IO423" t="s">
        <v>441</v>
      </c>
      <c r="IP423" t="s">
        <v>442</v>
      </c>
      <c r="IQ423" t="s">
        <v>443</v>
      </c>
      <c r="IR423" t="s">
        <v>443</v>
      </c>
      <c r="IS423" t="s">
        <v>443</v>
      </c>
      <c r="IT423" t="s">
        <v>443</v>
      </c>
      <c r="IU423">
        <v>0</v>
      </c>
      <c r="IV423">
        <v>100</v>
      </c>
      <c r="IW423">
        <v>100</v>
      </c>
      <c r="IX423">
        <v>4.697</v>
      </c>
      <c r="IY423">
        <v>0.3885</v>
      </c>
      <c r="IZ423">
        <v>4.29428474587108</v>
      </c>
      <c r="JA423">
        <v>0.0044018681294096</v>
      </c>
      <c r="JB423">
        <v>-1.90699597991277e-06</v>
      </c>
      <c r="JC423">
        <v>4.44501569190667e-10</v>
      </c>
      <c r="JD423">
        <v>0.0663976639725661</v>
      </c>
      <c r="JE423">
        <v>0.00774552653971819</v>
      </c>
      <c r="JF423">
        <v>0.000136201457998369</v>
      </c>
      <c r="JG423">
        <v>5.32982615085375e-06</v>
      </c>
      <c r="JH423">
        <v>-0</v>
      </c>
      <c r="JI423">
        <v>1991</v>
      </c>
      <c r="JJ423">
        <v>1</v>
      </c>
      <c r="JK423">
        <v>28</v>
      </c>
      <c r="JL423">
        <v>195846.6</v>
      </c>
      <c r="JM423">
        <v>195846.5</v>
      </c>
      <c r="JN423">
        <v>0.032959</v>
      </c>
      <c r="JO423">
        <v>4.80103</v>
      </c>
      <c r="JP423">
        <v>1.4978</v>
      </c>
      <c r="JQ423">
        <v>2.33032</v>
      </c>
      <c r="JR423">
        <v>1.54419</v>
      </c>
      <c r="JS423">
        <v>2.30347</v>
      </c>
      <c r="JT423">
        <v>35.5218</v>
      </c>
      <c r="JU423">
        <v>24.0875</v>
      </c>
      <c r="JV423">
        <v>18</v>
      </c>
      <c r="JW423">
        <v>546.964</v>
      </c>
      <c r="JX423">
        <v>431.544</v>
      </c>
      <c r="JY423">
        <v>26.4918</v>
      </c>
      <c r="JZ423">
        <v>27.7111</v>
      </c>
      <c r="KA423">
        <v>29.9998</v>
      </c>
      <c r="KB423">
        <v>27.6229</v>
      </c>
      <c r="KC423">
        <v>27.6505</v>
      </c>
      <c r="KD423">
        <v>0.151521</v>
      </c>
      <c r="KE423">
        <v>31.2076</v>
      </c>
      <c r="KF423">
        <v>83.9817</v>
      </c>
      <c r="KG423">
        <v>26.4699</v>
      </c>
      <c r="KH423">
        <v>48.2329</v>
      </c>
      <c r="KI423">
        <v>20.3481</v>
      </c>
      <c r="KJ423">
        <v>92.9687</v>
      </c>
      <c r="KK423">
        <v>98.8559</v>
      </c>
    </row>
    <row r="424" spans="1:297">
      <c r="A424">
        <v>408</v>
      </c>
      <c r="B424">
        <v>1759000505</v>
      </c>
      <c r="C424">
        <v>13158</v>
      </c>
      <c r="D424" t="s">
        <v>1262</v>
      </c>
      <c r="E424" t="s">
        <v>1263</v>
      </c>
      <c r="F424">
        <v>5</v>
      </c>
      <c r="G424" t="s">
        <v>1217</v>
      </c>
      <c r="H424" t="s">
        <v>436</v>
      </c>
      <c r="I424">
        <v>1759000496.84615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(EA424+(U424+2*0.95*5.67E-8*(((EA424+$B$7)+273)^4-(EA424+273)^4)-44100*J424)/(1.84*29.3*R424+8*0.95*5.67E-8*(EA424+273)^3))</f>
        <v>0</v>
      </c>
      <c r="W424">
        <f>($C$7*EB424+$D$7*EC424+$E$7*V424)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2*0.95*5.67E-8*(((EA424+$B$7)+273)^4-(W424+273)^4)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100.646850122619</v>
      </c>
      <c r="AK424">
        <v>98.6852878787878</v>
      </c>
      <c r="AL424">
        <v>-0.873313363636389</v>
      </c>
      <c r="AM424">
        <v>63.08</v>
      </c>
      <c r="AN424">
        <f>(AP424 - AO424 + DY424*1E3/(8.314*(EA424+273.15)) * AR424/DX424 * AQ424) * DX424/(100*DL424) * 1000/(1000 - AP424)</f>
        <v>0</v>
      </c>
      <c r="AO424">
        <v>20.285063952381</v>
      </c>
      <c r="AP424">
        <v>23.7086181818182</v>
      </c>
      <c r="AQ424">
        <v>4.67998050514137e-05</v>
      </c>
      <c r="AR424">
        <v>99.94</v>
      </c>
      <c r="AS424">
        <v>0</v>
      </c>
      <c r="AT424">
        <v>0</v>
      </c>
      <c r="AU424">
        <f>IF(AS424*$H$13&gt;=AW424,1.0,(AW424/(AW424-AS424*$H$13)))</f>
        <v>0</v>
      </c>
      <c r="AV424">
        <f>(AU424-1)*100</f>
        <v>0</v>
      </c>
      <c r="AW424">
        <f>MAX(0,($B$13+$C$13*EF424)/(1+$D$13*EF424)*DY424/(EA424+273)*$E$13)</f>
        <v>0</v>
      </c>
      <c r="AX424" t="s">
        <v>437</v>
      </c>
      <c r="AY424" t="s">
        <v>437</v>
      </c>
      <c r="AZ424">
        <v>0</v>
      </c>
      <c r="BA424">
        <v>0</v>
      </c>
      <c r="BB424">
        <f>1-AZ424/BA424</f>
        <v>0</v>
      </c>
      <c r="BC424">
        <v>0</v>
      </c>
      <c r="BD424" t="s">
        <v>437</v>
      </c>
      <c r="BE424" t="s">
        <v>437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437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$B$11*EG424+$C$11*EH424+$F$11*ES424*(1-EV424)</f>
        <v>0</v>
      </c>
      <c r="DI424">
        <f>DH424*DJ424</f>
        <v>0</v>
      </c>
      <c r="DJ424">
        <f>($B$11*$D$9+$C$11*$D$9+$F$11*((FF424+EX424)/MAX(FF424+EX424+FG424, 0.1)*$I$9+FG424/MAX(FF424+EX424+FG424, 0.1)*$J$9))/($B$11+$C$11+$F$11)</f>
        <v>0</v>
      </c>
      <c r="DK424">
        <f>($B$11*$K$9+$C$11*$K$9+$F$11*((FF424+EX424)/MAX(FF424+EX424+FG424, 0.1)*$P$9+FG424/MAX(FF424+EX424+FG424, 0.1)*$Q$9))/($B$11+$C$11+$F$11)</f>
        <v>0</v>
      </c>
      <c r="DL424">
        <v>4.6</v>
      </c>
      <c r="DM424">
        <v>0.5</v>
      </c>
      <c r="DN424" t="s">
        <v>438</v>
      </c>
      <c r="DO424">
        <v>2</v>
      </c>
      <c r="DP424" t="b">
        <v>1</v>
      </c>
      <c r="DQ424">
        <v>1759000496.84615</v>
      </c>
      <c r="DR424">
        <v>107.417307692308</v>
      </c>
      <c r="DS424">
        <v>101.738669230769</v>
      </c>
      <c r="DT424">
        <v>23.6991461538462</v>
      </c>
      <c r="DU424">
        <v>20.2884384615385</v>
      </c>
      <c r="DV424">
        <v>102.690646153846</v>
      </c>
      <c r="DW424">
        <v>23.3106615384615</v>
      </c>
      <c r="DX424">
        <v>500.018923076923</v>
      </c>
      <c r="DY424">
        <v>90.2908153846154</v>
      </c>
      <c r="DZ424">
        <v>0.0285898615384615</v>
      </c>
      <c r="EA424">
        <v>30.0859230769231</v>
      </c>
      <c r="EB424">
        <v>30.0183769230769</v>
      </c>
      <c r="EC424">
        <v>999.9</v>
      </c>
      <c r="ED424">
        <v>0</v>
      </c>
      <c r="EE424">
        <v>0</v>
      </c>
      <c r="EF424">
        <v>9999.32615384615</v>
      </c>
      <c r="EG424">
        <v>0</v>
      </c>
      <c r="EH424">
        <v>9.68168</v>
      </c>
      <c r="EI424">
        <v>5.67856076923077</v>
      </c>
      <c r="EJ424">
        <v>110.024715384615</v>
      </c>
      <c r="EK424">
        <v>103.845461538462</v>
      </c>
      <c r="EL424">
        <v>3.41070461538462</v>
      </c>
      <c r="EM424">
        <v>101.738669230769</v>
      </c>
      <c r="EN424">
        <v>20.2884384615385</v>
      </c>
      <c r="EO424">
        <v>2.13981384615385</v>
      </c>
      <c r="EP424">
        <v>1.83186076923077</v>
      </c>
      <c r="EQ424">
        <v>18.5187</v>
      </c>
      <c r="ER424">
        <v>16.0613384615385</v>
      </c>
      <c r="ES424">
        <v>2000.03615384615</v>
      </c>
      <c r="ET424">
        <v>0.979997846153846</v>
      </c>
      <c r="EU424">
        <v>0.0200023769230769</v>
      </c>
      <c r="EV424">
        <v>0</v>
      </c>
      <c r="EW424">
        <v>628.027692307692</v>
      </c>
      <c r="EX424">
        <v>5.00016</v>
      </c>
      <c r="EY424">
        <v>12867.2538461538</v>
      </c>
      <c r="EZ424">
        <v>18234.5</v>
      </c>
      <c r="FA424">
        <v>48.625</v>
      </c>
      <c r="FB424">
        <v>48.9951538461538</v>
      </c>
      <c r="FC424">
        <v>48.9854615384615</v>
      </c>
      <c r="FD424">
        <v>48.687</v>
      </c>
      <c r="FE424">
        <v>50.4466923076923</v>
      </c>
      <c r="FF424">
        <v>1955.12846153846</v>
      </c>
      <c r="FG424">
        <v>39.9084615384615</v>
      </c>
      <c r="FH424">
        <v>0</v>
      </c>
      <c r="FI424">
        <v>1759000510.5</v>
      </c>
      <c r="FJ424">
        <v>0</v>
      </c>
      <c r="FK424">
        <v>627.38036</v>
      </c>
      <c r="FL424">
        <v>-35.697538400892</v>
      </c>
      <c r="FM424">
        <v>-686.29999903325</v>
      </c>
      <c r="FN424">
        <v>12853.312</v>
      </c>
      <c r="FO424">
        <v>15</v>
      </c>
      <c r="FP424">
        <v>0</v>
      </c>
      <c r="FQ424" t="s">
        <v>439</v>
      </c>
      <c r="FR424">
        <v>1747249705.1</v>
      </c>
      <c r="FS424">
        <v>1747249711.1</v>
      </c>
      <c r="FT424">
        <v>0</v>
      </c>
      <c r="FU424">
        <v>0.871</v>
      </c>
      <c r="FV424">
        <v>0.066</v>
      </c>
      <c r="FW424">
        <v>5.486</v>
      </c>
      <c r="FX424">
        <v>0.145</v>
      </c>
      <c r="FY424">
        <v>420</v>
      </c>
      <c r="FZ424">
        <v>16</v>
      </c>
      <c r="GA424">
        <v>0.27</v>
      </c>
      <c r="GB424">
        <v>0.16</v>
      </c>
      <c r="GC424">
        <v>7.3876275</v>
      </c>
      <c r="GD424">
        <v>-54.9165969022556</v>
      </c>
      <c r="GE424">
        <v>5.56319327302228</v>
      </c>
      <c r="GF424">
        <v>0</v>
      </c>
      <c r="GG424">
        <v>629.804382352941</v>
      </c>
      <c r="GH424">
        <v>-37.3358747127337</v>
      </c>
      <c r="GI424">
        <v>3.6708977345243</v>
      </c>
      <c r="GJ424">
        <v>-1</v>
      </c>
      <c r="GK424">
        <v>3.4031285</v>
      </c>
      <c r="GL424">
        <v>0.157457593984963</v>
      </c>
      <c r="GM424">
        <v>0.0159461704728753</v>
      </c>
      <c r="GN424">
        <v>0</v>
      </c>
      <c r="GO424">
        <v>0</v>
      </c>
      <c r="GP424">
        <v>2</v>
      </c>
      <c r="GQ424" t="s">
        <v>457</v>
      </c>
      <c r="GR424">
        <v>3.12522</v>
      </c>
      <c r="GS424">
        <v>2.65415</v>
      </c>
      <c r="GT424">
        <v>0.0233382</v>
      </c>
      <c r="GU424">
        <v>0.0252336</v>
      </c>
      <c r="GV424">
        <v>0.100523</v>
      </c>
      <c r="GW424">
        <v>0.0904715</v>
      </c>
      <c r="GX424">
        <v>25131.8</v>
      </c>
      <c r="GY424">
        <v>23814.1</v>
      </c>
      <c r="GZ424">
        <v>23010.4</v>
      </c>
      <c r="HA424">
        <v>23786.6</v>
      </c>
      <c r="HB424">
        <v>35262.6</v>
      </c>
      <c r="HC424">
        <v>35804.8</v>
      </c>
      <c r="HD424">
        <v>41478.7</v>
      </c>
      <c r="HE424">
        <v>42416.4</v>
      </c>
      <c r="HF424">
        <v>1.91042</v>
      </c>
      <c r="HG424">
        <v>1.81875</v>
      </c>
      <c r="HH424">
        <v>0.17266</v>
      </c>
      <c r="HI424">
        <v>0</v>
      </c>
      <c r="HJ424">
        <v>27.1786</v>
      </c>
      <c r="HK424">
        <v>999.9</v>
      </c>
      <c r="HL424">
        <v>54.535</v>
      </c>
      <c r="HM424">
        <v>29.447</v>
      </c>
      <c r="HN424">
        <v>24.9292</v>
      </c>
      <c r="HO424">
        <v>54.4429</v>
      </c>
      <c r="HP424">
        <v>41.847</v>
      </c>
      <c r="HQ424">
        <v>1</v>
      </c>
      <c r="HR424">
        <v>0.0115549</v>
      </c>
      <c r="HS424">
        <v>0.386522</v>
      </c>
      <c r="HT424">
        <v>20.2175</v>
      </c>
      <c r="HU424">
        <v>5.23361</v>
      </c>
      <c r="HV424">
        <v>11.992</v>
      </c>
      <c r="HW424">
        <v>4.95565</v>
      </c>
      <c r="HX424">
        <v>3.30382</v>
      </c>
      <c r="HY424">
        <v>24.1</v>
      </c>
      <c r="HZ424">
        <v>9999</v>
      </c>
      <c r="IA424">
        <v>9999</v>
      </c>
      <c r="IB424">
        <v>9999</v>
      </c>
      <c r="IC424">
        <v>1.86857</v>
      </c>
      <c r="ID424">
        <v>1.86428</v>
      </c>
      <c r="IE424">
        <v>1.87189</v>
      </c>
      <c r="IF424">
        <v>1.86277</v>
      </c>
      <c r="IG424">
        <v>1.86212</v>
      </c>
      <c r="IH424">
        <v>1.86859</v>
      </c>
      <c r="II424">
        <v>1.85869</v>
      </c>
      <c r="IJ424">
        <v>1.86512</v>
      </c>
      <c r="IK424">
        <v>5</v>
      </c>
      <c r="IL424">
        <v>0</v>
      </c>
      <c r="IM424">
        <v>0</v>
      </c>
      <c r="IN424">
        <v>0</v>
      </c>
      <c r="IO424" t="s">
        <v>441</v>
      </c>
      <c r="IP424" t="s">
        <v>442</v>
      </c>
      <c r="IQ424" t="s">
        <v>443</v>
      </c>
      <c r="IR424" t="s">
        <v>443</v>
      </c>
      <c r="IS424" t="s">
        <v>443</v>
      </c>
      <c r="IT424" t="s">
        <v>443</v>
      </c>
      <c r="IU424">
        <v>0</v>
      </c>
      <c r="IV424">
        <v>100</v>
      </c>
      <c r="IW424">
        <v>100</v>
      </c>
      <c r="IX424">
        <v>4.679</v>
      </c>
      <c r="IY424">
        <v>0.3886</v>
      </c>
      <c r="IZ424">
        <v>4.29428474587108</v>
      </c>
      <c r="JA424">
        <v>0.0044018681294096</v>
      </c>
      <c r="JB424">
        <v>-1.90699597991277e-06</v>
      </c>
      <c r="JC424">
        <v>4.44501569190667e-10</v>
      </c>
      <c r="JD424">
        <v>0.0663976639725661</v>
      </c>
      <c r="JE424">
        <v>0.00774552653971819</v>
      </c>
      <c r="JF424">
        <v>0.000136201457998369</v>
      </c>
      <c r="JG424">
        <v>5.32982615085375e-06</v>
      </c>
      <c r="JH424">
        <v>-0</v>
      </c>
      <c r="JI424">
        <v>1991</v>
      </c>
      <c r="JJ424">
        <v>1</v>
      </c>
      <c r="JK424">
        <v>28</v>
      </c>
      <c r="JL424">
        <v>195846.7</v>
      </c>
      <c r="JM424">
        <v>195846.6</v>
      </c>
      <c r="JN424">
        <v>0.032959</v>
      </c>
      <c r="JO424">
        <v>4.99756</v>
      </c>
      <c r="JP424">
        <v>1.49902</v>
      </c>
      <c r="JQ424">
        <v>2.3291</v>
      </c>
      <c r="JR424">
        <v>1.54419</v>
      </c>
      <c r="JS424">
        <v>2.30225</v>
      </c>
      <c r="JT424">
        <v>35.5218</v>
      </c>
      <c r="JU424">
        <v>24.0963</v>
      </c>
      <c r="JV424">
        <v>18</v>
      </c>
      <c r="JW424">
        <v>546.928</v>
      </c>
      <c r="JX424">
        <v>431.349</v>
      </c>
      <c r="JY424">
        <v>26.4684</v>
      </c>
      <c r="JZ424">
        <v>27.7088</v>
      </c>
      <c r="KA424">
        <v>29.9999</v>
      </c>
      <c r="KB424">
        <v>27.6206</v>
      </c>
      <c r="KC424">
        <v>27.6482</v>
      </c>
      <c r="KD424">
        <v>0</v>
      </c>
      <c r="KE424">
        <v>31.2076</v>
      </c>
      <c r="KF424">
        <v>83.9817</v>
      </c>
      <c r="KG424">
        <v>26.4695</v>
      </c>
      <c r="KH424">
        <v>34.783</v>
      </c>
      <c r="KI424">
        <v>20.3481</v>
      </c>
      <c r="KJ424">
        <v>92.9688</v>
      </c>
      <c r="KK424">
        <v>98.8559</v>
      </c>
    </row>
    <row r="425" spans="1:297">
      <c r="A425">
        <v>409</v>
      </c>
      <c r="B425">
        <v>1759000602</v>
      </c>
      <c r="C425">
        <v>13255</v>
      </c>
      <c r="D425" t="s">
        <v>1264</v>
      </c>
      <c r="E425" t="s">
        <v>1265</v>
      </c>
      <c r="F425">
        <v>5</v>
      </c>
      <c r="G425" t="s">
        <v>1217</v>
      </c>
      <c r="H425" t="s">
        <v>436</v>
      </c>
      <c r="I425">
        <v>1759000593.5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(EA425+(U425+2*0.95*5.67E-8*(((EA425+$B$7)+273)^4-(EA425+273)^4)-44100*J425)/(1.84*29.3*R425+8*0.95*5.67E-8*(EA425+273)^3))</f>
        <v>0</v>
      </c>
      <c r="W425">
        <f>($C$7*EB425+$D$7*EC425+$E$7*V425)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2*0.95*5.67E-8*(((EA425+$B$7)+273)^4-(W425+273)^4)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428.918459129762</v>
      </c>
      <c r="AK425">
        <v>407.070515151515</v>
      </c>
      <c r="AL425">
        <v>-0.0645321645022592</v>
      </c>
      <c r="AM425">
        <v>63.08</v>
      </c>
      <c r="AN425">
        <f>(AP425 - AO425 + DY425*1E3/(8.314*(EA425+273.15)) * AR425/DX425 * AQ425) * DX425/(100*DL425) * 1000/(1000 - AP425)</f>
        <v>0</v>
      </c>
      <c r="AO425">
        <v>20.0573996458333</v>
      </c>
      <c r="AP425">
        <v>23.6760121212121</v>
      </c>
      <c r="AQ425">
        <v>-9.81167099568705e-05</v>
      </c>
      <c r="AR425">
        <v>99.94</v>
      </c>
      <c r="AS425">
        <v>0</v>
      </c>
      <c r="AT425">
        <v>0</v>
      </c>
      <c r="AU425">
        <f>IF(AS425*$H$13&gt;=AW425,1.0,(AW425/(AW425-AS425*$H$13)))</f>
        <v>0</v>
      </c>
      <c r="AV425">
        <f>(AU425-1)*100</f>
        <v>0</v>
      </c>
      <c r="AW425">
        <f>MAX(0,($B$13+$C$13*EF425)/(1+$D$13*EF425)*DY425/(EA425+273)*$E$13)</f>
        <v>0</v>
      </c>
      <c r="AX425" t="s">
        <v>437</v>
      </c>
      <c r="AY425" t="s">
        <v>437</v>
      </c>
      <c r="AZ425">
        <v>0</v>
      </c>
      <c r="BA425">
        <v>0</v>
      </c>
      <c r="BB425">
        <f>1-AZ425/BA425</f>
        <v>0</v>
      </c>
      <c r="BC425">
        <v>0</v>
      </c>
      <c r="BD425" t="s">
        <v>437</v>
      </c>
      <c r="BE425" t="s">
        <v>437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437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$B$11*EG425+$C$11*EH425+$F$11*ES425*(1-EV425)</f>
        <v>0</v>
      </c>
      <c r="DI425">
        <f>DH425*DJ425</f>
        <v>0</v>
      </c>
      <c r="DJ425">
        <f>($B$11*$D$9+$C$11*$D$9+$F$11*((FF425+EX425)/MAX(FF425+EX425+FG425, 0.1)*$I$9+FG425/MAX(FF425+EX425+FG425, 0.1)*$J$9))/($B$11+$C$11+$F$11)</f>
        <v>0</v>
      </c>
      <c r="DK425">
        <f>($B$11*$K$9+$C$11*$K$9+$F$11*((FF425+EX425)/MAX(FF425+EX425+FG425, 0.1)*$P$9+FG425/MAX(FF425+EX425+FG425, 0.1)*$Q$9))/($B$11+$C$11+$F$11)</f>
        <v>0</v>
      </c>
      <c r="DL425">
        <v>4.6</v>
      </c>
      <c r="DM425">
        <v>0.5</v>
      </c>
      <c r="DN425" t="s">
        <v>438</v>
      </c>
      <c r="DO425">
        <v>2</v>
      </c>
      <c r="DP425" t="b">
        <v>1</v>
      </c>
      <c r="DQ425">
        <v>1759000593.5</v>
      </c>
      <c r="DR425">
        <v>398.172375</v>
      </c>
      <c r="DS425">
        <v>420.1201875</v>
      </c>
      <c r="DT425">
        <v>23.685525</v>
      </c>
      <c r="DU425">
        <v>20.0619125</v>
      </c>
      <c r="DV425">
        <v>392.4176875</v>
      </c>
      <c r="DW425">
        <v>23.29735</v>
      </c>
      <c r="DX425">
        <v>500.0165625</v>
      </c>
      <c r="DY425">
        <v>90.28934375</v>
      </c>
      <c r="DZ425">
        <v>0.0288928875</v>
      </c>
      <c r="EA425">
        <v>30.103625</v>
      </c>
      <c r="EB425">
        <v>29.9854875</v>
      </c>
      <c r="EC425">
        <v>999.9</v>
      </c>
      <c r="ED425">
        <v>0</v>
      </c>
      <c r="EE425">
        <v>0</v>
      </c>
      <c r="EF425">
        <v>9996.644375</v>
      </c>
      <c r="EG425">
        <v>0</v>
      </c>
      <c r="EH425">
        <v>9.68168</v>
      </c>
      <c r="EI425">
        <v>-21.94770625</v>
      </c>
      <c r="EJ425">
        <v>407.8321875</v>
      </c>
      <c r="EK425">
        <v>428.721</v>
      </c>
      <c r="EL425">
        <v>3.623599375</v>
      </c>
      <c r="EM425">
        <v>420.1201875</v>
      </c>
      <c r="EN425">
        <v>20.0619125</v>
      </c>
      <c r="EO425">
        <v>2.13855</v>
      </c>
      <c r="EP425">
        <v>1.811376875</v>
      </c>
      <c r="EQ425">
        <v>18.50925625</v>
      </c>
      <c r="ER425">
        <v>15.8853125</v>
      </c>
      <c r="ES425">
        <v>2000.0175</v>
      </c>
      <c r="ET425">
        <v>0.979997125</v>
      </c>
      <c r="EU425">
        <v>0.02000305</v>
      </c>
      <c r="EV425">
        <v>0</v>
      </c>
      <c r="EW425">
        <v>651.2106875</v>
      </c>
      <c r="EX425">
        <v>5.00016</v>
      </c>
      <c r="EY425">
        <v>13336.43125</v>
      </c>
      <c r="EZ425">
        <v>18234.33125</v>
      </c>
      <c r="FA425">
        <v>48.625</v>
      </c>
      <c r="FB425">
        <v>48.937</v>
      </c>
      <c r="FC425">
        <v>48.944875</v>
      </c>
      <c r="FD425">
        <v>48.687</v>
      </c>
      <c r="FE425">
        <v>50.437</v>
      </c>
      <c r="FF425">
        <v>1955.1075</v>
      </c>
      <c r="FG425">
        <v>39.91</v>
      </c>
      <c r="FH425">
        <v>0</v>
      </c>
      <c r="FI425">
        <v>1759000607.7</v>
      </c>
      <c r="FJ425">
        <v>0</v>
      </c>
      <c r="FK425">
        <v>652.24944</v>
      </c>
      <c r="FL425">
        <v>36.0434615401723</v>
      </c>
      <c r="FM425">
        <v>724.223076930428</v>
      </c>
      <c r="FN425">
        <v>13357.98</v>
      </c>
      <c r="FO425">
        <v>15</v>
      </c>
      <c r="FP425">
        <v>0</v>
      </c>
      <c r="FQ425" t="s">
        <v>439</v>
      </c>
      <c r="FR425">
        <v>1747249705.1</v>
      </c>
      <c r="FS425">
        <v>1747249711.1</v>
      </c>
      <c r="FT425">
        <v>0</v>
      </c>
      <c r="FU425">
        <v>0.871</v>
      </c>
      <c r="FV425">
        <v>0.066</v>
      </c>
      <c r="FW425">
        <v>5.486</v>
      </c>
      <c r="FX425">
        <v>0.145</v>
      </c>
      <c r="FY425">
        <v>420</v>
      </c>
      <c r="FZ425">
        <v>16</v>
      </c>
      <c r="GA425">
        <v>0.27</v>
      </c>
      <c r="GB425">
        <v>0.16</v>
      </c>
      <c r="GC425">
        <v>-21.5776</v>
      </c>
      <c r="GD425">
        <v>-8.33705864661653</v>
      </c>
      <c r="GE425">
        <v>0.811853903113115</v>
      </c>
      <c r="GF425">
        <v>0</v>
      </c>
      <c r="GG425">
        <v>648.768411764706</v>
      </c>
      <c r="GH425">
        <v>41.8361802941852</v>
      </c>
      <c r="GI425">
        <v>4.12247817471943</v>
      </c>
      <c r="GJ425">
        <v>-1</v>
      </c>
      <c r="GK425">
        <v>3.625771</v>
      </c>
      <c r="GL425">
        <v>-0.0397199999999999</v>
      </c>
      <c r="GM425">
        <v>0.00416858597128572</v>
      </c>
      <c r="GN425">
        <v>1</v>
      </c>
      <c r="GO425">
        <v>1</v>
      </c>
      <c r="GP425">
        <v>2</v>
      </c>
      <c r="GQ425" t="s">
        <v>446</v>
      </c>
      <c r="GR425">
        <v>3.12502</v>
      </c>
      <c r="GS425">
        <v>2.65464</v>
      </c>
      <c r="GT425">
        <v>0.0851021</v>
      </c>
      <c r="GU425">
        <v>0.0897343</v>
      </c>
      <c r="GV425">
        <v>0.100429</v>
      </c>
      <c r="GW425">
        <v>0.0897511</v>
      </c>
      <c r="GX425">
        <v>23546.1</v>
      </c>
      <c r="GY425">
        <v>22241.1</v>
      </c>
      <c r="GZ425">
        <v>23013.6</v>
      </c>
      <c r="HA425">
        <v>23789</v>
      </c>
      <c r="HB425">
        <v>35275.4</v>
      </c>
      <c r="HC425">
        <v>35841.8</v>
      </c>
      <c r="HD425">
        <v>41483.5</v>
      </c>
      <c r="HE425">
        <v>42420.7</v>
      </c>
      <c r="HF425">
        <v>1.91098</v>
      </c>
      <c r="HG425">
        <v>1.8201</v>
      </c>
      <c r="HH425">
        <v>0.168256</v>
      </c>
      <c r="HI425">
        <v>0</v>
      </c>
      <c r="HJ425">
        <v>27.2345</v>
      </c>
      <c r="HK425">
        <v>999.9</v>
      </c>
      <c r="HL425">
        <v>54.395</v>
      </c>
      <c r="HM425">
        <v>29.427</v>
      </c>
      <c r="HN425">
        <v>24.8344</v>
      </c>
      <c r="HO425">
        <v>53.7729</v>
      </c>
      <c r="HP425">
        <v>42.1034</v>
      </c>
      <c r="HQ425">
        <v>1</v>
      </c>
      <c r="HR425">
        <v>0.00741616</v>
      </c>
      <c r="HS425">
        <v>-0.0135458</v>
      </c>
      <c r="HT425">
        <v>20.2183</v>
      </c>
      <c r="HU425">
        <v>5.23361</v>
      </c>
      <c r="HV425">
        <v>11.992</v>
      </c>
      <c r="HW425">
        <v>4.9557</v>
      </c>
      <c r="HX425">
        <v>3.30385</v>
      </c>
      <c r="HY425">
        <v>24.2</v>
      </c>
      <c r="HZ425">
        <v>9999</v>
      </c>
      <c r="IA425">
        <v>9999</v>
      </c>
      <c r="IB425">
        <v>9999</v>
      </c>
      <c r="IC425">
        <v>1.86845</v>
      </c>
      <c r="ID425">
        <v>1.86417</v>
      </c>
      <c r="IE425">
        <v>1.87181</v>
      </c>
      <c r="IF425">
        <v>1.86265</v>
      </c>
      <c r="IG425">
        <v>1.86205</v>
      </c>
      <c r="IH425">
        <v>1.86854</v>
      </c>
      <c r="II425">
        <v>1.85867</v>
      </c>
      <c r="IJ425">
        <v>1.86507</v>
      </c>
      <c r="IK425">
        <v>5</v>
      </c>
      <c r="IL425">
        <v>0</v>
      </c>
      <c r="IM425">
        <v>0</v>
      </c>
      <c r="IN425">
        <v>0</v>
      </c>
      <c r="IO425" t="s">
        <v>441</v>
      </c>
      <c r="IP425" t="s">
        <v>442</v>
      </c>
      <c r="IQ425" t="s">
        <v>443</v>
      </c>
      <c r="IR425" t="s">
        <v>443</v>
      </c>
      <c r="IS425" t="s">
        <v>443</v>
      </c>
      <c r="IT425" t="s">
        <v>443</v>
      </c>
      <c r="IU425">
        <v>0</v>
      </c>
      <c r="IV425">
        <v>100</v>
      </c>
      <c r="IW425">
        <v>100</v>
      </c>
      <c r="IX425">
        <v>5.752</v>
      </c>
      <c r="IY425">
        <v>0.3879</v>
      </c>
      <c r="IZ425">
        <v>4.29428474587108</v>
      </c>
      <c r="JA425">
        <v>0.0044018681294096</v>
      </c>
      <c r="JB425">
        <v>-1.90699597991277e-06</v>
      </c>
      <c r="JC425">
        <v>4.44501569190667e-10</v>
      </c>
      <c r="JD425">
        <v>0.0663976639725661</v>
      </c>
      <c r="JE425">
        <v>0.00774552653971819</v>
      </c>
      <c r="JF425">
        <v>0.000136201457998369</v>
      </c>
      <c r="JG425">
        <v>5.32982615085375e-06</v>
      </c>
      <c r="JH425">
        <v>-0</v>
      </c>
      <c r="JI425">
        <v>1991</v>
      </c>
      <c r="JJ425">
        <v>1</v>
      </c>
      <c r="JK425">
        <v>28</v>
      </c>
      <c r="JL425">
        <v>195848.3</v>
      </c>
      <c r="JM425">
        <v>195848.2</v>
      </c>
      <c r="JN425">
        <v>0.854492</v>
      </c>
      <c r="JO425">
        <v>2.41699</v>
      </c>
      <c r="JP425">
        <v>1.4978</v>
      </c>
      <c r="JQ425">
        <v>2.33032</v>
      </c>
      <c r="JR425">
        <v>1.54419</v>
      </c>
      <c r="JS425">
        <v>2.35596</v>
      </c>
      <c r="JT425">
        <v>35.4754</v>
      </c>
      <c r="JU425">
        <v>24.1138</v>
      </c>
      <c r="JV425">
        <v>18</v>
      </c>
      <c r="JW425">
        <v>546.891</v>
      </c>
      <c r="JX425">
        <v>431.802</v>
      </c>
      <c r="JY425">
        <v>26.8461</v>
      </c>
      <c r="JZ425">
        <v>27.6675</v>
      </c>
      <c r="KA425">
        <v>30</v>
      </c>
      <c r="KB425">
        <v>27.5748</v>
      </c>
      <c r="KC425">
        <v>27.6023</v>
      </c>
      <c r="KD425">
        <v>17.1497</v>
      </c>
      <c r="KE425">
        <v>32.35</v>
      </c>
      <c r="KF425">
        <v>83.6094</v>
      </c>
      <c r="KG425">
        <v>26.8475</v>
      </c>
      <c r="KH425">
        <v>426.786</v>
      </c>
      <c r="KI425">
        <v>20.1112</v>
      </c>
      <c r="KJ425">
        <v>92.9803</v>
      </c>
      <c r="KK425">
        <v>98.8659</v>
      </c>
    </row>
    <row r="426" spans="1:297">
      <c r="A426">
        <v>410</v>
      </c>
      <c r="B426">
        <v>1759000607</v>
      </c>
      <c r="C426">
        <v>13260</v>
      </c>
      <c r="D426" t="s">
        <v>1266</v>
      </c>
      <c r="E426" t="s">
        <v>1267</v>
      </c>
      <c r="F426">
        <v>5</v>
      </c>
      <c r="G426" t="s">
        <v>1217</v>
      </c>
      <c r="H426" t="s">
        <v>436</v>
      </c>
      <c r="I426">
        <v>1759000598.26667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(EA426+(U426+2*0.95*5.67E-8*(((EA426+$B$7)+273)^4-(EA426+273)^4)-44100*J426)/(1.84*29.3*R426+8*0.95*5.67E-8*(EA426+273)^3))</f>
        <v>0</v>
      </c>
      <c r="W426">
        <f>($C$7*EB426+$D$7*EC426+$E$7*V426)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2*0.95*5.67E-8*(((EA426+$B$7)+273)^4-(W426+273)^4)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428.699066998809</v>
      </c>
      <c r="AK426">
        <v>406.620072727273</v>
      </c>
      <c r="AL426">
        <v>-0.0925296753247378</v>
      </c>
      <c r="AM426">
        <v>63.08</v>
      </c>
      <c r="AN426">
        <f>(AP426 - AO426 + DY426*1E3/(8.314*(EA426+273.15)) * AR426/DX426 * AQ426) * DX426/(100*DL426) * 1000/(1000 - AP426)</f>
        <v>0</v>
      </c>
      <c r="AO426">
        <v>20.0551585327381</v>
      </c>
      <c r="AP426">
        <v>23.6721127272727</v>
      </c>
      <c r="AQ426">
        <v>-5.18088941361609e-05</v>
      </c>
      <c r="AR426">
        <v>99.94</v>
      </c>
      <c r="AS426">
        <v>0</v>
      </c>
      <c r="AT426">
        <v>0</v>
      </c>
      <c r="AU426">
        <f>IF(AS426*$H$13&gt;=AW426,1.0,(AW426/(AW426-AS426*$H$13)))</f>
        <v>0</v>
      </c>
      <c r="AV426">
        <f>(AU426-1)*100</f>
        <v>0</v>
      </c>
      <c r="AW426">
        <f>MAX(0,($B$13+$C$13*EF426)/(1+$D$13*EF426)*DY426/(EA426+273)*$E$13)</f>
        <v>0</v>
      </c>
      <c r="AX426" t="s">
        <v>437</v>
      </c>
      <c r="AY426" t="s">
        <v>437</v>
      </c>
      <c r="AZ426">
        <v>0</v>
      </c>
      <c r="BA426">
        <v>0</v>
      </c>
      <c r="BB426">
        <f>1-AZ426/BA426</f>
        <v>0</v>
      </c>
      <c r="BC426">
        <v>0</v>
      </c>
      <c r="BD426" t="s">
        <v>437</v>
      </c>
      <c r="BE426" t="s">
        <v>437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437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$B$11*EG426+$C$11*EH426+$F$11*ES426*(1-EV426)</f>
        <v>0</v>
      </c>
      <c r="DI426">
        <f>DH426*DJ426</f>
        <v>0</v>
      </c>
      <c r="DJ426">
        <f>($B$11*$D$9+$C$11*$D$9+$F$11*((FF426+EX426)/MAX(FF426+EX426+FG426, 0.1)*$I$9+FG426/MAX(FF426+EX426+FG426, 0.1)*$J$9))/($B$11+$C$11+$F$11)</f>
        <v>0</v>
      </c>
      <c r="DK426">
        <f>($B$11*$K$9+$C$11*$K$9+$F$11*((FF426+EX426)/MAX(FF426+EX426+FG426, 0.1)*$P$9+FG426/MAX(FF426+EX426+FG426, 0.1)*$Q$9))/($B$11+$C$11+$F$11)</f>
        <v>0</v>
      </c>
      <c r="DL426">
        <v>4.6</v>
      </c>
      <c r="DM426">
        <v>0.5</v>
      </c>
      <c r="DN426" t="s">
        <v>438</v>
      </c>
      <c r="DO426">
        <v>2</v>
      </c>
      <c r="DP426" t="b">
        <v>1</v>
      </c>
      <c r="DQ426">
        <v>1759000598.26667</v>
      </c>
      <c r="DR426">
        <v>397.6528</v>
      </c>
      <c r="DS426">
        <v>420.194533333333</v>
      </c>
      <c r="DT426">
        <v>23.67952</v>
      </c>
      <c r="DU426">
        <v>20.0585933333333</v>
      </c>
      <c r="DV426">
        <v>391.899666666667</v>
      </c>
      <c r="DW426">
        <v>23.29148</v>
      </c>
      <c r="DX426">
        <v>500.004466666667</v>
      </c>
      <c r="DY426">
        <v>90.2890466666667</v>
      </c>
      <c r="DZ426">
        <v>0.0288804733333333</v>
      </c>
      <c r="EA426">
        <v>30.1068133333333</v>
      </c>
      <c r="EB426">
        <v>29.9871866666667</v>
      </c>
      <c r="EC426">
        <v>999.9</v>
      </c>
      <c r="ED426">
        <v>0</v>
      </c>
      <c r="EE426">
        <v>0</v>
      </c>
      <c r="EF426">
        <v>9996.08666666667</v>
      </c>
      <c r="EG426">
        <v>0</v>
      </c>
      <c r="EH426">
        <v>9.68168</v>
      </c>
      <c r="EI426">
        <v>-22.5416266666667</v>
      </c>
      <c r="EJ426">
        <v>407.297466666667</v>
      </c>
      <c r="EK426">
        <v>428.7954</v>
      </c>
      <c r="EL426">
        <v>3.620904</v>
      </c>
      <c r="EM426">
        <v>420.194533333333</v>
      </c>
      <c r="EN426">
        <v>20.0585933333333</v>
      </c>
      <c r="EO426">
        <v>2.138</v>
      </c>
      <c r="EP426">
        <v>1.81107133333333</v>
      </c>
      <c r="EQ426">
        <v>18.5051533333333</v>
      </c>
      <c r="ER426">
        <v>15.88268</v>
      </c>
      <c r="ES426">
        <v>2000.01133333333</v>
      </c>
      <c r="ET426">
        <v>0.979997</v>
      </c>
      <c r="EU426">
        <v>0.0200031666666667</v>
      </c>
      <c r="EV426">
        <v>0</v>
      </c>
      <c r="EW426">
        <v>654.058933333333</v>
      </c>
      <c r="EX426">
        <v>5.00016</v>
      </c>
      <c r="EY426">
        <v>13393.34</v>
      </c>
      <c r="EZ426">
        <v>18234.2733333333</v>
      </c>
      <c r="FA426">
        <v>48.625</v>
      </c>
      <c r="FB426">
        <v>48.937</v>
      </c>
      <c r="FC426">
        <v>48.9496</v>
      </c>
      <c r="FD426">
        <v>48.687</v>
      </c>
      <c r="FE426">
        <v>50.437</v>
      </c>
      <c r="FF426">
        <v>1955.10133333333</v>
      </c>
      <c r="FG426">
        <v>39.91</v>
      </c>
      <c r="FH426">
        <v>0</v>
      </c>
      <c r="FI426">
        <v>1759000612.5</v>
      </c>
      <c r="FJ426">
        <v>0</v>
      </c>
      <c r="FK426">
        <v>654.94424</v>
      </c>
      <c r="FL426">
        <v>31.8569999456115</v>
      </c>
      <c r="FM426">
        <v>619.761537582505</v>
      </c>
      <c r="FN426">
        <v>13411.904</v>
      </c>
      <c r="FO426">
        <v>15</v>
      </c>
      <c r="FP426">
        <v>0</v>
      </c>
      <c r="FQ426" t="s">
        <v>439</v>
      </c>
      <c r="FR426">
        <v>1747249705.1</v>
      </c>
      <c r="FS426">
        <v>1747249711.1</v>
      </c>
      <c r="FT426">
        <v>0</v>
      </c>
      <c r="FU426">
        <v>0.871</v>
      </c>
      <c r="FV426">
        <v>0.066</v>
      </c>
      <c r="FW426">
        <v>5.486</v>
      </c>
      <c r="FX426">
        <v>0.145</v>
      </c>
      <c r="FY426">
        <v>420</v>
      </c>
      <c r="FZ426">
        <v>16</v>
      </c>
      <c r="GA426">
        <v>0.27</v>
      </c>
      <c r="GB426">
        <v>0.16</v>
      </c>
      <c r="GC426">
        <v>-22.27076</v>
      </c>
      <c r="GD426">
        <v>-7.40858345864659</v>
      </c>
      <c r="GE426">
        <v>0.752961439517323</v>
      </c>
      <c r="GF426">
        <v>0</v>
      </c>
      <c r="GG426">
        <v>652.650970588235</v>
      </c>
      <c r="GH426">
        <v>35.3261879285363</v>
      </c>
      <c r="GI426">
        <v>3.48215915510591</v>
      </c>
      <c r="GJ426">
        <v>-1</v>
      </c>
      <c r="GK426">
        <v>3.6219805</v>
      </c>
      <c r="GL426">
        <v>-0.0323246616541324</v>
      </c>
      <c r="GM426">
        <v>0.00332423446074433</v>
      </c>
      <c r="GN426">
        <v>1</v>
      </c>
      <c r="GO426">
        <v>1</v>
      </c>
      <c r="GP426">
        <v>2</v>
      </c>
      <c r="GQ426" t="s">
        <v>446</v>
      </c>
      <c r="GR426">
        <v>3.12534</v>
      </c>
      <c r="GS426">
        <v>2.65455</v>
      </c>
      <c r="GT426">
        <v>0.0850393</v>
      </c>
      <c r="GU426">
        <v>0.0900622</v>
      </c>
      <c r="GV426">
        <v>0.10042</v>
      </c>
      <c r="GW426">
        <v>0.0897375</v>
      </c>
      <c r="GX426">
        <v>23547.9</v>
      </c>
      <c r="GY426">
        <v>22232.8</v>
      </c>
      <c r="GZ426">
        <v>23013.7</v>
      </c>
      <c r="HA426">
        <v>23788.7</v>
      </c>
      <c r="HB426">
        <v>35276</v>
      </c>
      <c r="HC426">
        <v>35842.2</v>
      </c>
      <c r="HD426">
        <v>41483.7</v>
      </c>
      <c r="HE426">
        <v>42420.5</v>
      </c>
      <c r="HF426">
        <v>1.91142</v>
      </c>
      <c r="HG426">
        <v>1.8197</v>
      </c>
      <c r="HH426">
        <v>0.168577</v>
      </c>
      <c r="HI426">
        <v>0</v>
      </c>
      <c r="HJ426">
        <v>27.2375</v>
      </c>
      <c r="HK426">
        <v>999.9</v>
      </c>
      <c r="HL426">
        <v>54.395</v>
      </c>
      <c r="HM426">
        <v>29.427</v>
      </c>
      <c r="HN426">
        <v>24.8333</v>
      </c>
      <c r="HO426">
        <v>54.1129</v>
      </c>
      <c r="HP426">
        <v>41.855</v>
      </c>
      <c r="HQ426">
        <v>1</v>
      </c>
      <c r="HR426">
        <v>0.00730945</v>
      </c>
      <c r="HS426">
        <v>-0.0238862</v>
      </c>
      <c r="HT426">
        <v>20.2181</v>
      </c>
      <c r="HU426">
        <v>5.23301</v>
      </c>
      <c r="HV426">
        <v>11.992</v>
      </c>
      <c r="HW426">
        <v>4.9558</v>
      </c>
      <c r="HX426">
        <v>3.30395</v>
      </c>
      <c r="HY426">
        <v>24.2</v>
      </c>
      <c r="HZ426">
        <v>9999</v>
      </c>
      <c r="IA426">
        <v>9999</v>
      </c>
      <c r="IB426">
        <v>9999</v>
      </c>
      <c r="IC426">
        <v>1.86845</v>
      </c>
      <c r="ID426">
        <v>1.86418</v>
      </c>
      <c r="IE426">
        <v>1.87181</v>
      </c>
      <c r="IF426">
        <v>1.86264</v>
      </c>
      <c r="IG426">
        <v>1.86205</v>
      </c>
      <c r="IH426">
        <v>1.86854</v>
      </c>
      <c r="II426">
        <v>1.85867</v>
      </c>
      <c r="IJ426">
        <v>1.86508</v>
      </c>
      <c r="IK426">
        <v>5</v>
      </c>
      <c r="IL426">
        <v>0</v>
      </c>
      <c r="IM426">
        <v>0</v>
      </c>
      <c r="IN426">
        <v>0</v>
      </c>
      <c r="IO426" t="s">
        <v>441</v>
      </c>
      <c r="IP426" t="s">
        <v>442</v>
      </c>
      <c r="IQ426" t="s">
        <v>443</v>
      </c>
      <c r="IR426" t="s">
        <v>443</v>
      </c>
      <c r="IS426" t="s">
        <v>443</v>
      </c>
      <c r="IT426" t="s">
        <v>443</v>
      </c>
      <c r="IU426">
        <v>0</v>
      </c>
      <c r="IV426">
        <v>100</v>
      </c>
      <c r="IW426">
        <v>100</v>
      </c>
      <c r="IX426">
        <v>5.751</v>
      </c>
      <c r="IY426">
        <v>0.3878</v>
      </c>
      <c r="IZ426">
        <v>4.29428474587108</v>
      </c>
      <c r="JA426">
        <v>0.0044018681294096</v>
      </c>
      <c r="JB426">
        <v>-1.90699597991277e-06</v>
      </c>
      <c r="JC426">
        <v>4.44501569190667e-10</v>
      </c>
      <c r="JD426">
        <v>0.0663976639725661</v>
      </c>
      <c r="JE426">
        <v>0.00774552653971819</v>
      </c>
      <c r="JF426">
        <v>0.000136201457998369</v>
      </c>
      <c r="JG426">
        <v>5.32982615085375e-06</v>
      </c>
      <c r="JH426">
        <v>-0</v>
      </c>
      <c r="JI426">
        <v>1991</v>
      </c>
      <c r="JJ426">
        <v>1</v>
      </c>
      <c r="JK426">
        <v>28</v>
      </c>
      <c r="JL426">
        <v>195848.4</v>
      </c>
      <c r="JM426">
        <v>195848.3</v>
      </c>
      <c r="JN426">
        <v>0.881348</v>
      </c>
      <c r="JO426">
        <v>2.41211</v>
      </c>
      <c r="JP426">
        <v>1.49902</v>
      </c>
      <c r="JQ426">
        <v>2.33032</v>
      </c>
      <c r="JR426">
        <v>1.54419</v>
      </c>
      <c r="JS426">
        <v>2.2998</v>
      </c>
      <c r="JT426">
        <v>35.4523</v>
      </c>
      <c r="JU426">
        <v>24.105</v>
      </c>
      <c r="JV426">
        <v>18</v>
      </c>
      <c r="JW426">
        <v>547.162</v>
      </c>
      <c r="JX426">
        <v>431.544</v>
      </c>
      <c r="JY426">
        <v>26.852</v>
      </c>
      <c r="JZ426">
        <v>27.6651</v>
      </c>
      <c r="KA426">
        <v>29.9999</v>
      </c>
      <c r="KB426">
        <v>27.5724</v>
      </c>
      <c r="KC426">
        <v>27.5993</v>
      </c>
      <c r="KD426">
        <v>17.6842</v>
      </c>
      <c r="KE426">
        <v>32.35</v>
      </c>
      <c r="KF426">
        <v>83.6094</v>
      </c>
      <c r="KG426">
        <v>26.8603</v>
      </c>
      <c r="KH426">
        <v>440.316</v>
      </c>
      <c r="KI426">
        <v>20.1112</v>
      </c>
      <c r="KJ426">
        <v>92.9807</v>
      </c>
      <c r="KK426">
        <v>98.8652</v>
      </c>
    </row>
    <row r="427" spans="1:297">
      <c r="A427">
        <v>411</v>
      </c>
      <c r="B427">
        <v>1759000612</v>
      </c>
      <c r="C427">
        <v>13265</v>
      </c>
      <c r="D427" t="s">
        <v>1268</v>
      </c>
      <c r="E427" t="s">
        <v>1269</v>
      </c>
      <c r="F427">
        <v>5</v>
      </c>
      <c r="G427" t="s">
        <v>1217</v>
      </c>
      <c r="H427" t="s">
        <v>436</v>
      </c>
      <c r="I427">
        <v>1759000603.35714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(EA427+(U427+2*0.95*5.67E-8*(((EA427+$B$7)+273)^4-(EA427+273)^4)-44100*J427)/(1.84*29.3*R427+8*0.95*5.67E-8*(EA427+273)^3))</f>
        <v>0</v>
      </c>
      <c r="W427">
        <f>($C$7*EB427+$D$7*EC427+$E$7*V427)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2*0.95*5.67E-8*(((EA427+$B$7)+273)^4-(W427+273)^4)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433.628924886905</v>
      </c>
      <c r="AK427">
        <v>408.332733333333</v>
      </c>
      <c r="AL427">
        <v>0.468676904761885</v>
      </c>
      <c r="AM427">
        <v>63.08</v>
      </c>
      <c r="AN427">
        <f>(AP427 - AO427 + DY427*1E3/(8.314*(EA427+273.15)) * AR427/DX427 * AQ427) * DX427/(100*DL427) * 1000/(1000 - AP427)</f>
        <v>0</v>
      </c>
      <c r="AO427">
        <v>20.0506586011905</v>
      </c>
      <c r="AP427">
        <v>23.6677478787879</v>
      </c>
      <c r="AQ427">
        <v>-5.5842424242644e-05</v>
      </c>
      <c r="AR427">
        <v>99.94</v>
      </c>
      <c r="AS427">
        <v>0</v>
      </c>
      <c r="AT427">
        <v>0</v>
      </c>
      <c r="AU427">
        <f>IF(AS427*$H$13&gt;=AW427,1.0,(AW427/(AW427-AS427*$H$13)))</f>
        <v>0</v>
      </c>
      <c r="AV427">
        <f>(AU427-1)*100</f>
        <v>0</v>
      </c>
      <c r="AW427">
        <f>MAX(0,($B$13+$C$13*EF427)/(1+$D$13*EF427)*DY427/(EA427+273)*$E$13)</f>
        <v>0</v>
      </c>
      <c r="AX427" t="s">
        <v>437</v>
      </c>
      <c r="AY427" t="s">
        <v>437</v>
      </c>
      <c r="AZ427">
        <v>0</v>
      </c>
      <c r="BA427">
        <v>0</v>
      </c>
      <c r="BB427">
        <f>1-AZ427/BA427</f>
        <v>0</v>
      </c>
      <c r="BC427">
        <v>0</v>
      </c>
      <c r="BD427" t="s">
        <v>437</v>
      </c>
      <c r="BE427" t="s">
        <v>437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437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$B$11*EG427+$C$11*EH427+$F$11*ES427*(1-EV427)</f>
        <v>0</v>
      </c>
      <c r="DI427">
        <f>DH427*DJ427</f>
        <v>0</v>
      </c>
      <c r="DJ427">
        <f>($B$11*$D$9+$C$11*$D$9+$F$11*((FF427+EX427)/MAX(FF427+EX427+FG427, 0.1)*$I$9+FG427/MAX(FF427+EX427+FG427, 0.1)*$J$9))/($B$11+$C$11+$F$11)</f>
        <v>0</v>
      </c>
      <c r="DK427">
        <f>($B$11*$K$9+$C$11*$K$9+$F$11*((FF427+EX427)/MAX(FF427+EX427+FG427, 0.1)*$P$9+FG427/MAX(FF427+EX427+FG427, 0.1)*$Q$9))/($B$11+$C$11+$F$11)</f>
        <v>0</v>
      </c>
      <c r="DL427">
        <v>4.6</v>
      </c>
      <c r="DM427">
        <v>0.5</v>
      </c>
      <c r="DN427" t="s">
        <v>438</v>
      </c>
      <c r="DO427">
        <v>2</v>
      </c>
      <c r="DP427" t="b">
        <v>1</v>
      </c>
      <c r="DQ427">
        <v>1759000603.35714</v>
      </c>
      <c r="DR427">
        <v>397.522714285714</v>
      </c>
      <c r="DS427">
        <v>422.293214285714</v>
      </c>
      <c r="DT427">
        <v>23.6745571428571</v>
      </c>
      <c r="DU427">
        <v>20.0549428571429</v>
      </c>
      <c r="DV427">
        <v>391.769857142857</v>
      </c>
      <c r="DW427">
        <v>23.2866214285714</v>
      </c>
      <c r="DX427">
        <v>500.003857142857</v>
      </c>
      <c r="DY427">
        <v>90.2886785714286</v>
      </c>
      <c r="DZ427">
        <v>0.0288204071428571</v>
      </c>
      <c r="EA427">
        <v>30.1093428571429</v>
      </c>
      <c r="EB427">
        <v>29.9857071428571</v>
      </c>
      <c r="EC427">
        <v>999.9</v>
      </c>
      <c r="ED427">
        <v>0</v>
      </c>
      <c r="EE427">
        <v>0</v>
      </c>
      <c r="EF427">
        <v>9995.85071428571</v>
      </c>
      <c r="EG427">
        <v>0</v>
      </c>
      <c r="EH427">
        <v>9.68168</v>
      </c>
      <c r="EI427">
        <v>-24.7704357142857</v>
      </c>
      <c r="EJ427">
        <v>407.162142857143</v>
      </c>
      <c r="EK427">
        <v>430.9355</v>
      </c>
      <c r="EL427">
        <v>3.61959214285714</v>
      </c>
      <c r="EM427">
        <v>422.293214285714</v>
      </c>
      <c r="EN427">
        <v>20.0549428571429</v>
      </c>
      <c r="EO427">
        <v>2.13754357142857</v>
      </c>
      <c r="EP427">
        <v>1.81073571428571</v>
      </c>
      <c r="EQ427">
        <v>18.5017357142857</v>
      </c>
      <c r="ER427">
        <v>15.8797714285714</v>
      </c>
      <c r="ES427">
        <v>1999.97785714286</v>
      </c>
      <c r="ET427">
        <v>0.979996642857143</v>
      </c>
      <c r="EU427">
        <v>0.0200035</v>
      </c>
      <c r="EV427">
        <v>0</v>
      </c>
      <c r="EW427">
        <v>656.610571428571</v>
      </c>
      <c r="EX427">
        <v>5.00016</v>
      </c>
      <c r="EY427">
        <v>13444.4214285714</v>
      </c>
      <c r="EZ427">
        <v>18233.9785714286</v>
      </c>
      <c r="FA427">
        <v>48.625</v>
      </c>
      <c r="FB427">
        <v>48.937</v>
      </c>
      <c r="FC427">
        <v>48.9505</v>
      </c>
      <c r="FD427">
        <v>48.687</v>
      </c>
      <c r="FE427">
        <v>50.437</v>
      </c>
      <c r="FF427">
        <v>1955.06785714286</v>
      </c>
      <c r="FG427">
        <v>39.91</v>
      </c>
      <c r="FH427">
        <v>0</v>
      </c>
      <c r="FI427">
        <v>1759000617.9</v>
      </c>
      <c r="FJ427">
        <v>0</v>
      </c>
      <c r="FK427">
        <v>657.356730769231</v>
      </c>
      <c r="FL427">
        <v>26.5241367418696</v>
      </c>
      <c r="FM427">
        <v>518.423931618632</v>
      </c>
      <c r="FN427">
        <v>13460.0884615385</v>
      </c>
      <c r="FO427">
        <v>15</v>
      </c>
      <c r="FP427">
        <v>0</v>
      </c>
      <c r="FQ427" t="s">
        <v>439</v>
      </c>
      <c r="FR427">
        <v>1747249705.1</v>
      </c>
      <c r="FS427">
        <v>1747249711.1</v>
      </c>
      <c r="FT427">
        <v>0</v>
      </c>
      <c r="FU427">
        <v>0.871</v>
      </c>
      <c r="FV427">
        <v>0.066</v>
      </c>
      <c r="FW427">
        <v>5.486</v>
      </c>
      <c r="FX427">
        <v>0.145</v>
      </c>
      <c r="FY427">
        <v>420</v>
      </c>
      <c r="FZ427">
        <v>16</v>
      </c>
      <c r="GA427">
        <v>0.27</v>
      </c>
      <c r="GB427">
        <v>0.16</v>
      </c>
      <c r="GC427">
        <v>-23.9987666666667</v>
      </c>
      <c r="GD427">
        <v>-23.3441298701299</v>
      </c>
      <c r="GE427">
        <v>2.94515838580208</v>
      </c>
      <c r="GF427">
        <v>0</v>
      </c>
      <c r="GG427">
        <v>655.283264705882</v>
      </c>
      <c r="GH427">
        <v>30.2357066572952</v>
      </c>
      <c r="GI427">
        <v>2.98370968573591</v>
      </c>
      <c r="GJ427">
        <v>-1</v>
      </c>
      <c r="GK427">
        <v>3.62025809523809</v>
      </c>
      <c r="GL427">
        <v>-0.0184659740259764</v>
      </c>
      <c r="GM427">
        <v>0.00227248682545846</v>
      </c>
      <c r="GN427">
        <v>1</v>
      </c>
      <c r="GO427">
        <v>1</v>
      </c>
      <c r="GP427">
        <v>2</v>
      </c>
      <c r="GQ427" t="s">
        <v>446</v>
      </c>
      <c r="GR427">
        <v>3.12516</v>
      </c>
      <c r="GS427">
        <v>2.65365</v>
      </c>
      <c r="GT427">
        <v>0.0855481</v>
      </c>
      <c r="GU427">
        <v>0.0920095</v>
      </c>
      <c r="GV427">
        <v>0.100404</v>
      </c>
      <c r="GW427">
        <v>0.0897282</v>
      </c>
      <c r="GX427">
        <v>23534.7</v>
      </c>
      <c r="GY427">
        <v>22185.6</v>
      </c>
      <c r="GZ427">
        <v>23013.7</v>
      </c>
      <c r="HA427">
        <v>23789.1</v>
      </c>
      <c r="HB427">
        <v>35276.5</v>
      </c>
      <c r="HC427">
        <v>35843.1</v>
      </c>
      <c r="HD427">
        <v>41483.5</v>
      </c>
      <c r="HE427">
        <v>42420.9</v>
      </c>
      <c r="HF427">
        <v>1.91135</v>
      </c>
      <c r="HG427">
        <v>1.82</v>
      </c>
      <c r="HH427">
        <v>0.168309</v>
      </c>
      <c r="HI427">
        <v>0</v>
      </c>
      <c r="HJ427">
        <v>27.2397</v>
      </c>
      <c r="HK427">
        <v>999.9</v>
      </c>
      <c r="HL427">
        <v>54.395</v>
      </c>
      <c r="HM427">
        <v>29.427</v>
      </c>
      <c r="HN427">
        <v>24.8338</v>
      </c>
      <c r="HO427">
        <v>53.8229</v>
      </c>
      <c r="HP427">
        <v>41.8429</v>
      </c>
      <c r="HQ427">
        <v>1</v>
      </c>
      <c r="HR427">
        <v>0.00713923</v>
      </c>
      <c r="HS427">
        <v>-0.0370643</v>
      </c>
      <c r="HT427">
        <v>20.2179</v>
      </c>
      <c r="HU427">
        <v>5.23077</v>
      </c>
      <c r="HV427">
        <v>11.992</v>
      </c>
      <c r="HW427">
        <v>4.95465</v>
      </c>
      <c r="HX427">
        <v>3.30353</v>
      </c>
      <c r="HY427">
        <v>24.2</v>
      </c>
      <c r="HZ427">
        <v>9999</v>
      </c>
      <c r="IA427">
        <v>9999</v>
      </c>
      <c r="IB427">
        <v>9999</v>
      </c>
      <c r="IC427">
        <v>1.86844</v>
      </c>
      <c r="ID427">
        <v>1.86418</v>
      </c>
      <c r="IE427">
        <v>1.87181</v>
      </c>
      <c r="IF427">
        <v>1.86264</v>
      </c>
      <c r="IG427">
        <v>1.86205</v>
      </c>
      <c r="IH427">
        <v>1.86853</v>
      </c>
      <c r="II427">
        <v>1.85867</v>
      </c>
      <c r="IJ427">
        <v>1.86508</v>
      </c>
      <c r="IK427">
        <v>5</v>
      </c>
      <c r="IL427">
        <v>0</v>
      </c>
      <c r="IM427">
        <v>0</v>
      </c>
      <c r="IN427">
        <v>0</v>
      </c>
      <c r="IO427" t="s">
        <v>441</v>
      </c>
      <c r="IP427" t="s">
        <v>442</v>
      </c>
      <c r="IQ427" t="s">
        <v>443</v>
      </c>
      <c r="IR427" t="s">
        <v>443</v>
      </c>
      <c r="IS427" t="s">
        <v>443</v>
      </c>
      <c r="IT427" t="s">
        <v>443</v>
      </c>
      <c r="IU427">
        <v>0</v>
      </c>
      <c r="IV427">
        <v>100</v>
      </c>
      <c r="IW427">
        <v>100</v>
      </c>
      <c r="IX427">
        <v>5.761</v>
      </c>
      <c r="IY427">
        <v>0.3878</v>
      </c>
      <c r="IZ427">
        <v>4.29428474587108</v>
      </c>
      <c r="JA427">
        <v>0.0044018681294096</v>
      </c>
      <c r="JB427">
        <v>-1.90699597991277e-06</v>
      </c>
      <c r="JC427">
        <v>4.44501569190667e-10</v>
      </c>
      <c r="JD427">
        <v>0.0663976639725661</v>
      </c>
      <c r="JE427">
        <v>0.00774552653971819</v>
      </c>
      <c r="JF427">
        <v>0.000136201457998369</v>
      </c>
      <c r="JG427">
        <v>5.32982615085375e-06</v>
      </c>
      <c r="JH427">
        <v>-0</v>
      </c>
      <c r="JI427">
        <v>1991</v>
      </c>
      <c r="JJ427">
        <v>1</v>
      </c>
      <c r="JK427">
        <v>28</v>
      </c>
      <c r="JL427">
        <v>195848.4</v>
      </c>
      <c r="JM427">
        <v>195848.3</v>
      </c>
      <c r="JN427">
        <v>0.910645</v>
      </c>
      <c r="JO427">
        <v>2.39624</v>
      </c>
      <c r="JP427">
        <v>1.4978</v>
      </c>
      <c r="JQ427">
        <v>2.33032</v>
      </c>
      <c r="JR427">
        <v>1.54419</v>
      </c>
      <c r="JS427">
        <v>2.35352</v>
      </c>
      <c r="JT427">
        <v>35.4754</v>
      </c>
      <c r="JU427">
        <v>24.1225</v>
      </c>
      <c r="JV427">
        <v>18</v>
      </c>
      <c r="JW427">
        <v>547.094</v>
      </c>
      <c r="JX427">
        <v>431.709</v>
      </c>
      <c r="JY427">
        <v>26.8637</v>
      </c>
      <c r="JZ427">
        <v>27.6631</v>
      </c>
      <c r="KA427">
        <v>29.9999</v>
      </c>
      <c r="KB427">
        <v>27.5702</v>
      </c>
      <c r="KC427">
        <v>27.5977</v>
      </c>
      <c r="KD427">
        <v>18.2857</v>
      </c>
      <c r="KE427">
        <v>32.35</v>
      </c>
      <c r="KF427">
        <v>83.6094</v>
      </c>
      <c r="KG427">
        <v>26.8717</v>
      </c>
      <c r="KH427">
        <v>460.543</v>
      </c>
      <c r="KI427">
        <v>20.1112</v>
      </c>
      <c r="KJ427">
        <v>92.9805</v>
      </c>
      <c r="KK427">
        <v>98.8664</v>
      </c>
    </row>
    <row r="428" spans="1:297">
      <c r="A428">
        <v>412</v>
      </c>
      <c r="B428">
        <v>1759000617</v>
      </c>
      <c r="C428">
        <v>13270</v>
      </c>
      <c r="D428" t="s">
        <v>1270</v>
      </c>
      <c r="E428" t="s">
        <v>1271</v>
      </c>
      <c r="F428">
        <v>5</v>
      </c>
      <c r="G428" t="s">
        <v>1217</v>
      </c>
      <c r="H428" t="s">
        <v>436</v>
      </c>
      <c r="I428">
        <v>1759000608.84615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(EA428+(U428+2*0.95*5.67E-8*(((EA428+$B$7)+273)^4-(EA428+273)^4)-44100*J428)/(1.84*29.3*R428+8*0.95*5.67E-8*(EA428+273)^3))</f>
        <v>0</v>
      </c>
      <c r="W428">
        <f>($C$7*EB428+$D$7*EC428+$E$7*V428)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2*0.95*5.67E-8*(((EA428+$B$7)+273)^4-(W428+273)^4)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447.684903625</v>
      </c>
      <c r="AK428">
        <v>416.551224242424</v>
      </c>
      <c r="AL428">
        <v>1.7740562987013</v>
      </c>
      <c r="AM428">
        <v>63.08</v>
      </c>
      <c r="AN428">
        <f>(AP428 - AO428 + DY428*1E3/(8.314*(EA428+273.15)) * AR428/DX428 * AQ428) * DX428/(100*DL428) * 1000/(1000 - AP428)</f>
        <v>0</v>
      </c>
      <c r="AO428">
        <v>20.0468703630952</v>
      </c>
      <c r="AP428">
        <v>23.6639709090909</v>
      </c>
      <c r="AQ428">
        <v>-3.0479920080056e-05</v>
      </c>
      <c r="AR428">
        <v>99.94</v>
      </c>
      <c r="AS428">
        <v>0</v>
      </c>
      <c r="AT428">
        <v>0</v>
      </c>
      <c r="AU428">
        <f>IF(AS428*$H$13&gt;=AW428,1.0,(AW428/(AW428-AS428*$H$13)))</f>
        <v>0</v>
      </c>
      <c r="AV428">
        <f>(AU428-1)*100</f>
        <v>0</v>
      </c>
      <c r="AW428">
        <f>MAX(0,($B$13+$C$13*EF428)/(1+$D$13*EF428)*DY428/(EA428+273)*$E$13)</f>
        <v>0</v>
      </c>
      <c r="AX428" t="s">
        <v>437</v>
      </c>
      <c r="AY428" t="s">
        <v>437</v>
      </c>
      <c r="AZ428">
        <v>0</v>
      </c>
      <c r="BA428">
        <v>0</v>
      </c>
      <c r="BB428">
        <f>1-AZ428/BA428</f>
        <v>0</v>
      </c>
      <c r="BC428">
        <v>0</v>
      </c>
      <c r="BD428" t="s">
        <v>437</v>
      </c>
      <c r="BE428" t="s">
        <v>437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437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$B$11*EG428+$C$11*EH428+$F$11*ES428*(1-EV428)</f>
        <v>0</v>
      </c>
      <c r="DI428">
        <f>DH428*DJ428</f>
        <v>0</v>
      </c>
      <c r="DJ428">
        <f>($B$11*$D$9+$C$11*$D$9+$F$11*((FF428+EX428)/MAX(FF428+EX428+FG428, 0.1)*$I$9+FG428/MAX(FF428+EX428+FG428, 0.1)*$J$9))/($B$11+$C$11+$F$11)</f>
        <v>0</v>
      </c>
      <c r="DK428">
        <f>($B$11*$K$9+$C$11*$K$9+$F$11*((FF428+EX428)/MAX(FF428+EX428+FG428, 0.1)*$P$9+FG428/MAX(FF428+EX428+FG428, 0.1)*$Q$9))/($B$11+$C$11+$F$11)</f>
        <v>0</v>
      </c>
      <c r="DL428">
        <v>4.6</v>
      </c>
      <c r="DM428">
        <v>0.5</v>
      </c>
      <c r="DN428" t="s">
        <v>438</v>
      </c>
      <c r="DO428">
        <v>2</v>
      </c>
      <c r="DP428" t="b">
        <v>1</v>
      </c>
      <c r="DQ428">
        <v>1759000608.84615</v>
      </c>
      <c r="DR428">
        <v>399.447230769231</v>
      </c>
      <c r="DS428">
        <v>429.017076923077</v>
      </c>
      <c r="DT428">
        <v>23.6691230769231</v>
      </c>
      <c r="DU428">
        <v>20.0510384615385</v>
      </c>
      <c r="DV428">
        <v>393.688307692308</v>
      </c>
      <c r="DW428">
        <v>23.2813</v>
      </c>
      <c r="DX428">
        <v>499.993769230769</v>
      </c>
      <c r="DY428">
        <v>90.2882153846154</v>
      </c>
      <c r="DZ428">
        <v>0.0286587923076923</v>
      </c>
      <c r="EA428">
        <v>30.1102615384615</v>
      </c>
      <c r="EB428">
        <v>29.9881615384615</v>
      </c>
      <c r="EC428">
        <v>999.9</v>
      </c>
      <c r="ED428">
        <v>0</v>
      </c>
      <c r="EE428">
        <v>0</v>
      </c>
      <c r="EF428">
        <v>9998.75461538462</v>
      </c>
      <c r="EG428">
        <v>0</v>
      </c>
      <c r="EH428">
        <v>9.68168</v>
      </c>
      <c r="EI428">
        <v>-29.5697538461538</v>
      </c>
      <c r="EJ428">
        <v>409.131076923077</v>
      </c>
      <c r="EK428">
        <v>437.795230769231</v>
      </c>
      <c r="EL428">
        <v>3.61806384615385</v>
      </c>
      <c r="EM428">
        <v>429.017076923077</v>
      </c>
      <c r="EN428">
        <v>20.0510384615385</v>
      </c>
      <c r="EO428">
        <v>2.13704153846154</v>
      </c>
      <c r="EP428">
        <v>1.81037384615385</v>
      </c>
      <c r="EQ428">
        <v>18.4979923076923</v>
      </c>
      <c r="ER428">
        <v>15.8766461538462</v>
      </c>
      <c r="ES428">
        <v>2000.00076923077</v>
      </c>
      <c r="ET428">
        <v>0.979996923076923</v>
      </c>
      <c r="EU428">
        <v>0.0200032384615385</v>
      </c>
      <c r="EV428">
        <v>0</v>
      </c>
      <c r="EW428">
        <v>658.905769230769</v>
      </c>
      <c r="EX428">
        <v>5.00016</v>
      </c>
      <c r="EY428">
        <v>13491.1692307692</v>
      </c>
      <c r="EZ428">
        <v>18234.2076923077</v>
      </c>
      <c r="FA428">
        <v>48.625</v>
      </c>
      <c r="FB428">
        <v>48.937</v>
      </c>
      <c r="FC428">
        <v>48.9563846153846</v>
      </c>
      <c r="FD428">
        <v>48.6774615384615</v>
      </c>
      <c r="FE428">
        <v>50.437</v>
      </c>
      <c r="FF428">
        <v>1955.09076923077</v>
      </c>
      <c r="FG428">
        <v>39.91</v>
      </c>
      <c r="FH428">
        <v>0</v>
      </c>
      <c r="FI428">
        <v>1759000622.1</v>
      </c>
      <c r="FJ428">
        <v>0</v>
      </c>
      <c r="FK428">
        <v>659.16788</v>
      </c>
      <c r="FL428">
        <v>21.3206923312066</v>
      </c>
      <c r="FM428">
        <v>442.130769930498</v>
      </c>
      <c r="FN428">
        <v>13496.476</v>
      </c>
      <c r="FO428">
        <v>15</v>
      </c>
      <c r="FP428">
        <v>0</v>
      </c>
      <c r="FQ428" t="s">
        <v>439</v>
      </c>
      <c r="FR428">
        <v>1747249705.1</v>
      </c>
      <c r="FS428">
        <v>1747249711.1</v>
      </c>
      <c r="FT428">
        <v>0</v>
      </c>
      <c r="FU428">
        <v>0.871</v>
      </c>
      <c r="FV428">
        <v>0.066</v>
      </c>
      <c r="FW428">
        <v>5.486</v>
      </c>
      <c r="FX428">
        <v>0.145</v>
      </c>
      <c r="FY428">
        <v>420</v>
      </c>
      <c r="FZ428">
        <v>16</v>
      </c>
      <c r="GA428">
        <v>0.27</v>
      </c>
      <c r="GB428">
        <v>0.16</v>
      </c>
      <c r="GC428">
        <v>-26.7438</v>
      </c>
      <c r="GD428">
        <v>-47.5675792207792</v>
      </c>
      <c r="GE428">
        <v>5.39220470273435</v>
      </c>
      <c r="GF428">
        <v>0</v>
      </c>
      <c r="GG428">
        <v>657.230323529412</v>
      </c>
      <c r="GH428">
        <v>26.1318105414775</v>
      </c>
      <c r="GI428">
        <v>2.5894540160449</v>
      </c>
      <c r="GJ428">
        <v>-1</v>
      </c>
      <c r="GK428">
        <v>3.6191019047619</v>
      </c>
      <c r="GL428">
        <v>-0.0148862337662364</v>
      </c>
      <c r="GM428">
        <v>0.00195969778779822</v>
      </c>
      <c r="GN428">
        <v>1</v>
      </c>
      <c r="GO428">
        <v>1</v>
      </c>
      <c r="GP428">
        <v>2</v>
      </c>
      <c r="GQ428" t="s">
        <v>446</v>
      </c>
      <c r="GR428">
        <v>3.12509</v>
      </c>
      <c r="GS428">
        <v>2.65414</v>
      </c>
      <c r="GT428">
        <v>0.0870342</v>
      </c>
      <c r="GU428">
        <v>0.0946195</v>
      </c>
      <c r="GV428">
        <v>0.100406</v>
      </c>
      <c r="GW428">
        <v>0.0897208</v>
      </c>
      <c r="GX428">
        <v>23496.6</v>
      </c>
      <c r="GY428">
        <v>22122.2</v>
      </c>
      <c r="GZ428">
        <v>23013.7</v>
      </c>
      <c r="HA428">
        <v>23789.5</v>
      </c>
      <c r="HB428">
        <v>35276.7</v>
      </c>
      <c r="HC428">
        <v>35844</v>
      </c>
      <c r="HD428">
        <v>41483.7</v>
      </c>
      <c r="HE428">
        <v>42421.4</v>
      </c>
      <c r="HF428">
        <v>1.91135</v>
      </c>
      <c r="HG428">
        <v>1.82015</v>
      </c>
      <c r="HH428">
        <v>0.169449</v>
      </c>
      <c r="HI428">
        <v>0</v>
      </c>
      <c r="HJ428">
        <v>27.2432</v>
      </c>
      <c r="HK428">
        <v>999.9</v>
      </c>
      <c r="HL428">
        <v>54.371</v>
      </c>
      <c r="HM428">
        <v>29.447</v>
      </c>
      <c r="HN428">
        <v>24.8527</v>
      </c>
      <c r="HO428">
        <v>54.1929</v>
      </c>
      <c r="HP428">
        <v>42.0553</v>
      </c>
      <c r="HQ428">
        <v>1</v>
      </c>
      <c r="HR428">
        <v>0.00691311</v>
      </c>
      <c r="HS428">
        <v>-0.0304984</v>
      </c>
      <c r="HT428">
        <v>20.2183</v>
      </c>
      <c r="HU428">
        <v>5.23286</v>
      </c>
      <c r="HV428">
        <v>11.992</v>
      </c>
      <c r="HW428">
        <v>4.95555</v>
      </c>
      <c r="HX428">
        <v>3.30393</v>
      </c>
      <c r="HY428">
        <v>24.2</v>
      </c>
      <c r="HZ428">
        <v>9999</v>
      </c>
      <c r="IA428">
        <v>9999</v>
      </c>
      <c r="IB428">
        <v>9999</v>
      </c>
      <c r="IC428">
        <v>1.86845</v>
      </c>
      <c r="ID428">
        <v>1.86421</v>
      </c>
      <c r="IE428">
        <v>1.8718</v>
      </c>
      <c r="IF428">
        <v>1.86265</v>
      </c>
      <c r="IG428">
        <v>1.86205</v>
      </c>
      <c r="IH428">
        <v>1.86856</v>
      </c>
      <c r="II428">
        <v>1.85867</v>
      </c>
      <c r="IJ428">
        <v>1.86508</v>
      </c>
      <c r="IK428">
        <v>5</v>
      </c>
      <c r="IL428">
        <v>0</v>
      </c>
      <c r="IM428">
        <v>0</v>
      </c>
      <c r="IN428">
        <v>0</v>
      </c>
      <c r="IO428" t="s">
        <v>441</v>
      </c>
      <c r="IP428" t="s">
        <v>442</v>
      </c>
      <c r="IQ428" t="s">
        <v>443</v>
      </c>
      <c r="IR428" t="s">
        <v>443</v>
      </c>
      <c r="IS428" t="s">
        <v>443</v>
      </c>
      <c r="IT428" t="s">
        <v>443</v>
      </c>
      <c r="IU428">
        <v>0</v>
      </c>
      <c r="IV428">
        <v>100</v>
      </c>
      <c r="IW428">
        <v>100</v>
      </c>
      <c r="IX428">
        <v>5.788</v>
      </c>
      <c r="IY428">
        <v>0.3877</v>
      </c>
      <c r="IZ428">
        <v>4.29428474587108</v>
      </c>
      <c r="JA428">
        <v>0.0044018681294096</v>
      </c>
      <c r="JB428">
        <v>-1.90699597991277e-06</v>
      </c>
      <c r="JC428">
        <v>4.44501569190667e-10</v>
      </c>
      <c r="JD428">
        <v>0.0663976639725661</v>
      </c>
      <c r="JE428">
        <v>0.00774552653971819</v>
      </c>
      <c r="JF428">
        <v>0.000136201457998369</v>
      </c>
      <c r="JG428">
        <v>5.32982615085375e-06</v>
      </c>
      <c r="JH428">
        <v>-0</v>
      </c>
      <c r="JI428">
        <v>1991</v>
      </c>
      <c r="JJ428">
        <v>1</v>
      </c>
      <c r="JK428">
        <v>28</v>
      </c>
      <c r="JL428">
        <v>195848.5</v>
      </c>
      <c r="JM428">
        <v>195848.4</v>
      </c>
      <c r="JN428">
        <v>0.943604</v>
      </c>
      <c r="JO428">
        <v>2.40845</v>
      </c>
      <c r="JP428">
        <v>1.4978</v>
      </c>
      <c r="JQ428">
        <v>2.33032</v>
      </c>
      <c r="JR428">
        <v>1.54419</v>
      </c>
      <c r="JS428">
        <v>2.2522</v>
      </c>
      <c r="JT428">
        <v>35.4754</v>
      </c>
      <c r="JU428">
        <v>24.105</v>
      </c>
      <c r="JV428">
        <v>18</v>
      </c>
      <c r="JW428">
        <v>547.074</v>
      </c>
      <c r="JX428">
        <v>431.78</v>
      </c>
      <c r="JY428">
        <v>26.8745</v>
      </c>
      <c r="JZ428">
        <v>27.6606</v>
      </c>
      <c r="KA428">
        <v>30.0001</v>
      </c>
      <c r="KB428">
        <v>27.5678</v>
      </c>
      <c r="KC428">
        <v>27.5953</v>
      </c>
      <c r="KD428">
        <v>18.9486</v>
      </c>
      <c r="KE428">
        <v>32.35</v>
      </c>
      <c r="KF428">
        <v>83.6094</v>
      </c>
      <c r="KG428">
        <v>26.8768</v>
      </c>
      <c r="KH428">
        <v>474.18</v>
      </c>
      <c r="KI428">
        <v>20.1112</v>
      </c>
      <c r="KJ428">
        <v>92.9808</v>
      </c>
      <c r="KK428">
        <v>98.8677</v>
      </c>
    </row>
    <row r="429" spans="1:297">
      <c r="A429">
        <v>413</v>
      </c>
      <c r="B429">
        <v>1759000622</v>
      </c>
      <c r="C429">
        <v>13275</v>
      </c>
      <c r="D429" t="s">
        <v>1272</v>
      </c>
      <c r="E429" t="s">
        <v>1273</v>
      </c>
      <c r="F429">
        <v>5</v>
      </c>
      <c r="G429" t="s">
        <v>1217</v>
      </c>
      <c r="H429" t="s">
        <v>436</v>
      </c>
      <c r="I429">
        <v>1759000613.84615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(EA429+(U429+2*0.95*5.67E-8*(((EA429+$B$7)+273)^4-(EA429+273)^4)-44100*J429)/(1.84*29.3*R429+8*0.95*5.67E-8*(EA429+273)^3))</f>
        <v>0</v>
      </c>
      <c r="W429">
        <f>($C$7*EB429+$D$7*EC429+$E$7*V429)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2*0.95*5.67E-8*(((EA429+$B$7)+273)^4-(W429+273)^4)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464.665241394048</v>
      </c>
      <c r="AK429">
        <v>429.3024</v>
      </c>
      <c r="AL429">
        <v>2.65988833333324</v>
      </c>
      <c r="AM429">
        <v>63.08</v>
      </c>
      <c r="AN429">
        <f>(AP429 - AO429 + DY429*1E3/(8.314*(EA429+273.15)) * AR429/DX429 * AQ429) * DX429/(100*DL429) * 1000/(1000 - AP429)</f>
        <v>0</v>
      </c>
      <c r="AO429">
        <v>20.0445726458333</v>
      </c>
      <c r="AP429">
        <v>23.6642618181818</v>
      </c>
      <c r="AQ429">
        <v>-8.79059987639079e-06</v>
      </c>
      <c r="AR429">
        <v>99.94</v>
      </c>
      <c r="AS429">
        <v>0</v>
      </c>
      <c r="AT429">
        <v>0</v>
      </c>
      <c r="AU429">
        <f>IF(AS429*$H$13&gt;=AW429,1.0,(AW429/(AW429-AS429*$H$13)))</f>
        <v>0</v>
      </c>
      <c r="AV429">
        <f>(AU429-1)*100</f>
        <v>0</v>
      </c>
      <c r="AW429">
        <f>MAX(0,($B$13+$C$13*EF429)/(1+$D$13*EF429)*DY429/(EA429+273)*$E$13)</f>
        <v>0</v>
      </c>
      <c r="AX429" t="s">
        <v>437</v>
      </c>
      <c r="AY429" t="s">
        <v>437</v>
      </c>
      <c r="AZ429">
        <v>0</v>
      </c>
      <c r="BA429">
        <v>0</v>
      </c>
      <c r="BB429">
        <f>1-AZ429/BA429</f>
        <v>0</v>
      </c>
      <c r="BC429">
        <v>0</v>
      </c>
      <c r="BD429" t="s">
        <v>437</v>
      </c>
      <c r="BE429" t="s">
        <v>437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437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$B$11*EG429+$C$11*EH429+$F$11*ES429*(1-EV429)</f>
        <v>0</v>
      </c>
      <c r="DI429">
        <f>DH429*DJ429</f>
        <v>0</v>
      </c>
      <c r="DJ429">
        <f>($B$11*$D$9+$C$11*$D$9+$F$11*((FF429+EX429)/MAX(FF429+EX429+FG429, 0.1)*$I$9+FG429/MAX(FF429+EX429+FG429, 0.1)*$J$9))/($B$11+$C$11+$F$11)</f>
        <v>0</v>
      </c>
      <c r="DK429">
        <f>($B$11*$K$9+$C$11*$K$9+$F$11*((FF429+EX429)/MAX(FF429+EX429+FG429, 0.1)*$P$9+FG429/MAX(FF429+EX429+FG429, 0.1)*$Q$9))/($B$11+$C$11+$F$11)</f>
        <v>0</v>
      </c>
      <c r="DL429">
        <v>4.6</v>
      </c>
      <c r="DM429">
        <v>0.5</v>
      </c>
      <c r="DN429" t="s">
        <v>438</v>
      </c>
      <c r="DO429">
        <v>2</v>
      </c>
      <c r="DP429" t="b">
        <v>1</v>
      </c>
      <c r="DQ429">
        <v>1759000613.84615</v>
      </c>
      <c r="DR429">
        <v>404.952538461538</v>
      </c>
      <c r="DS429">
        <v>440.731307692308</v>
      </c>
      <c r="DT429">
        <v>23.6664846153846</v>
      </c>
      <c r="DU429">
        <v>20.0475153846154</v>
      </c>
      <c r="DV429">
        <v>399.176769230769</v>
      </c>
      <c r="DW429">
        <v>23.2787384615385</v>
      </c>
      <c r="DX429">
        <v>500.024384615385</v>
      </c>
      <c r="DY429">
        <v>90.2886846153846</v>
      </c>
      <c r="DZ429">
        <v>0.0284647307692308</v>
      </c>
      <c r="EA429">
        <v>30.1130769230769</v>
      </c>
      <c r="EB429">
        <v>29.9953769230769</v>
      </c>
      <c r="EC429">
        <v>999.9</v>
      </c>
      <c r="ED429">
        <v>0</v>
      </c>
      <c r="EE429">
        <v>0</v>
      </c>
      <c r="EF429">
        <v>10001.5446153846</v>
      </c>
      <c r="EG429">
        <v>0</v>
      </c>
      <c r="EH429">
        <v>9.68168</v>
      </c>
      <c r="EI429">
        <v>-35.7786923076923</v>
      </c>
      <c r="EJ429">
        <v>414.768846153846</v>
      </c>
      <c r="EK429">
        <v>449.747692307692</v>
      </c>
      <c r="EL429">
        <v>3.61896384615385</v>
      </c>
      <c r="EM429">
        <v>440.731307692308</v>
      </c>
      <c r="EN429">
        <v>20.0475153846154</v>
      </c>
      <c r="EO429">
        <v>2.13681615384615</v>
      </c>
      <c r="EP429">
        <v>1.81006538461538</v>
      </c>
      <c r="EQ429">
        <v>18.4962923076923</v>
      </c>
      <c r="ER429">
        <v>15.8739769230769</v>
      </c>
      <c r="ES429">
        <v>2000.02384615385</v>
      </c>
      <c r="ET429">
        <v>0.979997153846154</v>
      </c>
      <c r="EU429">
        <v>0.0200030230769231</v>
      </c>
      <c r="EV429">
        <v>0</v>
      </c>
      <c r="EW429">
        <v>660.54</v>
      </c>
      <c r="EX429">
        <v>5.00016</v>
      </c>
      <c r="EY429">
        <v>13525.9692307692</v>
      </c>
      <c r="EZ429">
        <v>18234.4153846154</v>
      </c>
      <c r="FA429">
        <v>48.625</v>
      </c>
      <c r="FB429">
        <v>48.937</v>
      </c>
      <c r="FC429">
        <v>48.9466923076923</v>
      </c>
      <c r="FD429">
        <v>48.6726923076923</v>
      </c>
      <c r="FE429">
        <v>50.437</v>
      </c>
      <c r="FF429">
        <v>1955.11384615385</v>
      </c>
      <c r="FG429">
        <v>39.91</v>
      </c>
      <c r="FH429">
        <v>0</v>
      </c>
      <c r="FI429">
        <v>1759000627.5</v>
      </c>
      <c r="FJ429">
        <v>0</v>
      </c>
      <c r="FK429">
        <v>660.8395</v>
      </c>
      <c r="FL429">
        <v>18.3276238995285</v>
      </c>
      <c r="FM429">
        <v>376.683760146702</v>
      </c>
      <c r="FN429">
        <v>13531.1384615385</v>
      </c>
      <c r="FO429">
        <v>15</v>
      </c>
      <c r="FP429">
        <v>0</v>
      </c>
      <c r="FQ429" t="s">
        <v>439</v>
      </c>
      <c r="FR429">
        <v>1747249705.1</v>
      </c>
      <c r="FS429">
        <v>1747249711.1</v>
      </c>
      <c r="FT429">
        <v>0</v>
      </c>
      <c r="FU429">
        <v>0.871</v>
      </c>
      <c r="FV429">
        <v>0.066</v>
      </c>
      <c r="FW429">
        <v>5.486</v>
      </c>
      <c r="FX429">
        <v>0.145</v>
      </c>
      <c r="FY429">
        <v>420</v>
      </c>
      <c r="FZ429">
        <v>16</v>
      </c>
      <c r="GA429">
        <v>0.27</v>
      </c>
      <c r="GB429">
        <v>0.16</v>
      </c>
      <c r="GC429">
        <v>-32.3724952380952</v>
      </c>
      <c r="GD429">
        <v>-76.8799324675325</v>
      </c>
      <c r="GE429">
        <v>7.88531143821196</v>
      </c>
      <c r="GF429">
        <v>0</v>
      </c>
      <c r="GG429">
        <v>659.597617647059</v>
      </c>
      <c r="GH429">
        <v>20.4849961783467</v>
      </c>
      <c r="GI429">
        <v>2.02576125146175</v>
      </c>
      <c r="GJ429">
        <v>-1</v>
      </c>
      <c r="GK429">
        <v>3.61861095238095</v>
      </c>
      <c r="GL429">
        <v>0.00658831168830887</v>
      </c>
      <c r="GM429">
        <v>0.00135205629905992</v>
      </c>
      <c r="GN429">
        <v>1</v>
      </c>
      <c r="GO429">
        <v>1</v>
      </c>
      <c r="GP429">
        <v>2</v>
      </c>
      <c r="GQ429" t="s">
        <v>446</v>
      </c>
      <c r="GR429">
        <v>3.1252</v>
      </c>
      <c r="GS429">
        <v>2.65421</v>
      </c>
      <c r="GT429">
        <v>0.089145</v>
      </c>
      <c r="GU429">
        <v>0.0970124</v>
      </c>
      <c r="GV429">
        <v>0.100403</v>
      </c>
      <c r="GW429">
        <v>0.089711</v>
      </c>
      <c r="GX429">
        <v>23442.1</v>
      </c>
      <c r="GY429">
        <v>22063.8</v>
      </c>
      <c r="GZ429">
        <v>23013.5</v>
      </c>
      <c r="HA429">
        <v>23789.5</v>
      </c>
      <c r="HB429">
        <v>35276.9</v>
      </c>
      <c r="HC429">
        <v>35844.5</v>
      </c>
      <c r="HD429">
        <v>41483.6</v>
      </c>
      <c r="HE429">
        <v>42421.4</v>
      </c>
      <c r="HF429">
        <v>1.91162</v>
      </c>
      <c r="HG429">
        <v>1.82038</v>
      </c>
      <c r="HH429">
        <v>0.169121</v>
      </c>
      <c r="HI429">
        <v>0</v>
      </c>
      <c r="HJ429">
        <v>27.2461</v>
      </c>
      <c r="HK429">
        <v>999.9</v>
      </c>
      <c r="HL429">
        <v>54.371</v>
      </c>
      <c r="HM429">
        <v>29.427</v>
      </c>
      <c r="HN429">
        <v>24.8244</v>
      </c>
      <c r="HO429">
        <v>53.6629</v>
      </c>
      <c r="HP429">
        <v>41.8229</v>
      </c>
      <c r="HQ429">
        <v>1</v>
      </c>
      <c r="HR429">
        <v>0.00704268</v>
      </c>
      <c r="HS429">
        <v>0.219085</v>
      </c>
      <c r="HT429">
        <v>20.2179</v>
      </c>
      <c r="HU429">
        <v>5.23301</v>
      </c>
      <c r="HV429">
        <v>11.992</v>
      </c>
      <c r="HW429">
        <v>4.95575</v>
      </c>
      <c r="HX429">
        <v>3.30393</v>
      </c>
      <c r="HY429">
        <v>24.2</v>
      </c>
      <c r="HZ429">
        <v>9999</v>
      </c>
      <c r="IA429">
        <v>9999</v>
      </c>
      <c r="IB429">
        <v>9999</v>
      </c>
      <c r="IC429">
        <v>1.86845</v>
      </c>
      <c r="ID429">
        <v>1.86419</v>
      </c>
      <c r="IE429">
        <v>1.87181</v>
      </c>
      <c r="IF429">
        <v>1.86267</v>
      </c>
      <c r="IG429">
        <v>1.86205</v>
      </c>
      <c r="IH429">
        <v>1.86854</v>
      </c>
      <c r="II429">
        <v>1.85867</v>
      </c>
      <c r="IJ429">
        <v>1.86508</v>
      </c>
      <c r="IK429">
        <v>5</v>
      </c>
      <c r="IL429">
        <v>0</v>
      </c>
      <c r="IM429">
        <v>0</v>
      </c>
      <c r="IN429">
        <v>0</v>
      </c>
      <c r="IO429" t="s">
        <v>441</v>
      </c>
      <c r="IP429" t="s">
        <v>442</v>
      </c>
      <c r="IQ429" t="s">
        <v>443</v>
      </c>
      <c r="IR429" t="s">
        <v>443</v>
      </c>
      <c r="IS429" t="s">
        <v>443</v>
      </c>
      <c r="IT429" t="s">
        <v>443</v>
      </c>
      <c r="IU429">
        <v>0</v>
      </c>
      <c r="IV429">
        <v>100</v>
      </c>
      <c r="IW429">
        <v>100</v>
      </c>
      <c r="IX429">
        <v>5.827</v>
      </c>
      <c r="IY429">
        <v>0.3877</v>
      </c>
      <c r="IZ429">
        <v>4.29428474587108</v>
      </c>
      <c r="JA429">
        <v>0.0044018681294096</v>
      </c>
      <c r="JB429">
        <v>-1.90699597991277e-06</v>
      </c>
      <c r="JC429">
        <v>4.44501569190667e-10</v>
      </c>
      <c r="JD429">
        <v>0.0663976639725661</v>
      </c>
      <c r="JE429">
        <v>0.00774552653971819</v>
      </c>
      <c r="JF429">
        <v>0.000136201457998369</v>
      </c>
      <c r="JG429">
        <v>5.32982615085375e-06</v>
      </c>
      <c r="JH429">
        <v>-0</v>
      </c>
      <c r="JI429">
        <v>1991</v>
      </c>
      <c r="JJ429">
        <v>1</v>
      </c>
      <c r="JK429">
        <v>28</v>
      </c>
      <c r="JL429">
        <v>195848.6</v>
      </c>
      <c r="JM429">
        <v>195848.5</v>
      </c>
      <c r="JN429">
        <v>0.976562</v>
      </c>
      <c r="JO429">
        <v>2.3999</v>
      </c>
      <c r="JP429">
        <v>1.49902</v>
      </c>
      <c r="JQ429">
        <v>2.33032</v>
      </c>
      <c r="JR429">
        <v>1.54419</v>
      </c>
      <c r="JS429">
        <v>2.31934</v>
      </c>
      <c r="JT429">
        <v>35.4523</v>
      </c>
      <c r="JU429">
        <v>24.1138</v>
      </c>
      <c r="JV429">
        <v>18</v>
      </c>
      <c r="JW429">
        <v>547.233</v>
      </c>
      <c r="JX429">
        <v>431.895</v>
      </c>
      <c r="JY429">
        <v>26.8746</v>
      </c>
      <c r="JZ429">
        <v>27.6589</v>
      </c>
      <c r="KA429">
        <v>30.0002</v>
      </c>
      <c r="KB429">
        <v>27.5657</v>
      </c>
      <c r="KC429">
        <v>27.593</v>
      </c>
      <c r="KD429">
        <v>19.6016</v>
      </c>
      <c r="KE429">
        <v>32.35</v>
      </c>
      <c r="KF429">
        <v>83.6094</v>
      </c>
      <c r="KG429">
        <v>26.7841</v>
      </c>
      <c r="KH429">
        <v>487.709</v>
      </c>
      <c r="KI429">
        <v>20.1112</v>
      </c>
      <c r="KJ429">
        <v>92.9804</v>
      </c>
      <c r="KK429">
        <v>98.8676</v>
      </c>
    </row>
    <row r="430" spans="1:297">
      <c r="A430">
        <v>414</v>
      </c>
      <c r="B430">
        <v>1759000627</v>
      </c>
      <c r="C430">
        <v>13280</v>
      </c>
      <c r="D430" t="s">
        <v>1274</v>
      </c>
      <c r="E430" t="s">
        <v>1275</v>
      </c>
      <c r="F430">
        <v>5</v>
      </c>
      <c r="G430" t="s">
        <v>1217</v>
      </c>
      <c r="H430" t="s">
        <v>436</v>
      </c>
      <c r="I430">
        <v>1759000618.84615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(EA430+(U430+2*0.95*5.67E-8*(((EA430+$B$7)+273)^4-(EA430+273)^4)-44100*J430)/(1.84*29.3*R430+8*0.95*5.67E-8*(EA430+273)^3))</f>
        <v>0</v>
      </c>
      <c r="W430">
        <f>($C$7*EB430+$D$7*EC430+$E$7*V430)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2*0.95*5.67E-8*(((EA430+$B$7)+273)^4-(W430+273)^4)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480.669256048809</v>
      </c>
      <c r="AK430">
        <v>443.595703030303</v>
      </c>
      <c r="AL430">
        <v>2.92270647186141</v>
      </c>
      <c r="AM430">
        <v>63.08</v>
      </c>
      <c r="AN430">
        <f>(AP430 - AO430 + DY430*1E3/(8.314*(EA430+273.15)) * AR430/DX430 * AQ430) * DX430/(100*DL430) * 1000/(1000 - AP430)</f>
        <v>0</v>
      </c>
      <c r="AO430">
        <v>20.0422857291667</v>
      </c>
      <c r="AP430">
        <v>23.6628090909091</v>
      </c>
      <c r="AQ430">
        <v>-2.58456565657028e-05</v>
      </c>
      <c r="AR430">
        <v>99.94</v>
      </c>
      <c r="AS430">
        <v>0</v>
      </c>
      <c r="AT430">
        <v>0</v>
      </c>
      <c r="AU430">
        <f>IF(AS430*$H$13&gt;=AW430,1.0,(AW430/(AW430-AS430*$H$13)))</f>
        <v>0</v>
      </c>
      <c r="AV430">
        <f>(AU430-1)*100</f>
        <v>0</v>
      </c>
      <c r="AW430">
        <f>MAX(0,($B$13+$C$13*EF430)/(1+$D$13*EF430)*DY430/(EA430+273)*$E$13)</f>
        <v>0</v>
      </c>
      <c r="AX430" t="s">
        <v>437</v>
      </c>
      <c r="AY430" t="s">
        <v>437</v>
      </c>
      <c r="AZ430">
        <v>0</v>
      </c>
      <c r="BA430">
        <v>0</v>
      </c>
      <c r="BB430">
        <f>1-AZ430/BA430</f>
        <v>0</v>
      </c>
      <c r="BC430">
        <v>0</v>
      </c>
      <c r="BD430" t="s">
        <v>437</v>
      </c>
      <c r="BE430" t="s">
        <v>437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437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$B$11*EG430+$C$11*EH430+$F$11*ES430*(1-EV430)</f>
        <v>0</v>
      </c>
      <c r="DI430">
        <f>DH430*DJ430</f>
        <v>0</v>
      </c>
      <c r="DJ430">
        <f>($B$11*$D$9+$C$11*$D$9+$F$11*((FF430+EX430)/MAX(FF430+EX430+FG430, 0.1)*$I$9+FG430/MAX(FF430+EX430+FG430, 0.1)*$J$9))/($B$11+$C$11+$F$11)</f>
        <v>0</v>
      </c>
      <c r="DK430">
        <f>($B$11*$K$9+$C$11*$K$9+$F$11*((FF430+EX430)/MAX(FF430+EX430+FG430, 0.1)*$P$9+FG430/MAX(FF430+EX430+FG430, 0.1)*$Q$9))/($B$11+$C$11+$F$11)</f>
        <v>0</v>
      </c>
      <c r="DL430">
        <v>4.6</v>
      </c>
      <c r="DM430">
        <v>0.5</v>
      </c>
      <c r="DN430" t="s">
        <v>438</v>
      </c>
      <c r="DO430">
        <v>2</v>
      </c>
      <c r="DP430" t="b">
        <v>1</v>
      </c>
      <c r="DQ430">
        <v>1759000618.84615</v>
      </c>
      <c r="DR430">
        <v>414.620076923077</v>
      </c>
      <c r="DS430">
        <v>455.938538461538</v>
      </c>
      <c r="DT430">
        <v>23.6645307692308</v>
      </c>
      <c r="DU430">
        <v>20.0447461538462</v>
      </c>
      <c r="DV430">
        <v>408.814692307692</v>
      </c>
      <c r="DW430">
        <v>23.2768307692308</v>
      </c>
      <c r="DX430">
        <v>500.014307692308</v>
      </c>
      <c r="DY430">
        <v>90.2883615384615</v>
      </c>
      <c r="DZ430">
        <v>0.0283988307692308</v>
      </c>
      <c r="EA430">
        <v>30.1172153846154</v>
      </c>
      <c r="EB430">
        <v>30.0028461538462</v>
      </c>
      <c r="EC430">
        <v>999.9</v>
      </c>
      <c r="ED430">
        <v>0</v>
      </c>
      <c r="EE430">
        <v>0</v>
      </c>
      <c r="EF430">
        <v>10004.2384615385</v>
      </c>
      <c r="EG430">
        <v>0</v>
      </c>
      <c r="EH430">
        <v>9.68168</v>
      </c>
      <c r="EI430">
        <v>-41.3183846153846</v>
      </c>
      <c r="EJ430">
        <v>424.669923076923</v>
      </c>
      <c r="EK430">
        <v>465.264615384615</v>
      </c>
      <c r="EL430">
        <v>3.61978692307692</v>
      </c>
      <c r="EM430">
        <v>455.938538461538</v>
      </c>
      <c r="EN430">
        <v>20.0447461538462</v>
      </c>
      <c r="EO430">
        <v>2.13663230769231</v>
      </c>
      <c r="EP430">
        <v>1.80980769230769</v>
      </c>
      <c r="EQ430">
        <v>18.4949230769231</v>
      </c>
      <c r="ER430">
        <v>15.8717538461538</v>
      </c>
      <c r="ES430">
        <v>2000.00461538462</v>
      </c>
      <c r="ET430">
        <v>0.979996923076923</v>
      </c>
      <c r="EU430">
        <v>0.0200032384615385</v>
      </c>
      <c r="EV430">
        <v>0</v>
      </c>
      <c r="EW430">
        <v>662.020538461538</v>
      </c>
      <c r="EX430">
        <v>5.00016</v>
      </c>
      <c r="EY430">
        <v>13555.8538461538</v>
      </c>
      <c r="EZ430">
        <v>18234.2230769231</v>
      </c>
      <c r="FA430">
        <v>48.625</v>
      </c>
      <c r="FB430">
        <v>48.937</v>
      </c>
      <c r="FC430">
        <v>48.9515384615385</v>
      </c>
      <c r="FD430">
        <v>48.6631538461538</v>
      </c>
      <c r="FE430">
        <v>50.437</v>
      </c>
      <c r="FF430">
        <v>1955.09461538462</v>
      </c>
      <c r="FG430">
        <v>39.91</v>
      </c>
      <c r="FH430">
        <v>0</v>
      </c>
      <c r="FI430">
        <v>1759000632.3</v>
      </c>
      <c r="FJ430">
        <v>0</v>
      </c>
      <c r="FK430">
        <v>662.261384615385</v>
      </c>
      <c r="FL430">
        <v>16.5848205236909</v>
      </c>
      <c r="FM430">
        <v>336.926495918748</v>
      </c>
      <c r="FN430">
        <v>13559.75</v>
      </c>
      <c r="FO430">
        <v>15</v>
      </c>
      <c r="FP430">
        <v>0</v>
      </c>
      <c r="FQ430" t="s">
        <v>439</v>
      </c>
      <c r="FR430">
        <v>1747249705.1</v>
      </c>
      <c r="FS430">
        <v>1747249711.1</v>
      </c>
      <c r="FT430">
        <v>0</v>
      </c>
      <c r="FU430">
        <v>0.871</v>
      </c>
      <c r="FV430">
        <v>0.066</v>
      </c>
      <c r="FW430">
        <v>5.486</v>
      </c>
      <c r="FX430">
        <v>0.145</v>
      </c>
      <c r="FY430">
        <v>420</v>
      </c>
      <c r="FZ430">
        <v>16</v>
      </c>
      <c r="GA430">
        <v>0.27</v>
      </c>
      <c r="GB430">
        <v>0.16</v>
      </c>
      <c r="GC430">
        <v>-38.379795</v>
      </c>
      <c r="GD430">
        <v>-66.2368285714286</v>
      </c>
      <c r="GE430">
        <v>6.59936234105046</v>
      </c>
      <c r="GF430">
        <v>0</v>
      </c>
      <c r="GG430">
        <v>661.160647058824</v>
      </c>
      <c r="GH430">
        <v>17.986737975298</v>
      </c>
      <c r="GI430">
        <v>1.77695029362691</v>
      </c>
      <c r="GJ430">
        <v>-1</v>
      </c>
      <c r="GK430">
        <v>3.619599</v>
      </c>
      <c r="GL430">
        <v>0.0130430075187946</v>
      </c>
      <c r="GM430">
        <v>0.00211510259798436</v>
      </c>
      <c r="GN430">
        <v>1</v>
      </c>
      <c r="GO430">
        <v>1</v>
      </c>
      <c r="GP430">
        <v>2</v>
      </c>
      <c r="GQ430" t="s">
        <v>446</v>
      </c>
      <c r="GR430">
        <v>3.12505</v>
      </c>
      <c r="GS430">
        <v>2.65397</v>
      </c>
      <c r="GT430">
        <v>0.0914707</v>
      </c>
      <c r="GU430">
        <v>0.0995588</v>
      </c>
      <c r="GV430">
        <v>0.100388</v>
      </c>
      <c r="GW430">
        <v>0.0897321</v>
      </c>
      <c r="GX430">
        <v>23382.2</v>
      </c>
      <c r="GY430">
        <v>22001.6</v>
      </c>
      <c r="GZ430">
        <v>23013.5</v>
      </c>
      <c r="HA430">
        <v>23789.5</v>
      </c>
      <c r="HB430">
        <v>35277.5</v>
      </c>
      <c r="HC430">
        <v>35844</v>
      </c>
      <c r="HD430">
        <v>41483.4</v>
      </c>
      <c r="HE430">
        <v>42421.5</v>
      </c>
      <c r="HF430">
        <v>1.91138</v>
      </c>
      <c r="HG430">
        <v>1.82043</v>
      </c>
      <c r="HH430">
        <v>0.168983</v>
      </c>
      <c r="HI430">
        <v>0</v>
      </c>
      <c r="HJ430">
        <v>27.249</v>
      </c>
      <c r="HK430">
        <v>999.9</v>
      </c>
      <c r="HL430">
        <v>54.346</v>
      </c>
      <c r="HM430">
        <v>29.416</v>
      </c>
      <c r="HN430">
        <v>24.7978</v>
      </c>
      <c r="HO430">
        <v>54.3929</v>
      </c>
      <c r="HP430">
        <v>41.9992</v>
      </c>
      <c r="HQ430">
        <v>1</v>
      </c>
      <c r="HR430">
        <v>0.00782012</v>
      </c>
      <c r="HS430">
        <v>0.267884</v>
      </c>
      <c r="HT430">
        <v>20.2176</v>
      </c>
      <c r="HU430">
        <v>5.23271</v>
      </c>
      <c r="HV430">
        <v>11.992</v>
      </c>
      <c r="HW430">
        <v>4.95575</v>
      </c>
      <c r="HX430">
        <v>3.30395</v>
      </c>
      <c r="HY430">
        <v>24.2</v>
      </c>
      <c r="HZ430">
        <v>9999</v>
      </c>
      <c r="IA430">
        <v>9999</v>
      </c>
      <c r="IB430">
        <v>9999</v>
      </c>
      <c r="IC430">
        <v>1.86846</v>
      </c>
      <c r="ID430">
        <v>1.86419</v>
      </c>
      <c r="IE430">
        <v>1.8718</v>
      </c>
      <c r="IF430">
        <v>1.86266</v>
      </c>
      <c r="IG430">
        <v>1.86205</v>
      </c>
      <c r="IH430">
        <v>1.86856</v>
      </c>
      <c r="II430">
        <v>1.85867</v>
      </c>
      <c r="IJ430">
        <v>1.86508</v>
      </c>
      <c r="IK430">
        <v>5</v>
      </c>
      <c r="IL430">
        <v>0</v>
      </c>
      <c r="IM430">
        <v>0</v>
      </c>
      <c r="IN430">
        <v>0</v>
      </c>
      <c r="IO430" t="s">
        <v>441</v>
      </c>
      <c r="IP430" t="s">
        <v>442</v>
      </c>
      <c r="IQ430" t="s">
        <v>443</v>
      </c>
      <c r="IR430" t="s">
        <v>443</v>
      </c>
      <c r="IS430" t="s">
        <v>443</v>
      </c>
      <c r="IT430" t="s">
        <v>443</v>
      </c>
      <c r="IU430">
        <v>0</v>
      </c>
      <c r="IV430">
        <v>100</v>
      </c>
      <c r="IW430">
        <v>100</v>
      </c>
      <c r="IX430">
        <v>5.871</v>
      </c>
      <c r="IY430">
        <v>0.3876</v>
      </c>
      <c r="IZ430">
        <v>4.29428474587108</v>
      </c>
      <c r="JA430">
        <v>0.0044018681294096</v>
      </c>
      <c r="JB430">
        <v>-1.90699597991277e-06</v>
      </c>
      <c r="JC430">
        <v>4.44501569190667e-10</v>
      </c>
      <c r="JD430">
        <v>0.0663976639725661</v>
      </c>
      <c r="JE430">
        <v>0.00774552653971819</v>
      </c>
      <c r="JF430">
        <v>0.000136201457998369</v>
      </c>
      <c r="JG430">
        <v>5.32982615085375e-06</v>
      </c>
      <c r="JH430">
        <v>-0</v>
      </c>
      <c r="JI430">
        <v>1991</v>
      </c>
      <c r="JJ430">
        <v>1</v>
      </c>
      <c r="JK430">
        <v>28</v>
      </c>
      <c r="JL430">
        <v>195848.7</v>
      </c>
      <c r="JM430">
        <v>195848.6</v>
      </c>
      <c r="JN430">
        <v>1.01074</v>
      </c>
      <c r="JO430">
        <v>2.39868</v>
      </c>
      <c r="JP430">
        <v>1.4978</v>
      </c>
      <c r="JQ430">
        <v>2.33032</v>
      </c>
      <c r="JR430">
        <v>1.54419</v>
      </c>
      <c r="JS430">
        <v>2.38403</v>
      </c>
      <c r="JT430">
        <v>35.4754</v>
      </c>
      <c r="JU430">
        <v>24.1138</v>
      </c>
      <c r="JV430">
        <v>18</v>
      </c>
      <c r="JW430">
        <v>547.051</v>
      </c>
      <c r="JX430">
        <v>431.912</v>
      </c>
      <c r="JY430">
        <v>26.7937</v>
      </c>
      <c r="JZ430">
        <v>27.6565</v>
      </c>
      <c r="KA430">
        <v>30.0004</v>
      </c>
      <c r="KB430">
        <v>27.5634</v>
      </c>
      <c r="KC430">
        <v>27.5913</v>
      </c>
      <c r="KD430">
        <v>20.2923</v>
      </c>
      <c r="KE430">
        <v>32.0788</v>
      </c>
      <c r="KF430">
        <v>83.6094</v>
      </c>
      <c r="KG430">
        <v>26.7785</v>
      </c>
      <c r="KH430">
        <v>507.925</v>
      </c>
      <c r="KI430">
        <v>20.1113</v>
      </c>
      <c r="KJ430">
        <v>92.9801</v>
      </c>
      <c r="KK430">
        <v>98.8679</v>
      </c>
    </row>
    <row r="431" spans="1:297">
      <c r="A431">
        <v>415</v>
      </c>
      <c r="B431">
        <v>1759000632</v>
      </c>
      <c r="C431">
        <v>13285</v>
      </c>
      <c r="D431" t="s">
        <v>1276</v>
      </c>
      <c r="E431" t="s">
        <v>1277</v>
      </c>
      <c r="F431">
        <v>5</v>
      </c>
      <c r="G431" t="s">
        <v>1217</v>
      </c>
      <c r="H431" t="s">
        <v>436</v>
      </c>
      <c r="I431">
        <v>1759000623.84615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(EA431+(U431+2*0.95*5.67E-8*(((EA431+$B$7)+273)^4-(EA431+273)^4)-44100*J431)/(1.84*29.3*R431+8*0.95*5.67E-8*(EA431+273)^3))</f>
        <v>0</v>
      </c>
      <c r="W431">
        <f>($C$7*EB431+$D$7*EC431+$E$7*V431)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2*0.95*5.67E-8*(((EA431+$B$7)+273)^4-(W431+273)^4)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497.764168758333</v>
      </c>
      <c r="AK431">
        <v>459.218254545454</v>
      </c>
      <c r="AL431">
        <v>3.15999339826832</v>
      </c>
      <c r="AM431">
        <v>63.08</v>
      </c>
      <c r="AN431">
        <f>(AP431 - AO431 + DY431*1E3/(8.314*(EA431+273.15)) * AR431/DX431 * AQ431) * DX431/(100*DL431) * 1000/(1000 - AP431)</f>
        <v>0</v>
      </c>
      <c r="AO431">
        <v>20.0587123333333</v>
      </c>
      <c r="AP431">
        <v>23.6629084848485</v>
      </c>
      <c r="AQ431">
        <v>1.75701298700793e-05</v>
      </c>
      <c r="AR431">
        <v>99.94</v>
      </c>
      <c r="AS431">
        <v>0</v>
      </c>
      <c r="AT431">
        <v>0</v>
      </c>
      <c r="AU431">
        <f>IF(AS431*$H$13&gt;=AW431,1.0,(AW431/(AW431-AS431*$H$13)))</f>
        <v>0</v>
      </c>
      <c r="AV431">
        <f>(AU431-1)*100</f>
        <v>0</v>
      </c>
      <c r="AW431">
        <f>MAX(0,($B$13+$C$13*EF431)/(1+$D$13*EF431)*DY431/(EA431+273)*$E$13)</f>
        <v>0</v>
      </c>
      <c r="AX431" t="s">
        <v>437</v>
      </c>
      <c r="AY431" t="s">
        <v>437</v>
      </c>
      <c r="AZ431">
        <v>0</v>
      </c>
      <c r="BA431">
        <v>0</v>
      </c>
      <c r="BB431">
        <f>1-AZ431/BA431</f>
        <v>0</v>
      </c>
      <c r="BC431">
        <v>0</v>
      </c>
      <c r="BD431" t="s">
        <v>437</v>
      </c>
      <c r="BE431" t="s">
        <v>437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437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$B$11*EG431+$C$11*EH431+$F$11*ES431*(1-EV431)</f>
        <v>0</v>
      </c>
      <c r="DI431">
        <f>DH431*DJ431</f>
        <v>0</v>
      </c>
      <c r="DJ431">
        <f>($B$11*$D$9+$C$11*$D$9+$F$11*((FF431+EX431)/MAX(FF431+EX431+FG431, 0.1)*$I$9+FG431/MAX(FF431+EX431+FG431, 0.1)*$J$9))/($B$11+$C$11+$F$11)</f>
        <v>0</v>
      </c>
      <c r="DK431">
        <f>($B$11*$K$9+$C$11*$K$9+$F$11*((FF431+EX431)/MAX(FF431+EX431+FG431, 0.1)*$P$9+FG431/MAX(FF431+EX431+FG431, 0.1)*$Q$9))/($B$11+$C$11+$F$11)</f>
        <v>0</v>
      </c>
      <c r="DL431">
        <v>4.6</v>
      </c>
      <c r="DM431">
        <v>0.5</v>
      </c>
      <c r="DN431" t="s">
        <v>438</v>
      </c>
      <c r="DO431">
        <v>2</v>
      </c>
      <c r="DP431" t="b">
        <v>1</v>
      </c>
      <c r="DQ431">
        <v>1759000623.84615</v>
      </c>
      <c r="DR431">
        <v>427.461076923077</v>
      </c>
      <c r="DS431">
        <v>472.297923076923</v>
      </c>
      <c r="DT431">
        <v>23.6635769230769</v>
      </c>
      <c r="DU431">
        <v>20.0491384615385</v>
      </c>
      <c r="DV431">
        <v>421.616692307692</v>
      </c>
      <c r="DW431">
        <v>23.2759076923077</v>
      </c>
      <c r="DX431">
        <v>500</v>
      </c>
      <c r="DY431">
        <v>90.2877076923077</v>
      </c>
      <c r="DZ431">
        <v>0.0285087</v>
      </c>
      <c r="EA431">
        <v>30.1196923076923</v>
      </c>
      <c r="EB431">
        <v>30.0041923076923</v>
      </c>
      <c r="EC431">
        <v>999.9</v>
      </c>
      <c r="ED431">
        <v>0</v>
      </c>
      <c r="EE431">
        <v>0</v>
      </c>
      <c r="EF431">
        <v>10011.9284615385</v>
      </c>
      <c r="EG431">
        <v>0</v>
      </c>
      <c r="EH431">
        <v>9.68168</v>
      </c>
      <c r="EI431">
        <v>-44.8368923076923</v>
      </c>
      <c r="EJ431">
        <v>437.821615384615</v>
      </c>
      <c r="EK431">
        <v>481.961</v>
      </c>
      <c r="EL431">
        <v>3.61445</v>
      </c>
      <c r="EM431">
        <v>472.297923076923</v>
      </c>
      <c r="EN431">
        <v>20.0491384615385</v>
      </c>
      <c r="EO431">
        <v>2.13653153846154</v>
      </c>
      <c r="EP431">
        <v>1.81019</v>
      </c>
      <c r="EQ431">
        <v>18.4941692307692</v>
      </c>
      <c r="ER431">
        <v>15.8750615384615</v>
      </c>
      <c r="ES431">
        <v>2000.01461538462</v>
      </c>
      <c r="ET431">
        <v>0.979996923076923</v>
      </c>
      <c r="EU431">
        <v>0.0200032384615385</v>
      </c>
      <c r="EV431">
        <v>0</v>
      </c>
      <c r="EW431">
        <v>663.396384615385</v>
      </c>
      <c r="EX431">
        <v>5.00016</v>
      </c>
      <c r="EY431">
        <v>13584.0769230769</v>
      </c>
      <c r="EZ431">
        <v>18234.3076923077</v>
      </c>
      <c r="FA431">
        <v>48.625</v>
      </c>
      <c r="FB431">
        <v>48.937</v>
      </c>
      <c r="FC431">
        <v>48.9466923076923</v>
      </c>
      <c r="FD431">
        <v>48.6583846153846</v>
      </c>
      <c r="FE431">
        <v>50.437</v>
      </c>
      <c r="FF431">
        <v>1955.10461538462</v>
      </c>
      <c r="FG431">
        <v>39.91</v>
      </c>
      <c r="FH431">
        <v>0</v>
      </c>
      <c r="FI431">
        <v>1759000637.1</v>
      </c>
      <c r="FJ431">
        <v>0</v>
      </c>
      <c r="FK431">
        <v>663.567038461538</v>
      </c>
      <c r="FL431">
        <v>15.5784273510188</v>
      </c>
      <c r="FM431">
        <v>315.504273437564</v>
      </c>
      <c r="FN431">
        <v>13585.9653846154</v>
      </c>
      <c r="FO431">
        <v>15</v>
      </c>
      <c r="FP431">
        <v>0</v>
      </c>
      <c r="FQ431" t="s">
        <v>439</v>
      </c>
      <c r="FR431">
        <v>1747249705.1</v>
      </c>
      <c r="FS431">
        <v>1747249711.1</v>
      </c>
      <c r="FT431">
        <v>0</v>
      </c>
      <c r="FU431">
        <v>0.871</v>
      </c>
      <c r="FV431">
        <v>0.066</v>
      </c>
      <c r="FW431">
        <v>5.486</v>
      </c>
      <c r="FX431">
        <v>0.145</v>
      </c>
      <c r="FY431">
        <v>420</v>
      </c>
      <c r="FZ431">
        <v>16</v>
      </c>
      <c r="GA431">
        <v>0.27</v>
      </c>
      <c r="GB431">
        <v>0.16</v>
      </c>
      <c r="GC431">
        <v>-42.4835666666667</v>
      </c>
      <c r="GD431">
        <v>-42.1549714285714</v>
      </c>
      <c r="GE431">
        <v>4.47082013615413</v>
      </c>
      <c r="GF431">
        <v>0</v>
      </c>
      <c r="GG431">
        <v>662.719941176471</v>
      </c>
      <c r="GH431">
        <v>16.336684492788</v>
      </c>
      <c r="GI431">
        <v>1.61619611399506</v>
      </c>
      <c r="GJ431">
        <v>-1</v>
      </c>
      <c r="GK431">
        <v>3.61547047619048</v>
      </c>
      <c r="GL431">
        <v>-0.0479376623376603</v>
      </c>
      <c r="GM431">
        <v>0.00819680162722629</v>
      </c>
      <c r="GN431">
        <v>1</v>
      </c>
      <c r="GO431">
        <v>1</v>
      </c>
      <c r="GP431">
        <v>2</v>
      </c>
      <c r="GQ431" t="s">
        <v>446</v>
      </c>
      <c r="GR431">
        <v>3.12518</v>
      </c>
      <c r="GS431">
        <v>2.65448</v>
      </c>
      <c r="GT431">
        <v>0.0939458</v>
      </c>
      <c r="GU431">
        <v>0.102207</v>
      </c>
      <c r="GV431">
        <v>0.100403</v>
      </c>
      <c r="GW431">
        <v>0.0897811</v>
      </c>
      <c r="GX431">
        <v>23318.7</v>
      </c>
      <c r="GY431">
        <v>21936.7</v>
      </c>
      <c r="GZ431">
        <v>23013.6</v>
      </c>
      <c r="HA431">
        <v>23789.3</v>
      </c>
      <c r="HB431">
        <v>35277.3</v>
      </c>
      <c r="HC431">
        <v>35841.8</v>
      </c>
      <c r="HD431">
        <v>41483.6</v>
      </c>
      <c r="HE431">
        <v>42420.9</v>
      </c>
      <c r="HF431">
        <v>1.9115</v>
      </c>
      <c r="HG431">
        <v>1.82035</v>
      </c>
      <c r="HH431">
        <v>0.168387</v>
      </c>
      <c r="HI431">
        <v>0</v>
      </c>
      <c r="HJ431">
        <v>27.2519</v>
      </c>
      <c r="HK431">
        <v>999.9</v>
      </c>
      <c r="HL431">
        <v>54.346</v>
      </c>
      <c r="HM431">
        <v>29.427</v>
      </c>
      <c r="HN431">
        <v>24.8135</v>
      </c>
      <c r="HO431">
        <v>54.1029</v>
      </c>
      <c r="HP431">
        <v>41.9231</v>
      </c>
      <c r="HQ431">
        <v>1</v>
      </c>
      <c r="HR431">
        <v>0.00740091</v>
      </c>
      <c r="HS431">
        <v>0.165681</v>
      </c>
      <c r="HT431">
        <v>20.2179</v>
      </c>
      <c r="HU431">
        <v>5.23256</v>
      </c>
      <c r="HV431">
        <v>11.992</v>
      </c>
      <c r="HW431">
        <v>4.95565</v>
      </c>
      <c r="HX431">
        <v>3.30387</v>
      </c>
      <c r="HY431">
        <v>24.2</v>
      </c>
      <c r="HZ431">
        <v>9999</v>
      </c>
      <c r="IA431">
        <v>9999</v>
      </c>
      <c r="IB431">
        <v>9999</v>
      </c>
      <c r="IC431">
        <v>1.86849</v>
      </c>
      <c r="ID431">
        <v>1.8642</v>
      </c>
      <c r="IE431">
        <v>1.87181</v>
      </c>
      <c r="IF431">
        <v>1.86266</v>
      </c>
      <c r="IG431">
        <v>1.86205</v>
      </c>
      <c r="IH431">
        <v>1.86855</v>
      </c>
      <c r="II431">
        <v>1.85867</v>
      </c>
      <c r="IJ431">
        <v>1.86508</v>
      </c>
      <c r="IK431">
        <v>5</v>
      </c>
      <c r="IL431">
        <v>0</v>
      </c>
      <c r="IM431">
        <v>0</v>
      </c>
      <c r="IN431">
        <v>0</v>
      </c>
      <c r="IO431" t="s">
        <v>441</v>
      </c>
      <c r="IP431" t="s">
        <v>442</v>
      </c>
      <c r="IQ431" t="s">
        <v>443</v>
      </c>
      <c r="IR431" t="s">
        <v>443</v>
      </c>
      <c r="IS431" t="s">
        <v>443</v>
      </c>
      <c r="IT431" t="s">
        <v>443</v>
      </c>
      <c r="IU431">
        <v>0</v>
      </c>
      <c r="IV431">
        <v>100</v>
      </c>
      <c r="IW431">
        <v>100</v>
      </c>
      <c r="IX431">
        <v>5.916</v>
      </c>
      <c r="IY431">
        <v>0.3877</v>
      </c>
      <c r="IZ431">
        <v>4.29428474587108</v>
      </c>
      <c r="JA431">
        <v>0.0044018681294096</v>
      </c>
      <c r="JB431">
        <v>-1.90699597991277e-06</v>
      </c>
      <c r="JC431">
        <v>4.44501569190667e-10</v>
      </c>
      <c r="JD431">
        <v>0.0663976639725661</v>
      </c>
      <c r="JE431">
        <v>0.00774552653971819</v>
      </c>
      <c r="JF431">
        <v>0.000136201457998369</v>
      </c>
      <c r="JG431">
        <v>5.32982615085375e-06</v>
      </c>
      <c r="JH431">
        <v>-0</v>
      </c>
      <c r="JI431">
        <v>1991</v>
      </c>
      <c r="JJ431">
        <v>1</v>
      </c>
      <c r="JK431">
        <v>28</v>
      </c>
      <c r="JL431">
        <v>195848.8</v>
      </c>
      <c r="JM431">
        <v>195848.7</v>
      </c>
      <c r="JN431">
        <v>1.0437</v>
      </c>
      <c r="JO431">
        <v>2.40479</v>
      </c>
      <c r="JP431">
        <v>1.4978</v>
      </c>
      <c r="JQ431">
        <v>2.33032</v>
      </c>
      <c r="JR431">
        <v>1.54419</v>
      </c>
      <c r="JS431">
        <v>2.29126</v>
      </c>
      <c r="JT431">
        <v>35.4754</v>
      </c>
      <c r="JU431">
        <v>24.105</v>
      </c>
      <c r="JV431">
        <v>18</v>
      </c>
      <c r="JW431">
        <v>547.113</v>
      </c>
      <c r="JX431">
        <v>431.85</v>
      </c>
      <c r="JY431">
        <v>26.7686</v>
      </c>
      <c r="JZ431">
        <v>27.6548</v>
      </c>
      <c r="KA431">
        <v>30</v>
      </c>
      <c r="KB431">
        <v>27.5611</v>
      </c>
      <c r="KC431">
        <v>27.5889</v>
      </c>
      <c r="KD431">
        <v>20.9247</v>
      </c>
      <c r="KE431">
        <v>32.0788</v>
      </c>
      <c r="KF431">
        <v>83.6094</v>
      </c>
      <c r="KG431">
        <v>26.7759</v>
      </c>
      <c r="KH431">
        <v>521.474</v>
      </c>
      <c r="KI431">
        <v>20.1113</v>
      </c>
      <c r="KJ431">
        <v>92.9805</v>
      </c>
      <c r="KK431">
        <v>98.8667</v>
      </c>
    </row>
    <row r="432" spans="1:297">
      <c r="A432">
        <v>416</v>
      </c>
      <c r="B432">
        <v>1759000637</v>
      </c>
      <c r="C432">
        <v>13290</v>
      </c>
      <c r="D432" t="s">
        <v>1278</v>
      </c>
      <c r="E432" t="s">
        <v>1279</v>
      </c>
      <c r="F432">
        <v>5</v>
      </c>
      <c r="G432" t="s">
        <v>1217</v>
      </c>
      <c r="H432" t="s">
        <v>436</v>
      </c>
      <c r="I432">
        <v>1759000628.84615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(EA432+(U432+2*0.95*5.67E-8*(((EA432+$B$7)+273)^4-(EA432+273)^4)-44100*J432)/(1.84*29.3*R432+8*0.95*5.67E-8*(EA432+273)^3))</f>
        <v>0</v>
      </c>
      <c r="W432">
        <f>($C$7*EB432+$D$7*EC432+$E$7*V432)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2*0.95*5.67E-8*(((EA432+$B$7)+273)^4-(W432+273)^4)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515.422665704762</v>
      </c>
      <c r="AK432">
        <v>475.919236363636</v>
      </c>
      <c r="AL432">
        <v>3.3599457575757</v>
      </c>
      <c r="AM432">
        <v>63.08</v>
      </c>
      <c r="AN432">
        <f>(AP432 - AO432 + DY432*1E3/(8.314*(EA432+273.15)) * AR432/DX432 * AQ432) * DX432/(100*DL432) * 1000/(1000 - AP432)</f>
        <v>0</v>
      </c>
      <c r="AO432">
        <v>20.0661611220238</v>
      </c>
      <c r="AP432">
        <v>23.6698793939394</v>
      </c>
      <c r="AQ432">
        <v>5.65695951107343e-05</v>
      </c>
      <c r="AR432">
        <v>99.94</v>
      </c>
      <c r="AS432">
        <v>0</v>
      </c>
      <c r="AT432">
        <v>0</v>
      </c>
      <c r="AU432">
        <f>IF(AS432*$H$13&gt;=AW432,1.0,(AW432/(AW432-AS432*$H$13)))</f>
        <v>0</v>
      </c>
      <c r="AV432">
        <f>(AU432-1)*100</f>
        <v>0</v>
      </c>
      <c r="AW432">
        <f>MAX(0,($B$13+$C$13*EF432)/(1+$D$13*EF432)*DY432/(EA432+273)*$E$13)</f>
        <v>0</v>
      </c>
      <c r="AX432" t="s">
        <v>437</v>
      </c>
      <c r="AY432" t="s">
        <v>437</v>
      </c>
      <c r="AZ432">
        <v>0</v>
      </c>
      <c r="BA432">
        <v>0</v>
      </c>
      <c r="BB432">
        <f>1-AZ432/BA432</f>
        <v>0</v>
      </c>
      <c r="BC432">
        <v>0</v>
      </c>
      <c r="BD432" t="s">
        <v>437</v>
      </c>
      <c r="BE432" t="s">
        <v>437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437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$B$11*EG432+$C$11*EH432+$F$11*ES432*(1-EV432)</f>
        <v>0</v>
      </c>
      <c r="DI432">
        <f>DH432*DJ432</f>
        <v>0</v>
      </c>
      <c r="DJ432">
        <f>($B$11*$D$9+$C$11*$D$9+$F$11*((FF432+EX432)/MAX(FF432+EX432+FG432, 0.1)*$I$9+FG432/MAX(FF432+EX432+FG432, 0.1)*$J$9))/($B$11+$C$11+$F$11)</f>
        <v>0</v>
      </c>
      <c r="DK432">
        <f>($B$11*$K$9+$C$11*$K$9+$F$11*((FF432+EX432)/MAX(FF432+EX432+FG432, 0.1)*$P$9+FG432/MAX(FF432+EX432+FG432, 0.1)*$Q$9))/($B$11+$C$11+$F$11)</f>
        <v>0</v>
      </c>
      <c r="DL432">
        <v>4.6</v>
      </c>
      <c r="DM432">
        <v>0.5</v>
      </c>
      <c r="DN432" t="s">
        <v>438</v>
      </c>
      <c r="DO432">
        <v>2</v>
      </c>
      <c r="DP432" t="b">
        <v>1</v>
      </c>
      <c r="DQ432">
        <v>1759000628.84615</v>
      </c>
      <c r="DR432">
        <v>442.132769230769</v>
      </c>
      <c r="DS432">
        <v>488.830923076923</v>
      </c>
      <c r="DT432">
        <v>23.6646461538462</v>
      </c>
      <c r="DU432">
        <v>20.0553692307692</v>
      </c>
      <c r="DV432">
        <v>436.244307692308</v>
      </c>
      <c r="DW432">
        <v>23.2769384615385</v>
      </c>
      <c r="DX432">
        <v>500.012615384615</v>
      </c>
      <c r="DY432">
        <v>90.2869</v>
      </c>
      <c r="DZ432">
        <v>0.0286436692307692</v>
      </c>
      <c r="EA432">
        <v>30.1199076923077</v>
      </c>
      <c r="EB432">
        <v>30.0004846153846</v>
      </c>
      <c r="EC432">
        <v>999.9</v>
      </c>
      <c r="ED432">
        <v>0</v>
      </c>
      <c r="EE432">
        <v>0</v>
      </c>
      <c r="EF432">
        <v>10008.9484615385</v>
      </c>
      <c r="EG432">
        <v>0</v>
      </c>
      <c r="EH432">
        <v>9.68168</v>
      </c>
      <c r="EI432">
        <v>-46.6982461538461</v>
      </c>
      <c r="EJ432">
        <v>452.849384615385</v>
      </c>
      <c r="EK432">
        <v>498.835384615385</v>
      </c>
      <c r="EL432">
        <v>3.60927076923077</v>
      </c>
      <c r="EM432">
        <v>488.830923076923</v>
      </c>
      <c r="EN432">
        <v>20.0553692307692</v>
      </c>
      <c r="EO432">
        <v>2.13660846153846</v>
      </c>
      <c r="EP432">
        <v>1.81073692307692</v>
      </c>
      <c r="EQ432">
        <v>18.4947538461538</v>
      </c>
      <c r="ER432">
        <v>15.8797846153846</v>
      </c>
      <c r="ES432">
        <v>2000.01846153846</v>
      </c>
      <c r="ET432">
        <v>0.979996923076923</v>
      </c>
      <c r="EU432">
        <v>0.0200032461538462</v>
      </c>
      <c r="EV432">
        <v>0</v>
      </c>
      <c r="EW432">
        <v>664.762461538462</v>
      </c>
      <c r="EX432">
        <v>5.00016</v>
      </c>
      <c r="EY432">
        <v>13610.1615384615</v>
      </c>
      <c r="EZ432">
        <v>18234.3538461538</v>
      </c>
      <c r="FA432">
        <v>48.625</v>
      </c>
      <c r="FB432">
        <v>48.9322307692308</v>
      </c>
      <c r="FC432">
        <v>48.9466923076923</v>
      </c>
      <c r="FD432">
        <v>48.6536153846154</v>
      </c>
      <c r="FE432">
        <v>50.437</v>
      </c>
      <c r="FF432">
        <v>1955.10846153846</v>
      </c>
      <c r="FG432">
        <v>39.91</v>
      </c>
      <c r="FH432">
        <v>0</v>
      </c>
      <c r="FI432">
        <v>1759000642.5</v>
      </c>
      <c r="FJ432">
        <v>0</v>
      </c>
      <c r="FK432">
        <v>665.02276</v>
      </c>
      <c r="FL432">
        <v>14.6436153712848</v>
      </c>
      <c r="FM432">
        <v>302.884614887895</v>
      </c>
      <c r="FN432">
        <v>13615.352</v>
      </c>
      <c r="FO432">
        <v>15</v>
      </c>
      <c r="FP432">
        <v>0</v>
      </c>
      <c r="FQ432" t="s">
        <v>439</v>
      </c>
      <c r="FR432">
        <v>1747249705.1</v>
      </c>
      <c r="FS432">
        <v>1747249711.1</v>
      </c>
      <c r="FT432">
        <v>0</v>
      </c>
      <c r="FU432">
        <v>0.871</v>
      </c>
      <c r="FV432">
        <v>0.066</v>
      </c>
      <c r="FW432">
        <v>5.486</v>
      </c>
      <c r="FX432">
        <v>0.145</v>
      </c>
      <c r="FY432">
        <v>420</v>
      </c>
      <c r="FZ432">
        <v>16</v>
      </c>
      <c r="GA432">
        <v>0.27</v>
      </c>
      <c r="GB432">
        <v>0.16</v>
      </c>
      <c r="GC432">
        <v>-45.788485</v>
      </c>
      <c r="GD432">
        <v>-22.1139744360903</v>
      </c>
      <c r="GE432">
        <v>2.17404125473161</v>
      </c>
      <c r="GF432">
        <v>0</v>
      </c>
      <c r="GG432">
        <v>664.019941176471</v>
      </c>
      <c r="GH432">
        <v>15.6947899155927</v>
      </c>
      <c r="GI432">
        <v>1.55275595486326</v>
      </c>
      <c r="GJ432">
        <v>-1</v>
      </c>
      <c r="GK432">
        <v>3.6116525</v>
      </c>
      <c r="GL432">
        <v>-0.0855207518797024</v>
      </c>
      <c r="GM432">
        <v>0.00987185994379986</v>
      </c>
      <c r="GN432">
        <v>1</v>
      </c>
      <c r="GO432">
        <v>1</v>
      </c>
      <c r="GP432">
        <v>2</v>
      </c>
      <c r="GQ432" t="s">
        <v>446</v>
      </c>
      <c r="GR432">
        <v>3.12531</v>
      </c>
      <c r="GS432">
        <v>2.6542</v>
      </c>
      <c r="GT432">
        <v>0.0965034</v>
      </c>
      <c r="GU432">
        <v>0.104558</v>
      </c>
      <c r="GV432">
        <v>0.100418</v>
      </c>
      <c r="GW432">
        <v>0.0897825</v>
      </c>
      <c r="GX432">
        <v>23253.1</v>
      </c>
      <c r="GY432">
        <v>21879.1</v>
      </c>
      <c r="GZ432">
        <v>23013.9</v>
      </c>
      <c r="HA432">
        <v>23789.2</v>
      </c>
      <c r="HB432">
        <v>35277.3</v>
      </c>
      <c r="HC432">
        <v>35842</v>
      </c>
      <c r="HD432">
        <v>41484.1</v>
      </c>
      <c r="HE432">
        <v>42421</v>
      </c>
      <c r="HF432">
        <v>1.91157</v>
      </c>
      <c r="HG432">
        <v>1.82027</v>
      </c>
      <c r="HH432">
        <v>0.168238</v>
      </c>
      <c r="HI432">
        <v>0</v>
      </c>
      <c r="HJ432">
        <v>27.2548</v>
      </c>
      <c r="HK432">
        <v>999.9</v>
      </c>
      <c r="HL432">
        <v>54.346</v>
      </c>
      <c r="HM432">
        <v>29.427</v>
      </c>
      <c r="HN432">
        <v>24.8136</v>
      </c>
      <c r="HO432">
        <v>53.7229</v>
      </c>
      <c r="HP432">
        <v>41.7909</v>
      </c>
      <c r="HQ432">
        <v>1</v>
      </c>
      <c r="HR432">
        <v>0.00708333</v>
      </c>
      <c r="HS432">
        <v>0.105871</v>
      </c>
      <c r="HT432">
        <v>20.2181</v>
      </c>
      <c r="HU432">
        <v>5.23241</v>
      </c>
      <c r="HV432">
        <v>11.992</v>
      </c>
      <c r="HW432">
        <v>4.95565</v>
      </c>
      <c r="HX432">
        <v>3.30393</v>
      </c>
      <c r="HY432">
        <v>24.2</v>
      </c>
      <c r="HZ432">
        <v>9999</v>
      </c>
      <c r="IA432">
        <v>9999</v>
      </c>
      <c r="IB432">
        <v>9999</v>
      </c>
      <c r="IC432">
        <v>1.86847</v>
      </c>
      <c r="ID432">
        <v>1.86419</v>
      </c>
      <c r="IE432">
        <v>1.87181</v>
      </c>
      <c r="IF432">
        <v>1.86266</v>
      </c>
      <c r="IG432">
        <v>1.86204</v>
      </c>
      <c r="IH432">
        <v>1.86856</v>
      </c>
      <c r="II432">
        <v>1.85867</v>
      </c>
      <c r="IJ432">
        <v>1.86508</v>
      </c>
      <c r="IK432">
        <v>5</v>
      </c>
      <c r="IL432">
        <v>0</v>
      </c>
      <c r="IM432">
        <v>0</v>
      </c>
      <c r="IN432">
        <v>0</v>
      </c>
      <c r="IO432" t="s">
        <v>441</v>
      </c>
      <c r="IP432" t="s">
        <v>442</v>
      </c>
      <c r="IQ432" t="s">
        <v>443</v>
      </c>
      <c r="IR432" t="s">
        <v>443</v>
      </c>
      <c r="IS432" t="s">
        <v>443</v>
      </c>
      <c r="IT432" t="s">
        <v>443</v>
      </c>
      <c r="IU432">
        <v>0</v>
      </c>
      <c r="IV432">
        <v>100</v>
      </c>
      <c r="IW432">
        <v>100</v>
      </c>
      <c r="IX432">
        <v>5.964</v>
      </c>
      <c r="IY432">
        <v>0.3878</v>
      </c>
      <c r="IZ432">
        <v>4.29428474587108</v>
      </c>
      <c r="JA432">
        <v>0.0044018681294096</v>
      </c>
      <c r="JB432">
        <v>-1.90699597991277e-06</v>
      </c>
      <c r="JC432">
        <v>4.44501569190667e-10</v>
      </c>
      <c r="JD432">
        <v>0.0663976639725661</v>
      </c>
      <c r="JE432">
        <v>0.00774552653971819</v>
      </c>
      <c r="JF432">
        <v>0.000136201457998369</v>
      </c>
      <c r="JG432">
        <v>5.32982615085375e-06</v>
      </c>
      <c r="JH432">
        <v>-0</v>
      </c>
      <c r="JI432">
        <v>1991</v>
      </c>
      <c r="JJ432">
        <v>1</v>
      </c>
      <c r="JK432">
        <v>28</v>
      </c>
      <c r="JL432">
        <v>195848.9</v>
      </c>
      <c r="JM432">
        <v>195848.8</v>
      </c>
      <c r="JN432">
        <v>1.07788</v>
      </c>
      <c r="JO432">
        <v>2.39746</v>
      </c>
      <c r="JP432">
        <v>1.4978</v>
      </c>
      <c r="JQ432">
        <v>2.33032</v>
      </c>
      <c r="JR432">
        <v>1.54419</v>
      </c>
      <c r="JS432">
        <v>2.34741</v>
      </c>
      <c r="JT432">
        <v>35.4291</v>
      </c>
      <c r="JU432">
        <v>24.1225</v>
      </c>
      <c r="JV432">
        <v>18</v>
      </c>
      <c r="JW432">
        <v>547.145</v>
      </c>
      <c r="JX432">
        <v>431.788</v>
      </c>
      <c r="JY432">
        <v>26.7642</v>
      </c>
      <c r="JZ432">
        <v>27.6534</v>
      </c>
      <c r="KA432">
        <v>29.9998</v>
      </c>
      <c r="KB432">
        <v>27.5591</v>
      </c>
      <c r="KC432">
        <v>27.5866</v>
      </c>
      <c r="KD432">
        <v>21.6154</v>
      </c>
      <c r="KE432">
        <v>32.0788</v>
      </c>
      <c r="KF432">
        <v>83.6094</v>
      </c>
      <c r="KG432">
        <v>26.7744</v>
      </c>
      <c r="KH432">
        <v>541.774</v>
      </c>
      <c r="KI432">
        <v>20.1113</v>
      </c>
      <c r="KJ432">
        <v>92.9815</v>
      </c>
      <c r="KK432">
        <v>98.8666</v>
      </c>
    </row>
    <row r="433" spans="1:297">
      <c r="A433">
        <v>417</v>
      </c>
      <c r="B433">
        <v>1759000642</v>
      </c>
      <c r="C433">
        <v>13295</v>
      </c>
      <c r="D433" t="s">
        <v>1280</v>
      </c>
      <c r="E433" t="s">
        <v>1281</v>
      </c>
      <c r="F433">
        <v>5</v>
      </c>
      <c r="G433" t="s">
        <v>1217</v>
      </c>
      <c r="H433" t="s">
        <v>436</v>
      </c>
      <c r="I433">
        <v>1759000633.84615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(EA433+(U433+2*0.95*5.67E-8*(((EA433+$B$7)+273)^4-(EA433+273)^4)-44100*J433)/(1.84*29.3*R433+8*0.95*5.67E-8*(EA433+273)^3))</f>
        <v>0</v>
      </c>
      <c r="W433">
        <f>($C$7*EB433+$D$7*EC433+$E$7*V433)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2*0.95*5.67E-8*(((EA433+$B$7)+273)^4-(W433+273)^4)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531.563334578571</v>
      </c>
      <c r="AK433">
        <v>492.114636363636</v>
      </c>
      <c r="AL433">
        <v>3.24312790043288</v>
      </c>
      <c r="AM433">
        <v>63.08</v>
      </c>
      <c r="AN433">
        <f>(AP433 - AO433 + DY433*1E3/(8.314*(EA433+273.15)) * AR433/DX433 * AQ433) * DX433/(100*DL433) * 1000/(1000 - AP433)</f>
        <v>0</v>
      </c>
      <c r="AO433">
        <v>20.0659134970238</v>
      </c>
      <c r="AP433">
        <v>23.6697303030303</v>
      </c>
      <c r="AQ433">
        <v>4.63261183256509e-06</v>
      </c>
      <c r="AR433">
        <v>99.94</v>
      </c>
      <c r="AS433">
        <v>0</v>
      </c>
      <c r="AT433">
        <v>0</v>
      </c>
      <c r="AU433">
        <f>IF(AS433*$H$13&gt;=AW433,1.0,(AW433/(AW433-AS433*$H$13)))</f>
        <v>0</v>
      </c>
      <c r="AV433">
        <f>(AU433-1)*100</f>
        <v>0</v>
      </c>
      <c r="AW433">
        <f>MAX(0,($B$13+$C$13*EF433)/(1+$D$13*EF433)*DY433/(EA433+273)*$E$13)</f>
        <v>0</v>
      </c>
      <c r="AX433" t="s">
        <v>437</v>
      </c>
      <c r="AY433" t="s">
        <v>437</v>
      </c>
      <c r="AZ433">
        <v>0</v>
      </c>
      <c r="BA433">
        <v>0</v>
      </c>
      <c r="BB433">
        <f>1-AZ433/BA433</f>
        <v>0</v>
      </c>
      <c r="BC433">
        <v>0</v>
      </c>
      <c r="BD433" t="s">
        <v>437</v>
      </c>
      <c r="BE433" t="s">
        <v>437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437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$B$11*EG433+$C$11*EH433+$F$11*ES433*(1-EV433)</f>
        <v>0</v>
      </c>
      <c r="DI433">
        <f>DH433*DJ433</f>
        <v>0</v>
      </c>
      <c r="DJ433">
        <f>($B$11*$D$9+$C$11*$D$9+$F$11*((FF433+EX433)/MAX(FF433+EX433+FG433, 0.1)*$I$9+FG433/MAX(FF433+EX433+FG433, 0.1)*$J$9))/($B$11+$C$11+$F$11)</f>
        <v>0</v>
      </c>
      <c r="DK433">
        <f>($B$11*$K$9+$C$11*$K$9+$F$11*((FF433+EX433)/MAX(FF433+EX433+FG433, 0.1)*$P$9+FG433/MAX(FF433+EX433+FG433, 0.1)*$Q$9))/($B$11+$C$11+$F$11)</f>
        <v>0</v>
      </c>
      <c r="DL433">
        <v>4.6</v>
      </c>
      <c r="DM433">
        <v>0.5</v>
      </c>
      <c r="DN433" t="s">
        <v>438</v>
      </c>
      <c r="DO433">
        <v>2</v>
      </c>
      <c r="DP433" t="b">
        <v>1</v>
      </c>
      <c r="DQ433">
        <v>1759000633.84615</v>
      </c>
      <c r="DR433">
        <v>457.662230769231</v>
      </c>
      <c r="DS433">
        <v>505.439538461539</v>
      </c>
      <c r="DT433">
        <v>23.6661615384615</v>
      </c>
      <c r="DU433">
        <v>20.0627846153846</v>
      </c>
      <c r="DV433">
        <v>451.727846153846</v>
      </c>
      <c r="DW433">
        <v>23.2784230769231</v>
      </c>
      <c r="DX433">
        <v>499.983615384615</v>
      </c>
      <c r="DY433">
        <v>90.2868461538461</v>
      </c>
      <c r="DZ433">
        <v>0.0287323846153846</v>
      </c>
      <c r="EA433">
        <v>30.1179538461538</v>
      </c>
      <c r="EB433">
        <v>29.9993615384615</v>
      </c>
      <c r="EC433">
        <v>999.9</v>
      </c>
      <c r="ED433">
        <v>0</v>
      </c>
      <c r="EE433">
        <v>0</v>
      </c>
      <c r="EF433">
        <v>9996.58846153846</v>
      </c>
      <c r="EG433">
        <v>0</v>
      </c>
      <c r="EH433">
        <v>9.68168</v>
      </c>
      <c r="EI433">
        <v>-47.7774307692308</v>
      </c>
      <c r="EJ433">
        <v>468.756076923077</v>
      </c>
      <c r="EK433">
        <v>515.787769230769</v>
      </c>
      <c r="EL433">
        <v>3.60337153846154</v>
      </c>
      <c r="EM433">
        <v>505.439538461539</v>
      </c>
      <c r="EN433">
        <v>20.0627846153846</v>
      </c>
      <c r="EO433">
        <v>2.13674307692308</v>
      </c>
      <c r="EP433">
        <v>1.81140461538462</v>
      </c>
      <c r="EQ433">
        <v>18.4957692307692</v>
      </c>
      <c r="ER433">
        <v>15.8855538461538</v>
      </c>
      <c r="ES433">
        <v>2000.01769230769</v>
      </c>
      <c r="ET433">
        <v>0.979996923076923</v>
      </c>
      <c r="EU433">
        <v>0.0200032461538462</v>
      </c>
      <c r="EV433">
        <v>0</v>
      </c>
      <c r="EW433">
        <v>666.019538461539</v>
      </c>
      <c r="EX433">
        <v>5.00016</v>
      </c>
      <c r="EY433">
        <v>13634.8153846154</v>
      </c>
      <c r="EZ433">
        <v>18234.3461538462</v>
      </c>
      <c r="FA433">
        <v>48.625</v>
      </c>
      <c r="FB433">
        <v>48.9274615384615</v>
      </c>
      <c r="FC433">
        <v>48.9418461538462</v>
      </c>
      <c r="FD433">
        <v>48.6583846153846</v>
      </c>
      <c r="FE433">
        <v>50.437</v>
      </c>
      <c r="FF433">
        <v>1955.10769230769</v>
      </c>
      <c r="FG433">
        <v>39.91</v>
      </c>
      <c r="FH433">
        <v>0</v>
      </c>
      <c r="FI433">
        <v>1759000647.3</v>
      </c>
      <c r="FJ433">
        <v>0</v>
      </c>
      <c r="FK433">
        <v>666.21396</v>
      </c>
      <c r="FL433">
        <v>14.6078461722609</v>
      </c>
      <c r="FM433">
        <v>289.230769625188</v>
      </c>
      <c r="FN433">
        <v>13639.032</v>
      </c>
      <c r="FO433">
        <v>15</v>
      </c>
      <c r="FP433">
        <v>0</v>
      </c>
      <c r="FQ433" t="s">
        <v>439</v>
      </c>
      <c r="FR433">
        <v>1747249705.1</v>
      </c>
      <c r="FS433">
        <v>1747249711.1</v>
      </c>
      <c r="FT433">
        <v>0</v>
      </c>
      <c r="FU433">
        <v>0.871</v>
      </c>
      <c r="FV433">
        <v>0.066</v>
      </c>
      <c r="FW433">
        <v>5.486</v>
      </c>
      <c r="FX433">
        <v>0.145</v>
      </c>
      <c r="FY433">
        <v>420</v>
      </c>
      <c r="FZ433">
        <v>16</v>
      </c>
      <c r="GA433">
        <v>0.27</v>
      </c>
      <c r="GB433">
        <v>0.16</v>
      </c>
      <c r="GC433">
        <v>-46.9860619047619</v>
      </c>
      <c r="GD433">
        <v>-13.8830961038962</v>
      </c>
      <c r="GE433">
        <v>1.55117318657177</v>
      </c>
      <c r="GF433">
        <v>0</v>
      </c>
      <c r="GG433">
        <v>665.237382352941</v>
      </c>
      <c r="GH433">
        <v>14.9337051244658</v>
      </c>
      <c r="GI433">
        <v>1.48051191493916</v>
      </c>
      <c r="GJ433">
        <v>-1</v>
      </c>
      <c r="GK433">
        <v>3.60812523809524</v>
      </c>
      <c r="GL433">
        <v>-0.0652363636363594</v>
      </c>
      <c r="GM433">
        <v>0.00901644245071861</v>
      </c>
      <c r="GN433">
        <v>1</v>
      </c>
      <c r="GO433">
        <v>1</v>
      </c>
      <c r="GP433">
        <v>2</v>
      </c>
      <c r="GQ433" t="s">
        <v>446</v>
      </c>
      <c r="GR433">
        <v>3.12508</v>
      </c>
      <c r="GS433">
        <v>2.65421</v>
      </c>
      <c r="GT433">
        <v>0.0989816</v>
      </c>
      <c r="GU433">
        <v>0.107178</v>
      </c>
      <c r="GV433">
        <v>0.100423</v>
      </c>
      <c r="GW433">
        <v>0.0897829</v>
      </c>
      <c r="GX433">
        <v>23189.5</v>
      </c>
      <c r="GY433">
        <v>21815.2</v>
      </c>
      <c r="GZ433">
        <v>23014</v>
      </c>
      <c r="HA433">
        <v>23789.2</v>
      </c>
      <c r="HB433">
        <v>35277.4</v>
      </c>
      <c r="HC433">
        <v>35842.4</v>
      </c>
      <c r="HD433">
        <v>41484.2</v>
      </c>
      <c r="HE433">
        <v>42421.2</v>
      </c>
      <c r="HF433">
        <v>1.91142</v>
      </c>
      <c r="HG433">
        <v>1.8205</v>
      </c>
      <c r="HH433">
        <v>0.16826</v>
      </c>
      <c r="HI433">
        <v>0</v>
      </c>
      <c r="HJ433">
        <v>27.2582</v>
      </c>
      <c r="HK433">
        <v>999.9</v>
      </c>
      <c r="HL433">
        <v>54.346</v>
      </c>
      <c r="HM433">
        <v>29.427</v>
      </c>
      <c r="HN433">
        <v>24.8126</v>
      </c>
      <c r="HO433">
        <v>54.2729</v>
      </c>
      <c r="HP433">
        <v>42.0192</v>
      </c>
      <c r="HQ433">
        <v>1</v>
      </c>
      <c r="HR433">
        <v>0.0066311</v>
      </c>
      <c r="HS433">
        <v>0.0882081</v>
      </c>
      <c r="HT433">
        <v>20.218</v>
      </c>
      <c r="HU433">
        <v>5.23271</v>
      </c>
      <c r="HV433">
        <v>11.992</v>
      </c>
      <c r="HW433">
        <v>4.9558</v>
      </c>
      <c r="HX433">
        <v>3.30382</v>
      </c>
      <c r="HY433">
        <v>24.2</v>
      </c>
      <c r="HZ433">
        <v>9999</v>
      </c>
      <c r="IA433">
        <v>9999</v>
      </c>
      <c r="IB433">
        <v>9999</v>
      </c>
      <c r="IC433">
        <v>1.86845</v>
      </c>
      <c r="ID433">
        <v>1.86418</v>
      </c>
      <c r="IE433">
        <v>1.87181</v>
      </c>
      <c r="IF433">
        <v>1.86264</v>
      </c>
      <c r="IG433">
        <v>1.86205</v>
      </c>
      <c r="IH433">
        <v>1.86852</v>
      </c>
      <c r="II433">
        <v>1.85867</v>
      </c>
      <c r="IJ433">
        <v>1.86508</v>
      </c>
      <c r="IK433">
        <v>5</v>
      </c>
      <c r="IL433">
        <v>0</v>
      </c>
      <c r="IM433">
        <v>0</v>
      </c>
      <c r="IN433">
        <v>0</v>
      </c>
      <c r="IO433" t="s">
        <v>441</v>
      </c>
      <c r="IP433" t="s">
        <v>442</v>
      </c>
      <c r="IQ433" t="s">
        <v>443</v>
      </c>
      <c r="IR433" t="s">
        <v>443</v>
      </c>
      <c r="IS433" t="s">
        <v>443</v>
      </c>
      <c r="IT433" t="s">
        <v>443</v>
      </c>
      <c r="IU433">
        <v>0</v>
      </c>
      <c r="IV433">
        <v>100</v>
      </c>
      <c r="IW433">
        <v>100</v>
      </c>
      <c r="IX433">
        <v>6.011</v>
      </c>
      <c r="IY433">
        <v>0.3878</v>
      </c>
      <c r="IZ433">
        <v>4.29428474587108</v>
      </c>
      <c r="JA433">
        <v>0.0044018681294096</v>
      </c>
      <c r="JB433">
        <v>-1.90699597991277e-06</v>
      </c>
      <c r="JC433">
        <v>4.44501569190667e-10</v>
      </c>
      <c r="JD433">
        <v>0.0663976639725661</v>
      </c>
      <c r="JE433">
        <v>0.00774552653971819</v>
      </c>
      <c r="JF433">
        <v>0.000136201457998369</v>
      </c>
      <c r="JG433">
        <v>5.32982615085375e-06</v>
      </c>
      <c r="JH433">
        <v>-0</v>
      </c>
      <c r="JI433">
        <v>1991</v>
      </c>
      <c r="JJ433">
        <v>1</v>
      </c>
      <c r="JK433">
        <v>28</v>
      </c>
      <c r="JL433">
        <v>195848.9</v>
      </c>
      <c r="JM433">
        <v>195848.8</v>
      </c>
      <c r="JN433">
        <v>1.10962</v>
      </c>
      <c r="JO433">
        <v>2.41211</v>
      </c>
      <c r="JP433">
        <v>1.49902</v>
      </c>
      <c r="JQ433">
        <v>2.33032</v>
      </c>
      <c r="JR433">
        <v>1.54419</v>
      </c>
      <c r="JS433">
        <v>2.25098</v>
      </c>
      <c r="JT433">
        <v>35.4523</v>
      </c>
      <c r="JU433">
        <v>24.105</v>
      </c>
      <c r="JV433">
        <v>18</v>
      </c>
      <c r="JW433">
        <v>547.028</v>
      </c>
      <c r="JX433">
        <v>431.903</v>
      </c>
      <c r="JY433">
        <v>26.7662</v>
      </c>
      <c r="JZ433">
        <v>27.6511</v>
      </c>
      <c r="KA433">
        <v>29.9998</v>
      </c>
      <c r="KB433">
        <v>27.5568</v>
      </c>
      <c r="KC433">
        <v>27.5843</v>
      </c>
      <c r="KD433">
        <v>22.2555</v>
      </c>
      <c r="KE433">
        <v>32.0788</v>
      </c>
      <c r="KF433">
        <v>83.6094</v>
      </c>
      <c r="KG433">
        <v>26.7697</v>
      </c>
      <c r="KH433">
        <v>555.391</v>
      </c>
      <c r="KI433">
        <v>20.1113</v>
      </c>
      <c r="KJ433">
        <v>92.982</v>
      </c>
      <c r="KK433">
        <v>98.8669</v>
      </c>
    </row>
    <row r="434" spans="1:297">
      <c r="A434">
        <v>418</v>
      </c>
      <c r="B434">
        <v>1759000647</v>
      </c>
      <c r="C434">
        <v>13300</v>
      </c>
      <c r="D434" t="s">
        <v>1282</v>
      </c>
      <c r="E434" t="s">
        <v>1283</v>
      </c>
      <c r="F434">
        <v>5</v>
      </c>
      <c r="G434" t="s">
        <v>1217</v>
      </c>
      <c r="H434" t="s">
        <v>436</v>
      </c>
      <c r="I434">
        <v>1759000638.84615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(EA434+(U434+2*0.95*5.67E-8*(((EA434+$B$7)+273)^4-(EA434+273)^4)-44100*J434)/(1.84*29.3*R434+8*0.95*5.67E-8*(EA434+273)^3))</f>
        <v>0</v>
      </c>
      <c r="W434">
        <f>($C$7*EB434+$D$7*EC434+$E$7*V434)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2*0.95*5.67E-8*(((EA434+$B$7)+273)^4-(W434+273)^4)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549.979239419048</v>
      </c>
      <c r="AK434">
        <v>509.574848484848</v>
      </c>
      <c r="AL434">
        <v>3.50702069264052</v>
      </c>
      <c r="AM434">
        <v>63.08</v>
      </c>
      <c r="AN434">
        <f>(AP434 - AO434 + DY434*1E3/(8.314*(EA434+273.15)) * AR434/DX434 * AQ434) * DX434/(100*DL434) * 1000/(1000 - AP434)</f>
        <v>0</v>
      </c>
      <c r="AO434">
        <v>20.0642973541667</v>
      </c>
      <c r="AP434">
        <v>23.6749690909091</v>
      </c>
      <c r="AQ434">
        <v>3.50261107313426e-05</v>
      </c>
      <c r="AR434">
        <v>99.94</v>
      </c>
      <c r="AS434">
        <v>0</v>
      </c>
      <c r="AT434">
        <v>0</v>
      </c>
      <c r="AU434">
        <f>IF(AS434*$H$13&gt;=AW434,1.0,(AW434/(AW434-AS434*$H$13)))</f>
        <v>0</v>
      </c>
      <c r="AV434">
        <f>(AU434-1)*100</f>
        <v>0</v>
      </c>
      <c r="AW434">
        <f>MAX(0,($B$13+$C$13*EF434)/(1+$D$13*EF434)*DY434/(EA434+273)*$E$13)</f>
        <v>0</v>
      </c>
      <c r="AX434" t="s">
        <v>437</v>
      </c>
      <c r="AY434" t="s">
        <v>437</v>
      </c>
      <c r="AZ434">
        <v>0</v>
      </c>
      <c r="BA434">
        <v>0</v>
      </c>
      <c r="BB434">
        <f>1-AZ434/BA434</f>
        <v>0</v>
      </c>
      <c r="BC434">
        <v>0</v>
      </c>
      <c r="BD434" t="s">
        <v>437</v>
      </c>
      <c r="BE434" t="s">
        <v>437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437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$B$11*EG434+$C$11*EH434+$F$11*ES434*(1-EV434)</f>
        <v>0</v>
      </c>
      <c r="DI434">
        <f>DH434*DJ434</f>
        <v>0</v>
      </c>
      <c r="DJ434">
        <f>($B$11*$D$9+$C$11*$D$9+$F$11*((FF434+EX434)/MAX(FF434+EX434+FG434, 0.1)*$I$9+FG434/MAX(FF434+EX434+FG434, 0.1)*$J$9))/($B$11+$C$11+$F$11)</f>
        <v>0</v>
      </c>
      <c r="DK434">
        <f>($B$11*$K$9+$C$11*$K$9+$F$11*((FF434+EX434)/MAX(FF434+EX434+FG434, 0.1)*$P$9+FG434/MAX(FF434+EX434+FG434, 0.1)*$Q$9))/($B$11+$C$11+$F$11)</f>
        <v>0</v>
      </c>
      <c r="DL434">
        <v>4.6</v>
      </c>
      <c r="DM434">
        <v>0.5</v>
      </c>
      <c r="DN434" t="s">
        <v>438</v>
      </c>
      <c r="DO434">
        <v>2</v>
      </c>
      <c r="DP434" t="b">
        <v>1</v>
      </c>
      <c r="DQ434">
        <v>1759000638.84615</v>
      </c>
      <c r="DR434">
        <v>473.810307692308</v>
      </c>
      <c r="DS434">
        <v>522.494615384615</v>
      </c>
      <c r="DT434">
        <v>23.6701307692308</v>
      </c>
      <c r="DU434">
        <v>20.0651615384615</v>
      </c>
      <c r="DV434">
        <v>467.828846153846</v>
      </c>
      <c r="DW434">
        <v>23.2822923076923</v>
      </c>
      <c r="DX434">
        <v>500.012230769231</v>
      </c>
      <c r="DY434">
        <v>90.2870153846154</v>
      </c>
      <c r="DZ434">
        <v>0.0287007076923077</v>
      </c>
      <c r="EA434">
        <v>30.1173</v>
      </c>
      <c r="EB434">
        <v>30.0001230769231</v>
      </c>
      <c r="EC434">
        <v>999.9</v>
      </c>
      <c r="ED434">
        <v>0</v>
      </c>
      <c r="EE434">
        <v>0</v>
      </c>
      <c r="EF434">
        <v>9998.22846153846</v>
      </c>
      <c r="EG434">
        <v>0</v>
      </c>
      <c r="EH434">
        <v>9.68168</v>
      </c>
      <c r="EI434">
        <v>-48.6843692307692</v>
      </c>
      <c r="EJ434">
        <v>485.297538461538</v>
      </c>
      <c r="EK434">
        <v>533.193153846154</v>
      </c>
      <c r="EL434">
        <v>3.60495846153846</v>
      </c>
      <c r="EM434">
        <v>522.494615384615</v>
      </c>
      <c r="EN434">
        <v>20.0651615384615</v>
      </c>
      <c r="EO434">
        <v>2.13710538461538</v>
      </c>
      <c r="EP434">
        <v>1.81162384615385</v>
      </c>
      <c r="EQ434">
        <v>18.4984769230769</v>
      </c>
      <c r="ER434">
        <v>15.8874461538462</v>
      </c>
      <c r="ES434">
        <v>1999.99307692308</v>
      </c>
      <c r="ET434">
        <v>0.979996692307692</v>
      </c>
      <c r="EU434">
        <v>0.0200034615384615</v>
      </c>
      <c r="EV434">
        <v>0</v>
      </c>
      <c r="EW434">
        <v>667.271</v>
      </c>
      <c r="EX434">
        <v>5.00016</v>
      </c>
      <c r="EY434">
        <v>13658.6153846154</v>
      </c>
      <c r="EZ434">
        <v>18234.1076923077</v>
      </c>
      <c r="FA434">
        <v>48.625</v>
      </c>
      <c r="FB434">
        <v>48.9226923076923</v>
      </c>
      <c r="FC434">
        <v>48.937</v>
      </c>
      <c r="FD434">
        <v>48.6679230769231</v>
      </c>
      <c r="FE434">
        <v>50.437</v>
      </c>
      <c r="FF434">
        <v>1955.08307692308</v>
      </c>
      <c r="FG434">
        <v>39.91</v>
      </c>
      <c r="FH434">
        <v>0</v>
      </c>
      <c r="FI434">
        <v>1759000652.1</v>
      </c>
      <c r="FJ434">
        <v>0</v>
      </c>
      <c r="FK434">
        <v>667.40048</v>
      </c>
      <c r="FL434">
        <v>14.8494615596914</v>
      </c>
      <c r="FM434">
        <v>279.592308121437</v>
      </c>
      <c r="FN434">
        <v>13661.896</v>
      </c>
      <c r="FO434">
        <v>15</v>
      </c>
      <c r="FP434">
        <v>0</v>
      </c>
      <c r="FQ434" t="s">
        <v>439</v>
      </c>
      <c r="FR434">
        <v>1747249705.1</v>
      </c>
      <c r="FS434">
        <v>1747249711.1</v>
      </c>
      <c r="FT434">
        <v>0</v>
      </c>
      <c r="FU434">
        <v>0.871</v>
      </c>
      <c r="FV434">
        <v>0.066</v>
      </c>
      <c r="FW434">
        <v>5.486</v>
      </c>
      <c r="FX434">
        <v>0.145</v>
      </c>
      <c r="FY434">
        <v>420</v>
      </c>
      <c r="FZ434">
        <v>16</v>
      </c>
      <c r="GA434">
        <v>0.27</v>
      </c>
      <c r="GB434">
        <v>0.16</v>
      </c>
      <c r="GC434">
        <v>-48.290735</v>
      </c>
      <c r="GD434">
        <v>-9.51925263157893</v>
      </c>
      <c r="GE434">
        <v>1.03369466491561</v>
      </c>
      <c r="GF434">
        <v>0</v>
      </c>
      <c r="GG434">
        <v>666.597323529412</v>
      </c>
      <c r="GH434">
        <v>14.7979984727697</v>
      </c>
      <c r="GI434">
        <v>1.46981462857992</v>
      </c>
      <c r="GJ434">
        <v>-1</v>
      </c>
      <c r="GK434">
        <v>3.6043095</v>
      </c>
      <c r="GL434">
        <v>0.0250551879699273</v>
      </c>
      <c r="GM434">
        <v>0.00397105209610751</v>
      </c>
      <c r="GN434">
        <v>1</v>
      </c>
      <c r="GO434">
        <v>1</v>
      </c>
      <c r="GP434">
        <v>2</v>
      </c>
      <c r="GQ434" t="s">
        <v>446</v>
      </c>
      <c r="GR434">
        <v>3.12519</v>
      </c>
      <c r="GS434">
        <v>2.65416</v>
      </c>
      <c r="GT434">
        <v>0.101571</v>
      </c>
      <c r="GU434">
        <v>0.109591</v>
      </c>
      <c r="GV434">
        <v>0.100434</v>
      </c>
      <c r="GW434">
        <v>0.0897747</v>
      </c>
      <c r="GX434">
        <v>23123.3</v>
      </c>
      <c r="GY434">
        <v>21756.5</v>
      </c>
      <c r="GZ434">
        <v>23014.4</v>
      </c>
      <c r="HA434">
        <v>23789.4</v>
      </c>
      <c r="HB434">
        <v>35277.9</v>
      </c>
      <c r="HC434">
        <v>35843.4</v>
      </c>
      <c r="HD434">
        <v>41485</v>
      </c>
      <c r="HE434">
        <v>42421.8</v>
      </c>
      <c r="HF434">
        <v>1.91162</v>
      </c>
      <c r="HG434">
        <v>1.8206</v>
      </c>
      <c r="HH434">
        <v>0.167724</v>
      </c>
      <c r="HI434">
        <v>0</v>
      </c>
      <c r="HJ434">
        <v>27.2626</v>
      </c>
      <c r="HK434">
        <v>999.9</v>
      </c>
      <c r="HL434">
        <v>54.322</v>
      </c>
      <c r="HM434">
        <v>29.427</v>
      </c>
      <c r="HN434">
        <v>24.8037</v>
      </c>
      <c r="HO434">
        <v>54.2829</v>
      </c>
      <c r="HP434">
        <v>41.8229</v>
      </c>
      <c r="HQ434">
        <v>1</v>
      </c>
      <c r="HR434">
        <v>0.00652693</v>
      </c>
      <c r="HS434">
        <v>0.088701</v>
      </c>
      <c r="HT434">
        <v>20.218</v>
      </c>
      <c r="HU434">
        <v>5.23256</v>
      </c>
      <c r="HV434">
        <v>11.992</v>
      </c>
      <c r="HW434">
        <v>4.9556</v>
      </c>
      <c r="HX434">
        <v>3.3039</v>
      </c>
      <c r="HY434">
        <v>24.2</v>
      </c>
      <c r="HZ434">
        <v>9999</v>
      </c>
      <c r="IA434">
        <v>9999</v>
      </c>
      <c r="IB434">
        <v>9999</v>
      </c>
      <c r="IC434">
        <v>1.86846</v>
      </c>
      <c r="ID434">
        <v>1.86417</v>
      </c>
      <c r="IE434">
        <v>1.8718</v>
      </c>
      <c r="IF434">
        <v>1.86264</v>
      </c>
      <c r="IG434">
        <v>1.86204</v>
      </c>
      <c r="IH434">
        <v>1.86852</v>
      </c>
      <c r="II434">
        <v>1.85867</v>
      </c>
      <c r="IJ434">
        <v>1.86508</v>
      </c>
      <c r="IK434">
        <v>5</v>
      </c>
      <c r="IL434">
        <v>0</v>
      </c>
      <c r="IM434">
        <v>0</v>
      </c>
      <c r="IN434">
        <v>0</v>
      </c>
      <c r="IO434" t="s">
        <v>441</v>
      </c>
      <c r="IP434" t="s">
        <v>442</v>
      </c>
      <c r="IQ434" t="s">
        <v>443</v>
      </c>
      <c r="IR434" t="s">
        <v>443</v>
      </c>
      <c r="IS434" t="s">
        <v>443</v>
      </c>
      <c r="IT434" t="s">
        <v>443</v>
      </c>
      <c r="IU434">
        <v>0</v>
      </c>
      <c r="IV434">
        <v>100</v>
      </c>
      <c r="IW434">
        <v>100</v>
      </c>
      <c r="IX434">
        <v>6.059</v>
      </c>
      <c r="IY434">
        <v>0.388</v>
      </c>
      <c r="IZ434">
        <v>4.29428474587108</v>
      </c>
      <c r="JA434">
        <v>0.0044018681294096</v>
      </c>
      <c r="JB434">
        <v>-1.90699597991277e-06</v>
      </c>
      <c r="JC434">
        <v>4.44501569190667e-10</v>
      </c>
      <c r="JD434">
        <v>0.0663976639725661</v>
      </c>
      <c r="JE434">
        <v>0.00774552653971819</v>
      </c>
      <c r="JF434">
        <v>0.000136201457998369</v>
      </c>
      <c r="JG434">
        <v>5.32982615085375e-06</v>
      </c>
      <c r="JH434">
        <v>-0</v>
      </c>
      <c r="JI434">
        <v>1991</v>
      </c>
      <c r="JJ434">
        <v>1</v>
      </c>
      <c r="JK434">
        <v>28</v>
      </c>
      <c r="JL434">
        <v>195849</v>
      </c>
      <c r="JM434">
        <v>195848.9</v>
      </c>
      <c r="JN434">
        <v>1.14502</v>
      </c>
      <c r="JO434">
        <v>2.38281</v>
      </c>
      <c r="JP434">
        <v>1.49902</v>
      </c>
      <c r="JQ434">
        <v>2.33032</v>
      </c>
      <c r="JR434">
        <v>1.54419</v>
      </c>
      <c r="JS434">
        <v>2.34619</v>
      </c>
      <c r="JT434">
        <v>35.4523</v>
      </c>
      <c r="JU434">
        <v>24.1225</v>
      </c>
      <c r="JV434">
        <v>18</v>
      </c>
      <c r="JW434">
        <v>547.142</v>
      </c>
      <c r="JX434">
        <v>431.945</v>
      </c>
      <c r="JY434">
        <v>26.7656</v>
      </c>
      <c r="JZ434">
        <v>27.6489</v>
      </c>
      <c r="KA434">
        <v>29.9998</v>
      </c>
      <c r="KB434">
        <v>27.5551</v>
      </c>
      <c r="KC434">
        <v>27.582</v>
      </c>
      <c r="KD434">
        <v>22.9438</v>
      </c>
      <c r="KE434">
        <v>32.0788</v>
      </c>
      <c r="KF434">
        <v>83.6094</v>
      </c>
      <c r="KG434">
        <v>26.7657</v>
      </c>
      <c r="KH434">
        <v>575.685</v>
      </c>
      <c r="KI434">
        <v>20.1113</v>
      </c>
      <c r="KJ434">
        <v>92.9837</v>
      </c>
      <c r="KK434">
        <v>98.8681</v>
      </c>
    </row>
    <row r="435" spans="1:297">
      <c r="A435">
        <v>419</v>
      </c>
      <c r="B435">
        <v>1759000652</v>
      </c>
      <c r="C435">
        <v>13305</v>
      </c>
      <c r="D435" t="s">
        <v>1284</v>
      </c>
      <c r="E435" t="s">
        <v>1285</v>
      </c>
      <c r="F435">
        <v>5</v>
      </c>
      <c r="G435" t="s">
        <v>1217</v>
      </c>
      <c r="H435" t="s">
        <v>436</v>
      </c>
      <c r="I435">
        <v>1759000643.84615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(EA435+(U435+2*0.95*5.67E-8*(((EA435+$B$7)+273)^4-(EA435+273)^4)-44100*J435)/(1.84*29.3*R435+8*0.95*5.67E-8*(EA435+273)^3))</f>
        <v>0</v>
      </c>
      <c r="W435">
        <f>($C$7*EB435+$D$7*EC435+$E$7*V435)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2*0.95*5.67E-8*(((EA435+$B$7)+273)^4-(W435+273)^4)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567.056934190477</v>
      </c>
      <c r="AK435">
        <v>526.777503030303</v>
      </c>
      <c r="AL435">
        <v>3.44992909090909</v>
      </c>
      <c r="AM435">
        <v>63.08</v>
      </c>
      <c r="AN435">
        <f>(AP435 - AO435 + DY435*1E3/(8.314*(EA435+273.15)) * AR435/DX435 * AQ435) * DX435/(100*DL435) * 1000/(1000 - AP435)</f>
        <v>0</v>
      </c>
      <c r="AO435">
        <v>20.0625419077381</v>
      </c>
      <c r="AP435">
        <v>23.6719490909091</v>
      </c>
      <c r="AQ435">
        <v>-2.43518614719254e-05</v>
      </c>
      <c r="AR435">
        <v>99.94</v>
      </c>
      <c r="AS435">
        <v>0</v>
      </c>
      <c r="AT435">
        <v>0</v>
      </c>
      <c r="AU435">
        <f>IF(AS435*$H$13&gt;=AW435,1.0,(AW435/(AW435-AS435*$H$13)))</f>
        <v>0</v>
      </c>
      <c r="AV435">
        <f>(AU435-1)*100</f>
        <v>0</v>
      </c>
      <c r="AW435">
        <f>MAX(0,($B$13+$C$13*EF435)/(1+$D$13*EF435)*DY435/(EA435+273)*$E$13)</f>
        <v>0</v>
      </c>
      <c r="AX435" t="s">
        <v>437</v>
      </c>
      <c r="AY435" t="s">
        <v>437</v>
      </c>
      <c r="AZ435">
        <v>0</v>
      </c>
      <c r="BA435">
        <v>0</v>
      </c>
      <c r="BB435">
        <f>1-AZ435/BA435</f>
        <v>0</v>
      </c>
      <c r="BC435">
        <v>0</v>
      </c>
      <c r="BD435" t="s">
        <v>437</v>
      </c>
      <c r="BE435" t="s">
        <v>437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437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$B$11*EG435+$C$11*EH435+$F$11*ES435*(1-EV435)</f>
        <v>0</v>
      </c>
      <c r="DI435">
        <f>DH435*DJ435</f>
        <v>0</v>
      </c>
      <c r="DJ435">
        <f>($B$11*$D$9+$C$11*$D$9+$F$11*((FF435+EX435)/MAX(FF435+EX435+FG435, 0.1)*$I$9+FG435/MAX(FF435+EX435+FG435, 0.1)*$J$9))/($B$11+$C$11+$F$11)</f>
        <v>0</v>
      </c>
      <c r="DK435">
        <f>($B$11*$K$9+$C$11*$K$9+$F$11*((FF435+EX435)/MAX(FF435+EX435+FG435, 0.1)*$P$9+FG435/MAX(FF435+EX435+FG435, 0.1)*$Q$9))/($B$11+$C$11+$F$11)</f>
        <v>0</v>
      </c>
      <c r="DL435">
        <v>4.6</v>
      </c>
      <c r="DM435">
        <v>0.5</v>
      </c>
      <c r="DN435" t="s">
        <v>438</v>
      </c>
      <c r="DO435">
        <v>2</v>
      </c>
      <c r="DP435" t="b">
        <v>1</v>
      </c>
      <c r="DQ435">
        <v>1759000643.84615</v>
      </c>
      <c r="DR435">
        <v>490.304692307692</v>
      </c>
      <c r="DS435">
        <v>539.418153846154</v>
      </c>
      <c r="DT435">
        <v>23.6720923076923</v>
      </c>
      <c r="DU435">
        <v>20.0644</v>
      </c>
      <c r="DV435">
        <v>484.275846153846</v>
      </c>
      <c r="DW435">
        <v>23.2842076923077</v>
      </c>
      <c r="DX435">
        <v>500.010923076923</v>
      </c>
      <c r="DY435">
        <v>90.2874230769231</v>
      </c>
      <c r="DZ435">
        <v>0.0285545076923077</v>
      </c>
      <c r="EA435">
        <v>30.1175615384615</v>
      </c>
      <c r="EB435">
        <v>29.9998769230769</v>
      </c>
      <c r="EC435">
        <v>999.9</v>
      </c>
      <c r="ED435">
        <v>0</v>
      </c>
      <c r="EE435">
        <v>0</v>
      </c>
      <c r="EF435">
        <v>10006.4915384615</v>
      </c>
      <c r="EG435">
        <v>0</v>
      </c>
      <c r="EH435">
        <v>9.68168</v>
      </c>
      <c r="EI435">
        <v>-49.1134384615385</v>
      </c>
      <c r="EJ435">
        <v>502.192923076923</v>
      </c>
      <c r="EK435">
        <v>550.462846153846</v>
      </c>
      <c r="EL435">
        <v>3.60768846153846</v>
      </c>
      <c r="EM435">
        <v>539.418153846154</v>
      </c>
      <c r="EN435">
        <v>20.0644</v>
      </c>
      <c r="EO435">
        <v>2.13729153846154</v>
      </c>
      <c r="EP435">
        <v>1.81156230769231</v>
      </c>
      <c r="EQ435">
        <v>18.4998769230769</v>
      </c>
      <c r="ER435">
        <v>15.8869230769231</v>
      </c>
      <c r="ES435">
        <v>2000.01615384615</v>
      </c>
      <c r="ET435">
        <v>0.979996923076923</v>
      </c>
      <c r="EU435">
        <v>0.0200032384615385</v>
      </c>
      <c r="EV435">
        <v>0</v>
      </c>
      <c r="EW435">
        <v>668.400769230769</v>
      </c>
      <c r="EX435">
        <v>5.00016</v>
      </c>
      <c r="EY435">
        <v>13681.7307692308</v>
      </c>
      <c r="EZ435">
        <v>18234.3076923077</v>
      </c>
      <c r="FA435">
        <v>48.625</v>
      </c>
      <c r="FB435">
        <v>48.9226923076923</v>
      </c>
      <c r="FC435">
        <v>48.937</v>
      </c>
      <c r="FD435">
        <v>48.6631538461538</v>
      </c>
      <c r="FE435">
        <v>50.437</v>
      </c>
      <c r="FF435">
        <v>1955.10615384615</v>
      </c>
      <c r="FG435">
        <v>39.91</v>
      </c>
      <c r="FH435">
        <v>0</v>
      </c>
      <c r="FI435">
        <v>1759000657.5</v>
      </c>
      <c r="FJ435">
        <v>0</v>
      </c>
      <c r="FK435">
        <v>668.551923076923</v>
      </c>
      <c r="FL435">
        <v>13.5714187790221</v>
      </c>
      <c r="FM435">
        <v>275.220512424898</v>
      </c>
      <c r="FN435">
        <v>13685.4461538462</v>
      </c>
      <c r="FO435">
        <v>15</v>
      </c>
      <c r="FP435">
        <v>0</v>
      </c>
      <c r="FQ435" t="s">
        <v>439</v>
      </c>
      <c r="FR435">
        <v>1747249705.1</v>
      </c>
      <c r="FS435">
        <v>1747249711.1</v>
      </c>
      <c r="FT435">
        <v>0</v>
      </c>
      <c r="FU435">
        <v>0.871</v>
      </c>
      <c r="FV435">
        <v>0.066</v>
      </c>
      <c r="FW435">
        <v>5.486</v>
      </c>
      <c r="FX435">
        <v>0.145</v>
      </c>
      <c r="FY435">
        <v>420</v>
      </c>
      <c r="FZ435">
        <v>16</v>
      </c>
      <c r="GA435">
        <v>0.27</v>
      </c>
      <c r="GB435">
        <v>0.16</v>
      </c>
      <c r="GC435">
        <v>-48.8812047619048</v>
      </c>
      <c r="GD435">
        <v>-6.38969610389611</v>
      </c>
      <c r="GE435">
        <v>0.790898293669739</v>
      </c>
      <c r="GF435">
        <v>0</v>
      </c>
      <c r="GG435">
        <v>667.725911764706</v>
      </c>
      <c r="GH435">
        <v>14.104003053319</v>
      </c>
      <c r="GI435">
        <v>1.40334971884808</v>
      </c>
      <c r="GJ435">
        <v>-1</v>
      </c>
      <c r="GK435">
        <v>3.60618523809524</v>
      </c>
      <c r="GL435">
        <v>0.0381327272727284</v>
      </c>
      <c r="GM435">
        <v>0.00417106200824734</v>
      </c>
      <c r="GN435">
        <v>1</v>
      </c>
      <c r="GO435">
        <v>1</v>
      </c>
      <c r="GP435">
        <v>2</v>
      </c>
      <c r="GQ435" t="s">
        <v>446</v>
      </c>
      <c r="GR435">
        <v>3.12512</v>
      </c>
      <c r="GS435">
        <v>2.65432</v>
      </c>
      <c r="GT435">
        <v>0.104116</v>
      </c>
      <c r="GU435">
        <v>0.112162</v>
      </c>
      <c r="GV435">
        <v>0.100425</v>
      </c>
      <c r="GW435">
        <v>0.0897714</v>
      </c>
      <c r="GX435">
        <v>23057.9</v>
      </c>
      <c r="GY435">
        <v>21694.1</v>
      </c>
      <c r="GZ435">
        <v>23014.5</v>
      </c>
      <c r="HA435">
        <v>23789.9</v>
      </c>
      <c r="HB435">
        <v>35278.2</v>
      </c>
      <c r="HC435">
        <v>35844.4</v>
      </c>
      <c r="HD435">
        <v>41484.7</v>
      </c>
      <c r="HE435">
        <v>42422.6</v>
      </c>
      <c r="HF435">
        <v>1.91155</v>
      </c>
      <c r="HG435">
        <v>1.8209</v>
      </c>
      <c r="HH435">
        <v>0.166897</v>
      </c>
      <c r="HI435">
        <v>0</v>
      </c>
      <c r="HJ435">
        <v>27.2658</v>
      </c>
      <c r="HK435">
        <v>999.9</v>
      </c>
      <c r="HL435">
        <v>54.322</v>
      </c>
      <c r="HM435">
        <v>29.427</v>
      </c>
      <c r="HN435">
        <v>24.8018</v>
      </c>
      <c r="HO435">
        <v>53.7529</v>
      </c>
      <c r="HP435">
        <v>41.9591</v>
      </c>
      <c r="HQ435">
        <v>1</v>
      </c>
      <c r="HR435">
        <v>0.00616108</v>
      </c>
      <c r="HS435">
        <v>0.0815169</v>
      </c>
      <c r="HT435">
        <v>20.218</v>
      </c>
      <c r="HU435">
        <v>5.23301</v>
      </c>
      <c r="HV435">
        <v>11.992</v>
      </c>
      <c r="HW435">
        <v>4.9557</v>
      </c>
      <c r="HX435">
        <v>3.3039</v>
      </c>
      <c r="HY435">
        <v>24.2</v>
      </c>
      <c r="HZ435">
        <v>9999</v>
      </c>
      <c r="IA435">
        <v>9999</v>
      </c>
      <c r="IB435">
        <v>9999</v>
      </c>
      <c r="IC435">
        <v>1.86846</v>
      </c>
      <c r="ID435">
        <v>1.86417</v>
      </c>
      <c r="IE435">
        <v>1.87181</v>
      </c>
      <c r="IF435">
        <v>1.86264</v>
      </c>
      <c r="IG435">
        <v>1.86204</v>
      </c>
      <c r="IH435">
        <v>1.86854</v>
      </c>
      <c r="II435">
        <v>1.85867</v>
      </c>
      <c r="IJ435">
        <v>1.86508</v>
      </c>
      <c r="IK435">
        <v>5</v>
      </c>
      <c r="IL435">
        <v>0</v>
      </c>
      <c r="IM435">
        <v>0</v>
      </c>
      <c r="IN435">
        <v>0</v>
      </c>
      <c r="IO435" t="s">
        <v>441</v>
      </c>
      <c r="IP435" t="s">
        <v>442</v>
      </c>
      <c r="IQ435" t="s">
        <v>443</v>
      </c>
      <c r="IR435" t="s">
        <v>443</v>
      </c>
      <c r="IS435" t="s">
        <v>443</v>
      </c>
      <c r="IT435" t="s">
        <v>443</v>
      </c>
      <c r="IU435">
        <v>0</v>
      </c>
      <c r="IV435">
        <v>100</v>
      </c>
      <c r="IW435">
        <v>100</v>
      </c>
      <c r="IX435">
        <v>6.107</v>
      </c>
      <c r="IY435">
        <v>0.3878</v>
      </c>
      <c r="IZ435">
        <v>4.29428474587108</v>
      </c>
      <c r="JA435">
        <v>0.0044018681294096</v>
      </c>
      <c r="JB435">
        <v>-1.90699597991277e-06</v>
      </c>
      <c r="JC435">
        <v>4.44501569190667e-10</v>
      </c>
      <c r="JD435">
        <v>0.0663976639725661</v>
      </c>
      <c r="JE435">
        <v>0.00774552653971819</v>
      </c>
      <c r="JF435">
        <v>0.000136201457998369</v>
      </c>
      <c r="JG435">
        <v>5.32982615085375e-06</v>
      </c>
      <c r="JH435">
        <v>-0</v>
      </c>
      <c r="JI435">
        <v>1991</v>
      </c>
      <c r="JJ435">
        <v>1</v>
      </c>
      <c r="JK435">
        <v>28</v>
      </c>
      <c r="JL435">
        <v>195849.1</v>
      </c>
      <c r="JM435">
        <v>195849</v>
      </c>
      <c r="JN435">
        <v>1.17554</v>
      </c>
      <c r="JO435">
        <v>2.3877</v>
      </c>
      <c r="JP435">
        <v>1.4978</v>
      </c>
      <c r="JQ435">
        <v>2.33032</v>
      </c>
      <c r="JR435">
        <v>1.54419</v>
      </c>
      <c r="JS435">
        <v>2.39868</v>
      </c>
      <c r="JT435">
        <v>35.4523</v>
      </c>
      <c r="JU435">
        <v>24.1225</v>
      </c>
      <c r="JV435">
        <v>18</v>
      </c>
      <c r="JW435">
        <v>547.074</v>
      </c>
      <c r="JX435">
        <v>432.105</v>
      </c>
      <c r="JY435">
        <v>26.7641</v>
      </c>
      <c r="JZ435">
        <v>27.6471</v>
      </c>
      <c r="KA435">
        <v>30</v>
      </c>
      <c r="KB435">
        <v>27.5528</v>
      </c>
      <c r="KC435">
        <v>27.5797</v>
      </c>
      <c r="KD435">
        <v>23.5719</v>
      </c>
      <c r="KE435">
        <v>32.0788</v>
      </c>
      <c r="KF435">
        <v>83.6094</v>
      </c>
      <c r="KG435">
        <v>26.7671</v>
      </c>
      <c r="KH435">
        <v>589.188</v>
      </c>
      <c r="KI435">
        <v>20.1113</v>
      </c>
      <c r="KJ435">
        <v>92.9834</v>
      </c>
      <c r="KK435">
        <v>98.8701</v>
      </c>
    </row>
    <row r="436" spans="1:297">
      <c r="A436">
        <v>420</v>
      </c>
      <c r="B436">
        <v>1759000657</v>
      </c>
      <c r="C436">
        <v>13310</v>
      </c>
      <c r="D436" t="s">
        <v>1286</v>
      </c>
      <c r="E436" t="s">
        <v>1287</v>
      </c>
      <c r="F436">
        <v>5</v>
      </c>
      <c r="G436" t="s">
        <v>1217</v>
      </c>
      <c r="H436" t="s">
        <v>436</v>
      </c>
      <c r="I436">
        <v>1759000648.84615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(EA436+(U436+2*0.95*5.67E-8*(((EA436+$B$7)+273)^4-(EA436+273)^4)-44100*J436)/(1.84*29.3*R436+8*0.95*5.67E-8*(EA436+273)^3))</f>
        <v>0</v>
      </c>
      <c r="W436">
        <f>($C$7*EB436+$D$7*EC436+$E$7*V436)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2*0.95*5.67E-8*(((EA436+$B$7)+273)^4-(W436+273)^4)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585.494338109524</v>
      </c>
      <c r="AK436">
        <v>544.705709090909</v>
      </c>
      <c r="AL436">
        <v>3.59048846320346</v>
      </c>
      <c r="AM436">
        <v>63.08</v>
      </c>
      <c r="AN436">
        <f>(AP436 - AO436 + DY436*1E3/(8.314*(EA436+273.15)) * AR436/DX436 * AQ436) * DX436/(100*DL436) * 1000/(1000 - AP436)</f>
        <v>0</v>
      </c>
      <c r="AO436">
        <v>20.0599965595238</v>
      </c>
      <c r="AP436">
        <v>23.6732951515151</v>
      </c>
      <c r="AQ436">
        <v>7.05569985561368e-06</v>
      </c>
      <c r="AR436">
        <v>99.94</v>
      </c>
      <c r="AS436">
        <v>0</v>
      </c>
      <c r="AT436">
        <v>0</v>
      </c>
      <c r="AU436">
        <f>IF(AS436*$H$13&gt;=AW436,1.0,(AW436/(AW436-AS436*$H$13)))</f>
        <v>0</v>
      </c>
      <c r="AV436">
        <f>(AU436-1)*100</f>
        <v>0</v>
      </c>
      <c r="AW436">
        <f>MAX(0,($B$13+$C$13*EF436)/(1+$D$13*EF436)*DY436/(EA436+273)*$E$13)</f>
        <v>0</v>
      </c>
      <c r="AX436" t="s">
        <v>437</v>
      </c>
      <c r="AY436" t="s">
        <v>437</v>
      </c>
      <c r="AZ436">
        <v>0</v>
      </c>
      <c r="BA436">
        <v>0</v>
      </c>
      <c r="BB436">
        <f>1-AZ436/BA436</f>
        <v>0</v>
      </c>
      <c r="BC436">
        <v>0</v>
      </c>
      <c r="BD436" t="s">
        <v>437</v>
      </c>
      <c r="BE436" t="s">
        <v>437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437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$B$11*EG436+$C$11*EH436+$F$11*ES436*(1-EV436)</f>
        <v>0</v>
      </c>
      <c r="DI436">
        <f>DH436*DJ436</f>
        <v>0</v>
      </c>
      <c r="DJ436">
        <f>($B$11*$D$9+$C$11*$D$9+$F$11*((FF436+EX436)/MAX(FF436+EX436+FG436, 0.1)*$I$9+FG436/MAX(FF436+EX436+FG436, 0.1)*$J$9))/($B$11+$C$11+$F$11)</f>
        <v>0</v>
      </c>
      <c r="DK436">
        <f>($B$11*$K$9+$C$11*$K$9+$F$11*((FF436+EX436)/MAX(FF436+EX436+FG436, 0.1)*$P$9+FG436/MAX(FF436+EX436+FG436, 0.1)*$Q$9))/($B$11+$C$11+$F$11)</f>
        <v>0</v>
      </c>
      <c r="DL436">
        <v>4.6</v>
      </c>
      <c r="DM436">
        <v>0.5</v>
      </c>
      <c r="DN436" t="s">
        <v>438</v>
      </c>
      <c r="DO436">
        <v>2</v>
      </c>
      <c r="DP436" t="b">
        <v>1</v>
      </c>
      <c r="DQ436">
        <v>1759000648.84615</v>
      </c>
      <c r="DR436">
        <v>507.164692307692</v>
      </c>
      <c r="DS436">
        <v>556.973384615384</v>
      </c>
      <c r="DT436">
        <v>23.6731076923077</v>
      </c>
      <c r="DU436">
        <v>20.0624461538461</v>
      </c>
      <c r="DV436">
        <v>501.087923076923</v>
      </c>
      <c r="DW436">
        <v>23.2852153846154</v>
      </c>
      <c r="DX436">
        <v>499.982615384615</v>
      </c>
      <c r="DY436">
        <v>90.2873307692308</v>
      </c>
      <c r="DZ436">
        <v>0.0284864769230769</v>
      </c>
      <c r="EA436">
        <v>30.1172692307692</v>
      </c>
      <c r="EB436">
        <v>29.9973153846154</v>
      </c>
      <c r="EC436">
        <v>999.9</v>
      </c>
      <c r="ED436">
        <v>0</v>
      </c>
      <c r="EE436">
        <v>0</v>
      </c>
      <c r="EF436">
        <v>10014.7092307692</v>
      </c>
      <c r="EG436">
        <v>0</v>
      </c>
      <c r="EH436">
        <v>9.68168</v>
      </c>
      <c r="EI436">
        <v>-49.8087</v>
      </c>
      <c r="EJ436">
        <v>519.462</v>
      </c>
      <c r="EK436">
        <v>568.376461538462</v>
      </c>
      <c r="EL436">
        <v>3.61066384615385</v>
      </c>
      <c r="EM436">
        <v>556.973384615384</v>
      </c>
      <c r="EN436">
        <v>20.0624461538461</v>
      </c>
      <c r="EO436">
        <v>2.13738153846154</v>
      </c>
      <c r="EP436">
        <v>1.81138384615385</v>
      </c>
      <c r="EQ436">
        <v>18.5005461538462</v>
      </c>
      <c r="ER436">
        <v>15.8853923076923</v>
      </c>
      <c r="ES436">
        <v>1999.99615384615</v>
      </c>
      <c r="ET436">
        <v>0.979996692307692</v>
      </c>
      <c r="EU436">
        <v>0.0200034538461538</v>
      </c>
      <c r="EV436">
        <v>0</v>
      </c>
      <c r="EW436">
        <v>669.520538461538</v>
      </c>
      <c r="EX436">
        <v>5.00016</v>
      </c>
      <c r="EY436">
        <v>13703.8846153846</v>
      </c>
      <c r="EZ436">
        <v>18234.1153846154</v>
      </c>
      <c r="FA436">
        <v>48.625</v>
      </c>
      <c r="FB436">
        <v>48.9131538461538</v>
      </c>
      <c r="FC436">
        <v>48.937</v>
      </c>
      <c r="FD436">
        <v>48.6631538461538</v>
      </c>
      <c r="FE436">
        <v>50.437</v>
      </c>
      <c r="FF436">
        <v>1955.08615384615</v>
      </c>
      <c r="FG436">
        <v>39.91</v>
      </c>
      <c r="FH436">
        <v>0</v>
      </c>
      <c r="FI436">
        <v>1759000662.3</v>
      </c>
      <c r="FJ436">
        <v>0</v>
      </c>
      <c r="FK436">
        <v>669.620384615385</v>
      </c>
      <c r="FL436">
        <v>12.1636923179235</v>
      </c>
      <c r="FM436">
        <v>258.752136911453</v>
      </c>
      <c r="FN436">
        <v>13706.8346153846</v>
      </c>
      <c r="FO436">
        <v>15</v>
      </c>
      <c r="FP436">
        <v>0</v>
      </c>
      <c r="FQ436" t="s">
        <v>439</v>
      </c>
      <c r="FR436">
        <v>1747249705.1</v>
      </c>
      <c r="FS436">
        <v>1747249711.1</v>
      </c>
      <c r="FT436">
        <v>0</v>
      </c>
      <c r="FU436">
        <v>0.871</v>
      </c>
      <c r="FV436">
        <v>0.066</v>
      </c>
      <c r="FW436">
        <v>5.486</v>
      </c>
      <c r="FX436">
        <v>0.145</v>
      </c>
      <c r="FY436">
        <v>420</v>
      </c>
      <c r="FZ436">
        <v>16</v>
      </c>
      <c r="GA436">
        <v>0.27</v>
      </c>
      <c r="GB436">
        <v>0.16</v>
      </c>
      <c r="GC436">
        <v>-49.434365</v>
      </c>
      <c r="GD436">
        <v>-7.44099699248127</v>
      </c>
      <c r="GE436">
        <v>0.855501892619181</v>
      </c>
      <c r="GF436">
        <v>0</v>
      </c>
      <c r="GG436">
        <v>668.799352941177</v>
      </c>
      <c r="GH436">
        <v>13.2778915243893</v>
      </c>
      <c r="GI436">
        <v>1.32364418718025</v>
      </c>
      <c r="GJ436">
        <v>-1</v>
      </c>
      <c r="GK436">
        <v>3.6091025</v>
      </c>
      <c r="GL436">
        <v>0.0336672180451082</v>
      </c>
      <c r="GM436">
        <v>0.00366734355494545</v>
      </c>
      <c r="GN436">
        <v>1</v>
      </c>
      <c r="GO436">
        <v>1</v>
      </c>
      <c r="GP436">
        <v>2</v>
      </c>
      <c r="GQ436" t="s">
        <v>446</v>
      </c>
      <c r="GR436">
        <v>3.12517</v>
      </c>
      <c r="GS436">
        <v>2.65417</v>
      </c>
      <c r="GT436">
        <v>0.10668</v>
      </c>
      <c r="GU436">
        <v>0.114461</v>
      </c>
      <c r="GV436">
        <v>0.100426</v>
      </c>
      <c r="GW436">
        <v>0.08976</v>
      </c>
      <c r="GX436">
        <v>22991.6</v>
      </c>
      <c r="GY436">
        <v>21638.1</v>
      </c>
      <c r="GZ436">
        <v>23014.2</v>
      </c>
      <c r="HA436">
        <v>23790</v>
      </c>
      <c r="HB436">
        <v>35278.4</v>
      </c>
      <c r="HC436">
        <v>35845.1</v>
      </c>
      <c r="HD436">
        <v>41484.7</v>
      </c>
      <c r="HE436">
        <v>42422.7</v>
      </c>
      <c r="HF436">
        <v>1.9117</v>
      </c>
      <c r="HG436">
        <v>1.82068</v>
      </c>
      <c r="HH436">
        <v>0.167791</v>
      </c>
      <c r="HI436">
        <v>0</v>
      </c>
      <c r="HJ436">
        <v>27.2687</v>
      </c>
      <c r="HK436">
        <v>999.9</v>
      </c>
      <c r="HL436">
        <v>54.322</v>
      </c>
      <c r="HM436">
        <v>29.416</v>
      </c>
      <c r="HN436">
        <v>24.7855</v>
      </c>
      <c r="HO436">
        <v>54.3629</v>
      </c>
      <c r="HP436">
        <v>41.9591</v>
      </c>
      <c r="HQ436">
        <v>1</v>
      </c>
      <c r="HR436">
        <v>0.00616108</v>
      </c>
      <c r="HS436">
        <v>0.0582516</v>
      </c>
      <c r="HT436">
        <v>20.2178</v>
      </c>
      <c r="HU436">
        <v>5.23271</v>
      </c>
      <c r="HV436">
        <v>11.992</v>
      </c>
      <c r="HW436">
        <v>4.9557</v>
      </c>
      <c r="HX436">
        <v>3.3039</v>
      </c>
      <c r="HY436">
        <v>24.2</v>
      </c>
      <c r="HZ436">
        <v>9999</v>
      </c>
      <c r="IA436">
        <v>9999</v>
      </c>
      <c r="IB436">
        <v>9999</v>
      </c>
      <c r="IC436">
        <v>1.86846</v>
      </c>
      <c r="ID436">
        <v>1.86418</v>
      </c>
      <c r="IE436">
        <v>1.8718</v>
      </c>
      <c r="IF436">
        <v>1.86266</v>
      </c>
      <c r="IG436">
        <v>1.86204</v>
      </c>
      <c r="IH436">
        <v>1.86854</v>
      </c>
      <c r="II436">
        <v>1.85867</v>
      </c>
      <c r="IJ436">
        <v>1.86508</v>
      </c>
      <c r="IK436">
        <v>5</v>
      </c>
      <c r="IL436">
        <v>0</v>
      </c>
      <c r="IM436">
        <v>0</v>
      </c>
      <c r="IN436">
        <v>0</v>
      </c>
      <c r="IO436" t="s">
        <v>441</v>
      </c>
      <c r="IP436" t="s">
        <v>442</v>
      </c>
      <c r="IQ436" t="s">
        <v>443</v>
      </c>
      <c r="IR436" t="s">
        <v>443</v>
      </c>
      <c r="IS436" t="s">
        <v>443</v>
      </c>
      <c r="IT436" t="s">
        <v>443</v>
      </c>
      <c r="IU436">
        <v>0</v>
      </c>
      <c r="IV436">
        <v>100</v>
      </c>
      <c r="IW436">
        <v>100</v>
      </c>
      <c r="IX436">
        <v>6.155</v>
      </c>
      <c r="IY436">
        <v>0.3879</v>
      </c>
      <c r="IZ436">
        <v>4.29428474587108</v>
      </c>
      <c r="JA436">
        <v>0.0044018681294096</v>
      </c>
      <c r="JB436">
        <v>-1.90699597991277e-06</v>
      </c>
      <c r="JC436">
        <v>4.44501569190667e-10</v>
      </c>
      <c r="JD436">
        <v>0.0663976639725661</v>
      </c>
      <c r="JE436">
        <v>0.00774552653971819</v>
      </c>
      <c r="JF436">
        <v>0.000136201457998369</v>
      </c>
      <c r="JG436">
        <v>5.32982615085375e-06</v>
      </c>
      <c r="JH436">
        <v>-0</v>
      </c>
      <c r="JI436">
        <v>1991</v>
      </c>
      <c r="JJ436">
        <v>1</v>
      </c>
      <c r="JK436">
        <v>28</v>
      </c>
      <c r="JL436">
        <v>195849.2</v>
      </c>
      <c r="JM436">
        <v>195849.1</v>
      </c>
      <c r="JN436">
        <v>1.20239</v>
      </c>
      <c r="JO436">
        <v>2.39746</v>
      </c>
      <c r="JP436">
        <v>1.49902</v>
      </c>
      <c r="JQ436">
        <v>2.33032</v>
      </c>
      <c r="JR436">
        <v>1.54419</v>
      </c>
      <c r="JS436">
        <v>2.29858</v>
      </c>
      <c r="JT436">
        <v>35.4523</v>
      </c>
      <c r="JU436">
        <v>24.105</v>
      </c>
      <c r="JV436">
        <v>18</v>
      </c>
      <c r="JW436">
        <v>547.161</v>
      </c>
      <c r="JX436">
        <v>431.959</v>
      </c>
      <c r="JY436">
        <v>26.7662</v>
      </c>
      <c r="JZ436">
        <v>27.6459</v>
      </c>
      <c r="KA436">
        <v>30</v>
      </c>
      <c r="KB436">
        <v>27.5516</v>
      </c>
      <c r="KC436">
        <v>27.5779</v>
      </c>
      <c r="KD436">
        <v>24.2368</v>
      </c>
      <c r="KE436">
        <v>32.0788</v>
      </c>
      <c r="KF436">
        <v>83.6094</v>
      </c>
      <c r="KG436">
        <v>26.7743</v>
      </c>
      <c r="KH436">
        <v>609.521</v>
      </c>
      <c r="KI436">
        <v>20.1113</v>
      </c>
      <c r="KJ436">
        <v>92.983</v>
      </c>
      <c r="KK436">
        <v>98.8704</v>
      </c>
    </row>
    <row r="437" spans="1:297">
      <c r="A437">
        <v>421</v>
      </c>
      <c r="B437">
        <v>1759000662</v>
      </c>
      <c r="C437">
        <v>13315</v>
      </c>
      <c r="D437" t="s">
        <v>1288</v>
      </c>
      <c r="E437" t="s">
        <v>1289</v>
      </c>
      <c r="F437">
        <v>5</v>
      </c>
      <c r="G437" t="s">
        <v>1217</v>
      </c>
      <c r="H437" t="s">
        <v>436</v>
      </c>
      <c r="I437">
        <v>1759000653.84615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(EA437+(U437+2*0.95*5.67E-8*(((EA437+$B$7)+273)^4-(EA437+273)^4)-44100*J437)/(1.84*29.3*R437+8*0.95*5.67E-8*(EA437+273)^3))</f>
        <v>0</v>
      </c>
      <c r="W437">
        <f>($C$7*EB437+$D$7*EC437+$E$7*V437)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2*0.95*5.67E-8*(((EA437+$B$7)+273)^4-(W437+273)^4)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601.945914486905</v>
      </c>
      <c r="AK437">
        <v>561.775951515151</v>
      </c>
      <c r="AL437">
        <v>3.39458192640682</v>
      </c>
      <c r="AM437">
        <v>63.08</v>
      </c>
      <c r="AN437">
        <f>(AP437 - AO437 + DY437*1E3/(8.314*(EA437+273.15)) * AR437/DX437 * AQ437) * DX437/(100*DL437) * 1000/(1000 - AP437)</f>
        <v>0</v>
      </c>
      <c r="AO437">
        <v>20.05739575</v>
      </c>
      <c r="AP437">
        <v>23.6669018181818</v>
      </c>
      <c r="AQ437">
        <v>-3.47992129083716e-05</v>
      </c>
      <c r="AR437">
        <v>99.94</v>
      </c>
      <c r="AS437">
        <v>0</v>
      </c>
      <c r="AT437">
        <v>0</v>
      </c>
      <c r="AU437">
        <f>IF(AS437*$H$13&gt;=AW437,1.0,(AW437/(AW437-AS437*$H$13)))</f>
        <v>0</v>
      </c>
      <c r="AV437">
        <f>(AU437-1)*100</f>
        <v>0</v>
      </c>
      <c r="AW437">
        <f>MAX(0,($B$13+$C$13*EF437)/(1+$D$13*EF437)*DY437/(EA437+273)*$E$13)</f>
        <v>0</v>
      </c>
      <c r="AX437" t="s">
        <v>437</v>
      </c>
      <c r="AY437" t="s">
        <v>437</v>
      </c>
      <c r="AZ437">
        <v>0</v>
      </c>
      <c r="BA437">
        <v>0</v>
      </c>
      <c r="BB437">
        <f>1-AZ437/BA437</f>
        <v>0</v>
      </c>
      <c r="BC437">
        <v>0</v>
      </c>
      <c r="BD437" t="s">
        <v>437</v>
      </c>
      <c r="BE437" t="s">
        <v>437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437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$B$11*EG437+$C$11*EH437+$F$11*ES437*(1-EV437)</f>
        <v>0</v>
      </c>
      <c r="DI437">
        <f>DH437*DJ437</f>
        <v>0</v>
      </c>
      <c r="DJ437">
        <f>($B$11*$D$9+$C$11*$D$9+$F$11*((FF437+EX437)/MAX(FF437+EX437+FG437, 0.1)*$I$9+FG437/MAX(FF437+EX437+FG437, 0.1)*$J$9))/($B$11+$C$11+$F$11)</f>
        <v>0</v>
      </c>
      <c r="DK437">
        <f>($B$11*$K$9+$C$11*$K$9+$F$11*((FF437+EX437)/MAX(FF437+EX437+FG437, 0.1)*$P$9+FG437/MAX(FF437+EX437+FG437, 0.1)*$Q$9))/($B$11+$C$11+$F$11)</f>
        <v>0</v>
      </c>
      <c r="DL437">
        <v>4.6</v>
      </c>
      <c r="DM437">
        <v>0.5</v>
      </c>
      <c r="DN437" t="s">
        <v>438</v>
      </c>
      <c r="DO437">
        <v>2</v>
      </c>
      <c r="DP437" t="b">
        <v>1</v>
      </c>
      <c r="DQ437">
        <v>1759000653.84615</v>
      </c>
      <c r="DR437">
        <v>524.216769230769</v>
      </c>
      <c r="DS437">
        <v>573.937615384615</v>
      </c>
      <c r="DT437">
        <v>23.6715923076923</v>
      </c>
      <c r="DU437">
        <v>20.0602153846154</v>
      </c>
      <c r="DV437">
        <v>518.092307692308</v>
      </c>
      <c r="DW437">
        <v>23.2837307692308</v>
      </c>
      <c r="DX437">
        <v>500.003384615385</v>
      </c>
      <c r="DY437">
        <v>90.2872538461538</v>
      </c>
      <c r="DZ437">
        <v>0.0284701384615385</v>
      </c>
      <c r="EA437">
        <v>30.1175230769231</v>
      </c>
      <c r="EB437">
        <v>29.9968</v>
      </c>
      <c r="EC437">
        <v>999.9</v>
      </c>
      <c r="ED437">
        <v>0</v>
      </c>
      <c r="EE437">
        <v>0</v>
      </c>
      <c r="EF437">
        <v>10015.1846153846</v>
      </c>
      <c r="EG437">
        <v>0</v>
      </c>
      <c r="EH437">
        <v>9.68168</v>
      </c>
      <c r="EI437">
        <v>-49.7208307692308</v>
      </c>
      <c r="EJ437">
        <v>536.926692307692</v>
      </c>
      <c r="EK437">
        <v>585.686615384615</v>
      </c>
      <c r="EL437">
        <v>3.61137692307692</v>
      </c>
      <c r="EM437">
        <v>573.937615384615</v>
      </c>
      <c r="EN437">
        <v>20.0602153846154</v>
      </c>
      <c r="EO437">
        <v>2.13724307692308</v>
      </c>
      <c r="EP437">
        <v>1.81118076923077</v>
      </c>
      <c r="EQ437">
        <v>18.4995153846154</v>
      </c>
      <c r="ER437">
        <v>15.8836307692308</v>
      </c>
      <c r="ES437">
        <v>2000.02307692308</v>
      </c>
      <c r="ET437">
        <v>0.979996923076923</v>
      </c>
      <c r="EU437">
        <v>0.0200032384615385</v>
      </c>
      <c r="EV437">
        <v>0</v>
      </c>
      <c r="EW437">
        <v>670.541230769231</v>
      </c>
      <c r="EX437">
        <v>5.00016</v>
      </c>
      <c r="EY437">
        <v>13725.5384615385</v>
      </c>
      <c r="EZ437">
        <v>18234.3692307692</v>
      </c>
      <c r="FA437">
        <v>48.625</v>
      </c>
      <c r="FB437">
        <v>48.9083846153846</v>
      </c>
      <c r="FC437">
        <v>48.937</v>
      </c>
      <c r="FD437">
        <v>48.6583846153846</v>
      </c>
      <c r="FE437">
        <v>50.437</v>
      </c>
      <c r="FF437">
        <v>1955.11307692308</v>
      </c>
      <c r="FG437">
        <v>39.91</v>
      </c>
      <c r="FH437">
        <v>0</v>
      </c>
      <c r="FI437">
        <v>1759000667.1</v>
      </c>
      <c r="FJ437">
        <v>0</v>
      </c>
      <c r="FK437">
        <v>670.589730769231</v>
      </c>
      <c r="FL437">
        <v>12.3697435909295</v>
      </c>
      <c r="FM437">
        <v>243.53504270419</v>
      </c>
      <c r="FN437">
        <v>13727.0153846154</v>
      </c>
      <c r="FO437">
        <v>15</v>
      </c>
      <c r="FP437">
        <v>0</v>
      </c>
      <c r="FQ437" t="s">
        <v>439</v>
      </c>
      <c r="FR437">
        <v>1747249705.1</v>
      </c>
      <c r="FS437">
        <v>1747249711.1</v>
      </c>
      <c r="FT437">
        <v>0</v>
      </c>
      <c r="FU437">
        <v>0.871</v>
      </c>
      <c r="FV437">
        <v>0.066</v>
      </c>
      <c r="FW437">
        <v>5.486</v>
      </c>
      <c r="FX437">
        <v>0.145</v>
      </c>
      <c r="FY437">
        <v>420</v>
      </c>
      <c r="FZ437">
        <v>16</v>
      </c>
      <c r="GA437">
        <v>0.27</v>
      </c>
      <c r="GB437">
        <v>0.16</v>
      </c>
      <c r="GC437">
        <v>-49.6960761904762</v>
      </c>
      <c r="GD437">
        <v>-0.265916883117018</v>
      </c>
      <c r="GE437">
        <v>0.446684034386684</v>
      </c>
      <c r="GF437">
        <v>1</v>
      </c>
      <c r="GG437">
        <v>669.985235294118</v>
      </c>
      <c r="GH437">
        <v>12.2994041267754</v>
      </c>
      <c r="GI437">
        <v>1.22020924094825</v>
      </c>
      <c r="GJ437">
        <v>-1</v>
      </c>
      <c r="GK437">
        <v>3.61062714285714</v>
      </c>
      <c r="GL437">
        <v>0.0140703896103951</v>
      </c>
      <c r="GM437">
        <v>0.00256251762894215</v>
      </c>
      <c r="GN437">
        <v>1</v>
      </c>
      <c r="GO437">
        <v>2</v>
      </c>
      <c r="GP437">
        <v>2</v>
      </c>
      <c r="GQ437" t="s">
        <v>440</v>
      </c>
      <c r="GR437">
        <v>3.12518</v>
      </c>
      <c r="GS437">
        <v>2.65435</v>
      </c>
      <c r="GT437">
        <v>0.109104</v>
      </c>
      <c r="GU437">
        <v>0.116829</v>
      </c>
      <c r="GV437">
        <v>0.100418</v>
      </c>
      <c r="GW437">
        <v>0.0897551</v>
      </c>
      <c r="GX437">
        <v>22929.6</v>
      </c>
      <c r="GY437">
        <v>21579.9</v>
      </c>
      <c r="GZ437">
        <v>23014.5</v>
      </c>
      <c r="HA437">
        <v>23789.7</v>
      </c>
      <c r="HB437">
        <v>35279.1</v>
      </c>
      <c r="HC437">
        <v>35845.4</v>
      </c>
      <c r="HD437">
        <v>41485</v>
      </c>
      <c r="HE437">
        <v>42422.5</v>
      </c>
      <c r="HF437">
        <v>1.9117</v>
      </c>
      <c r="HG437">
        <v>1.8208</v>
      </c>
      <c r="HH437">
        <v>0.167724</v>
      </c>
      <c r="HI437">
        <v>0</v>
      </c>
      <c r="HJ437">
        <v>27.269</v>
      </c>
      <c r="HK437">
        <v>999.9</v>
      </c>
      <c r="HL437">
        <v>54.297</v>
      </c>
      <c r="HM437">
        <v>29.416</v>
      </c>
      <c r="HN437">
        <v>24.7756</v>
      </c>
      <c r="HO437">
        <v>54.2829</v>
      </c>
      <c r="HP437">
        <v>41.8309</v>
      </c>
      <c r="HQ437">
        <v>1</v>
      </c>
      <c r="HR437">
        <v>0.0061128</v>
      </c>
      <c r="HS437">
        <v>0.0713535</v>
      </c>
      <c r="HT437">
        <v>20.218</v>
      </c>
      <c r="HU437">
        <v>5.23331</v>
      </c>
      <c r="HV437">
        <v>11.992</v>
      </c>
      <c r="HW437">
        <v>4.95575</v>
      </c>
      <c r="HX437">
        <v>3.30395</v>
      </c>
      <c r="HY437">
        <v>24.2</v>
      </c>
      <c r="HZ437">
        <v>9999</v>
      </c>
      <c r="IA437">
        <v>9999</v>
      </c>
      <c r="IB437">
        <v>9999</v>
      </c>
      <c r="IC437">
        <v>1.86846</v>
      </c>
      <c r="ID437">
        <v>1.86419</v>
      </c>
      <c r="IE437">
        <v>1.87181</v>
      </c>
      <c r="IF437">
        <v>1.86266</v>
      </c>
      <c r="IG437">
        <v>1.86208</v>
      </c>
      <c r="IH437">
        <v>1.86855</v>
      </c>
      <c r="II437">
        <v>1.85867</v>
      </c>
      <c r="IJ437">
        <v>1.86508</v>
      </c>
      <c r="IK437">
        <v>5</v>
      </c>
      <c r="IL437">
        <v>0</v>
      </c>
      <c r="IM437">
        <v>0</v>
      </c>
      <c r="IN437">
        <v>0</v>
      </c>
      <c r="IO437" t="s">
        <v>441</v>
      </c>
      <c r="IP437" t="s">
        <v>442</v>
      </c>
      <c r="IQ437" t="s">
        <v>443</v>
      </c>
      <c r="IR437" t="s">
        <v>443</v>
      </c>
      <c r="IS437" t="s">
        <v>443</v>
      </c>
      <c r="IT437" t="s">
        <v>443</v>
      </c>
      <c r="IU437">
        <v>0</v>
      </c>
      <c r="IV437">
        <v>100</v>
      </c>
      <c r="IW437">
        <v>100</v>
      </c>
      <c r="IX437">
        <v>6.201</v>
      </c>
      <c r="IY437">
        <v>0.3878</v>
      </c>
      <c r="IZ437">
        <v>4.29428474587108</v>
      </c>
      <c r="JA437">
        <v>0.0044018681294096</v>
      </c>
      <c r="JB437">
        <v>-1.90699597991277e-06</v>
      </c>
      <c r="JC437">
        <v>4.44501569190667e-10</v>
      </c>
      <c r="JD437">
        <v>0.0663976639725661</v>
      </c>
      <c r="JE437">
        <v>0.00774552653971819</v>
      </c>
      <c r="JF437">
        <v>0.000136201457998369</v>
      </c>
      <c r="JG437">
        <v>5.32982615085375e-06</v>
      </c>
      <c r="JH437">
        <v>-0</v>
      </c>
      <c r="JI437">
        <v>1991</v>
      </c>
      <c r="JJ437">
        <v>1</v>
      </c>
      <c r="JK437">
        <v>28</v>
      </c>
      <c r="JL437">
        <v>195849.3</v>
      </c>
      <c r="JM437">
        <v>195849.2</v>
      </c>
      <c r="JN437">
        <v>1.23901</v>
      </c>
      <c r="JO437">
        <v>2.37915</v>
      </c>
      <c r="JP437">
        <v>1.4978</v>
      </c>
      <c r="JQ437">
        <v>2.33032</v>
      </c>
      <c r="JR437">
        <v>1.54419</v>
      </c>
      <c r="JS437">
        <v>2.36694</v>
      </c>
      <c r="JT437">
        <v>35.4523</v>
      </c>
      <c r="JU437">
        <v>24.1225</v>
      </c>
      <c r="JV437">
        <v>18</v>
      </c>
      <c r="JW437">
        <v>547.141</v>
      </c>
      <c r="JX437">
        <v>432.02</v>
      </c>
      <c r="JY437">
        <v>26.7731</v>
      </c>
      <c r="JZ437">
        <v>27.644</v>
      </c>
      <c r="KA437">
        <v>29.9999</v>
      </c>
      <c r="KB437">
        <v>27.5493</v>
      </c>
      <c r="KC437">
        <v>27.5761</v>
      </c>
      <c r="KD437">
        <v>24.8549</v>
      </c>
      <c r="KE437">
        <v>32.0788</v>
      </c>
      <c r="KF437">
        <v>83.6094</v>
      </c>
      <c r="KG437">
        <v>26.769</v>
      </c>
      <c r="KH437">
        <v>623.144</v>
      </c>
      <c r="KI437">
        <v>20.1113</v>
      </c>
      <c r="KJ437">
        <v>92.9838</v>
      </c>
      <c r="KK437">
        <v>98.8697</v>
      </c>
    </row>
    <row r="438" spans="1:297">
      <c r="A438">
        <v>422</v>
      </c>
      <c r="B438">
        <v>1759000667</v>
      </c>
      <c r="C438">
        <v>13320</v>
      </c>
      <c r="D438" t="s">
        <v>1290</v>
      </c>
      <c r="E438" t="s">
        <v>1291</v>
      </c>
      <c r="F438">
        <v>5</v>
      </c>
      <c r="G438" t="s">
        <v>1217</v>
      </c>
      <c r="H438" t="s">
        <v>436</v>
      </c>
      <c r="I438">
        <v>1759000658.84615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(EA438+(U438+2*0.95*5.67E-8*(((EA438+$B$7)+273)^4-(EA438+273)^4)-44100*J438)/(1.84*29.3*R438+8*0.95*5.67E-8*(EA438+273)^3))</f>
        <v>0</v>
      </c>
      <c r="W438">
        <f>($C$7*EB438+$D$7*EC438+$E$7*V438)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2*0.95*5.67E-8*(((EA438+$B$7)+273)^4-(W438+273)^4)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619.538321595238</v>
      </c>
      <c r="AK438">
        <v>579.326351515151</v>
      </c>
      <c r="AL438">
        <v>3.51400454545446</v>
      </c>
      <c r="AM438">
        <v>63.08</v>
      </c>
      <c r="AN438">
        <f>(AP438 - AO438 + DY438*1E3/(8.314*(EA438+273.15)) * AR438/DX438 * AQ438) * DX438/(100*DL438) * 1000/(1000 - AP438)</f>
        <v>0</v>
      </c>
      <c r="AO438">
        <v>20.0545843839286</v>
      </c>
      <c r="AP438">
        <v>23.6671181818182</v>
      </c>
      <c r="AQ438">
        <v>-8.35686053082776e-06</v>
      </c>
      <c r="AR438">
        <v>99.94</v>
      </c>
      <c r="AS438">
        <v>0</v>
      </c>
      <c r="AT438">
        <v>0</v>
      </c>
      <c r="AU438">
        <f>IF(AS438*$H$13&gt;=AW438,1.0,(AW438/(AW438-AS438*$H$13)))</f>
        <v>0</v>
      </c>
      <c r="AV438">
        <f>(AU438-1)*100</f>
        <v>0</v>
      </c>
      <c r="AW438">
        <f>MAX(0,($B$13+$C$13*EF438)/(1+$D$13*EF438)*DY438/(EA438+273)*$E$13)</f>
        <v>0</v>
      </c>
      <c r="AX438" t="s">
        <v>437</v>
      </c>
      <c r="AY438" t="s">
        <v>437</v>
      </c>
      <c r="AZ438">
        <v>0</v>
      </c>
      <c r="BA438">
        <v>0</v>
      </c>
      <c r="BB438">
        <f>1-AZ438/BA438</f>
        <v>0</v>
      </c>
      <c r="BC438">
        <v>0</v>
      </c>
      <c r="BD438" t="s">
        <v>437</v>
      </c>
      <c r="BE438" t="s">
        <v>437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437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$B$11*EG438+$C$11*EH438+$F$11*ES438*(1-EV438)</f>
        <v>0</v>
      </c>
      <c r="DI438">
        <f>DH438*DJ438</f>
        <v>0</v>
      </c>
      <c r="DJ438">
        <f>($B$11*$D$9+$C$11*$D$9+$F$11*((FF438+EX438)/MAX(FF438+EX438+FG438, 0.1)*$I$9+FG438/MAX(FF438+EX438+FG438, 0.1)*$J$9))/($B$11+$C$11+$F$11)</f>
        <v>0</v>
      </c>
      <c r="DK438">
        <f>($B$11*$K$9+$C$11*$K$9+$F$11*((FF438+EX438)/MAX(FF438+EX438+FG438, 0.1)*$P$9+FG438/MAX(FF438+EX438+FG438, 0.1)*$Q$9))/($B$11+$C$11+$F$11)</f>
        <v>0</v>
      </c>
      <c r="DL438">
        <v>4.6</v>
      </c>
      <c r="DM438">
        <v>0.5</v>
      </c>
      <c r="DN438" t="s">
        <v>438</v>
      </c>
      <c r="DO438">
        <v>2</v>
      </c>
      <c r="DP438" t="b">
        <v>1</v>
      </c>
      <c r="DQ438">
        <v>1759000658.84615</v>
      </c>
      <c r="DR438">
        <v>541.267692307692</v>
      </c>
      <c r="DS438">
        <v>591.055615384616</v>
      </c>
      <c r="DT438">
        <v>23.6696461538462</v>
      </c>
      <c r="DU438">
        <v>20.0575230769231</v>
      </c>
      <c r="DV438">
        <v>535.096230769231</v>
      </c>
      <c r="DW438">
        <v>23.2818384615385</v>
      </c>
      <c r="DX438">
        <v>500.000230769231</v>
      </c>
      <c r="DY438">
        <v>90.2867384615385</v>
      </c>
      <c r="DZ438">
        <v>0.0285816153846154</v>
      </c>
      <c r="EA438">
        <v>30.1179846153846</v>
      </c>
      <c r="EB438">
        <v>29.9985846153846</v>
      </c>
      <c r="EC438">
        <v>999.9</v>
      </c>
      <c r="ED438">
        <v>0</v>
      </c>
      <c r="EE438">
        <v>0</v>
      </c>
      <c r="EF438">
        <v>10008.2615384615</v>
      </c>
      <c r="EG438">
        <v>0</v>
      </c>
      <c r="EH438">
        <v>9.68168</v>
      </c>
      <c r="EI438">
        <v>-49.7879153846154</v>
      </c>
      <c r="EJ438">
        <v>554.389846153846</v>
      </c>
      <c r="EK438">
        <v>603.153384615385</v>
      </c>
      <c r="EL438">
        <v>3.61212461538462</v>
      </c>
      <c r="EM438">
        <v>591.055615384616</v>
      </c>
      <c r="EN438">
        <v>20.0575230769231</v>
      </c>
      <c r="EO438">
        <v>2.13705538461539</v>
      </c>
      <c r="EP438">
        <v>1.81092769230769</v>
      </c>
      <c r="EQ438">
        <v>18.4981076923077</v>
      </c>
      <c r="ER438">
        <v>15.8814384615385</v>
      </c>
      <c r="ES438">
        <v>2000.02615384615</v>
      </c>
      <c r="ET438">
        <v>0.979996923076923</v>
      </c>
      <c r="EU438">
        <v>0.0200032384615385</v>
      </c>
      <c r="EV438">
        <v>0</v>
      </c>
      <c r="EW438">
        <v>671.511230769231</v>
      </c>
      <c r="EX438">
        <v>5.00016</v>
      </c>
      <c r="EY438">
        <v>13745.6076923077</v>
      </c>
      <c r="EZ438">
        <v>18234.4</v>
      </c>
      <c r="FA438">
        <v>48.625</v>
      </c>
      <c r="FB438">
        <v>48.8988461538462</v>
      </c>
      <c r="FC438">
        <v>48.937</v>
      </c>
      <c r="FD438">
        <v>48.6440769230769</v>
      </c>
      <c r="FE438">
        <v>50.437</v>
      </c>
      <c r="FF438">
        <v>1955.11615384615</v>
      </c>
      <c r="FG438">
        <v>39.91</v>
      </c>
      <c r="FH438">
        <v>0</v>
      </c>
      <c r="FI438">
        <v>1759000672.5</v>
      </c>
      <c r="FJ438">
        <v>0</v>
      </c>
      <c r="FK438">
        <v>671.7256</v>
      </c>
      <c r="FL438">
        <v>11.5148461368891</v>
      </c>
      <c r="FM438">
        <v>228.269230376486</v>
      </c>
      <c r="FN438">
        <v>13749.504</v>
      </c>
      <c r="FO438">
        <v>15</v>
      </c>
      <c r="FP438">
        <v>0</v>
      </c>
      <c r="FQ438" t="s">
        <v>439</v>
      </c>
      <c r="FR438">
        <v>1747249705.1</v>
      </c>
      <c r="FS438">
        <v>1747249711.1</v>
      </c>
      <c r="FT438">
        <v>0</v>
      </c>
      <c r="FU438">
        <v>0.871</v>
      </c>
      <c r="FV438">
        <v>0.066</v>
      </c>
      <c r="FW438">
        <v>5.486</v>
      </c>
      <c r="FX438">
        <v>0.145</v>
      </c>
      <c r="FY438">
        <v>420</v>
      </c>
      <c r="FZ438">
        <v>16</v>
      </c>
      <c r="GA438">
        <v>0.27</v>
      </c>
      <c r="GB438">
        <v>0.16</v>
      </c>
      <c r="GC438">
        <v>-49.7380333333333</v>
      </c>
      <c r="GD438">
        <v>0.0955012987012601</v>
      </c>
      <c r="GE438">
        <v>0.434671243402724</v>
      </c>
      <c r="GF438">
        <v>1</v>
      </c>
      <c r="GG438">
        <v>670.844794117647</v>
      </c>
      <c r="GH438">
        <v>11.7753857960573</v>
      </c>
      <c r="GI438">
        <v>1.16674884588636</v>
      </c>
      <c r="GJ438">
        <v>-1</v>
      </c>
      <c r="GK438">
        <v>3.61184095238095</v>
      </c>
      <c r="GL438">
        <v>0.00508753246753773</v>
      </c>
      <c r="GM438">
        <v>0.00159625127739635</v>
      </c>
      <c r="GN438">
        <v>1</v>
      </c>
      <c r="GO438">
        <v>2</v>
      </c>
      <c r="GP438">
        <v>2</v>
      </c>
      <c r="GQ438" t="s">
        <v>440</v>
      </c>
      <c r="GR438">
        <v>3.1251</v>
      </c>
      <c r="GS438">
        <v>2.65423</v>
      </c>
      <c r="GT438">
        <v>0.111544</v>
      </c>
      <c r="GU438">
        <v>0.11904</v>
      </c>
      <c r="GV438">
        <v>0.100416</v>
      </c>
      <c r="GW438">
        <v>0.0897464</v>
      </c>
      <c r="GX438">
        <v>22866.8</v>
      </c>
      <c r="GY438">
        <v>21525.9</v>
      </c>
      <c r="GZ438">
        <v>23014.6</v>
      </c>
      <c r="HA438">
        <v>23789.7</v>
      </c>
      <c r="HB438">
        <v>35279.6</v>
      </c>
      <c r="HC438">
        <v>35845.7</v>
      </c>
      <c r="HD438">
        <v>41485.2</v>
      </c>
      <c r="HE438">
        <v>42422.4</v>
      </c>
      <c r="HF438">
        <v>1.91157</v>
      </c>
      <c r="HG438">
        <v>1.82087</v>
      </c>
      <c r="HH438">
        <v>0.16775</v>
      </c>
      <c r="HI438">
        <v>0</v>
      </c>
      <c r="HJ438">
        <v>27.2703</v>
      </c>
      <c r="HK438">
        <v>999.9</v>
      </c>
      <c r="HL438">
        <v>54.297</v>
      </c>
      <c r="HM438">
        <v>29.416</v>
      </c>
      <c r="HN438">
        <v>24.7736</v>
      </c>
      <c r="HO438">
        <v>53.7829</v>
      </c>
      <c r="HP438">
        <v>41.9712</v>
      </c>
      <c r="HQ438">
        <v>1</v>
      </c>
      <c r="HR438">
        <v>0.00602642</v>
      </c>
      <c r="HS438">
        <v>0.0876716</v>
      </c>
      <c r="HT438">
        <v>20.2181</v>
      </c>
      <c r="HU438">
        <v>5.23346</v>
      </c>
      <c r="HV438">
        <v>11.992</v>
      </c>
      <c r="HW438">
        <v>4.95575</v>
      </c>
      <c r="HX438">
        <v>3.30382</v>
      </c>
      <c r="HY438">
        <v>24.2</v>
      </c>
      <c r="HZ438">
        <v>9999</v>
      </c>
      <c r="IA438">
        <v>9999</v>
      </c>
      <c r="IB438">
        <v>9999</v>
      </c>
      <c r="IC438">
        <v>1.86845</v>
      </c>
      <c r="ID438">
        <v>1.86418</v>
      </c>
      <c r="IE438">
        <v>1.87181</v>
      </c>
      <c r="IF438">
        <v>1.86266</v>
      </c>
      <c r="IG438">
        <v>1.86205</v>
      </c>
      <c r="IH438">
        <v>1.86853</v>
      </c>
      <c r="II438">
        <v>1.85867</v>
      </c>
      <c r="IJ438">
        <v>1.86508</v>
      </c>
      <c r="IK438">
        <v>5</v>
      </c>
      <c r="IL438">
        <v>0</v>
      </c>
      <c r="IM438">
        <v>0</v>
      </c>
      <c r="IN438">
        <v>0</v>
      </c>
      <c r="IO438" t="s">
        <v>441</v>
      </c>
      <c r="IP438" t="s">
        <v>442</v>
      </c>
      <c r="IQ438" t="s">
        <v>443</v>
      </c>
      <c r="IR438" t="s">
        <v>443</v>
      </c>
      <c r="IS438" t="s">
        <v>443</v>
      </c>
      <c r="IT438" t="s">
        <v>443</v>
      </c>
      <c r="IU438">
        <v>0</v>
      </c>
      <c r="IV438">
        <v>100</v>
      </c>
      <c r="IW438">
        <v>100</v>
      </c>
      <c r="IX438">
        <v>6.247</v>
      </c>
      <c r="IY438">
        <v>0.3878</v>
      </c>
      <c r="IZ438">
        <v>4.29428474587108</v>
      </c>
      <c r="JA438">
        <v>0.0044018681294096</v>
      </c>
      <c r="JB438">
        <v>-1.90699597991277e-06</v>
      </c>
      <c r="JC438">
        <v>4.44501569190667e-10</v>
      </c>
      <c r="JD438">
        <v>0.0663976639725661</v>
      </c>
      <c r="JE438">
        <v>0.00774552653971819</v>
      </c>
      <c r="JF438">
        <v>0.000136201457998369</v>
      </c>
      <c r="JG438">
        <v>5.32982615085375e-06</v>
      </c>
      <c r="JH438">
        <v>-0</v>
      </c>
      <c r="JI438">
        <v>1991</v>
      </c>
      <c r="JJ438">
        <v>1</v>
      </c>
      <c r="JK438">
        <v>28</v>
      </c>
      <c r="JL438">
        <v>195849.4</v>
      </c>
      <c r="JM438">
        <v>195849.3</v>
      </c>
      <c r="JN438">
        <v>1.26709</v>
      </c>
      <c r="JO438">
        <v>2.39868</v>
      </c>
      <c r="JP438">
        <v>1.49902</v>
      </c>
      <c r="JQ438">
        <v>2.33032</v>
      </c>
      <c r="JR438">
        <v>1.54419</v>
      </c>
      <c r="JS438">
        <v>2.24731</v>
      </c>
      <c r="JT438">
        <v>35.4523</v>
      </c>
      <c r="JU438">
        <v>24.105</v>
      </c>
      <c r="JV438">
        <v>18</v>
      </c>
      <c r="JW438">
        <v>547.041</v>
      </c>
      <c r="JX438">
        <v>432.048</v>
      </c>
      <c r="JY438">
        <v>26.7702</v>
      </c>
      <c r="JZ438">
        <v>27.6419</v>
      </c>
      <c r="KA438">
        <v>29.9999</v>
      </c>
      <c r="KB438">
        <v>27.5472</v>
      </c>
      <c r="KC438">
        <v>27.574</v>
      </c>
      <c r="KD438">
        <v>25.4075</v>
      </c>
      <c r="KE438">
        <v>32.0788</v>
      </c>
      <c r="KF438">
        <v>83.6094</v>
      </c>
      <c r="KG438">
        <v>26.7664</v>
      </c>
      <c r="KH438">
        <v>643.377</v>
      </c>
      <c r="KI438">
        <v>20.1113</v>
      </c>
      <c r="KJ438">
        <v>92.9841</v>
      </c>
      <c r="KK438">
        <v>98.8694</v>
      </c>
    </row>
    <row r="439" spans="1:297">
      <c r="A439">
        <v>423</v>
      </c>
      <c r="B439">
        <v>1759000672</v>
      </c>
      <c r="C439">
        <v>13325</v>
      </c>
      <c r="D439" t="s">
        <v>1292</v>
      </c>
      <c r="E439" t="s">
        <v>1293</v>
      </c>
      <c r="F439">
        <v>5</v>
      </c>
      <c r="G439" t="s">
        <v>1217</v>
      </c>
      <c r="H439" t="s">
        <v>436</v>
      </c>
      <c r="I439">
        <v>1759000663.84615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(EA439+(U439+2*0.95*5.67E-8*(((EA439+$B$7)+273)^4-(EA439+273)^4)-44100*J439)/(1.84*29.3*R439+8*0.95*5.67E-8*(EA439+273)^3))</f>
        <v>0</v>
      </c>
      <c r="W439">
        <f>($C$7*EB439+$D$7*EC439+$E$7*V439)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2*0.95*5.67E-8*(((EA439+$B$7)+273)^4-(W439+273)^4)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635.726935747619</v>
      </c>
      <c r="AK439">
        <v>596.11043030303</v>
      </c>
      <c r="AL439">
        <v>3.33690162337658</v>
      </c>
      <c r="AM439">
        <v>63.08</v>
      </c>
      <c r="AN439">
        <f>(AP439 - AO439 + DY439*1E3/(8.314*(EA439+273.15)) * AR439/DX439 * AQ439) * DX439/(100*DL439) * 1000/(1000 - AP439)</f>
        <v>0</v>
      </c>
      <c r="AO439">
        <v>20.0522081755952</v>
      </c>
      <c r="AP439">
        <v>23.6673060606061</v>
      </c>
      <c r="AQ439">
        <v>-4.31717171723712e-06</v>
      </c>
      <c r="AR439">
        <v>99.94</v>
      </c>
      <c r="AS439">
        <v>0</v>
      </c>
      <c r="AT439">
        <v>0</v>
      </c>
      <c r="AU439">
        <f>IF(AS439*$H$13&gt;=AW439,1.0,(AW439/(AW439-AS439*$H$13)))</f>
        <v>0</v>
      </c>
      <c r="AV439">
        <f>(AU439-1)*100</f>
        <v>0</v>
      </c>
      <c r="AW439">
        <f>MAX(0,($B$13+$C$13*EF439)/(1+$D$13*EF439)*DY439/(EA439+273)*$E$13)</f>
        <v>0</v>
      </c>
      <c r="AX439" t="s">
        <v>437</v>
      </c>
      <c r="AY439" t="s">
        <v>437</v>
      </c>
      <c r="AZ439">
        <v>0</v>
      </c>
      <c r="BA439">
        <v>0</v>
      </c>
      <c r="BB439">
        <f>1-AZ439/BA439</f>
        <v>0</v>
      </c>
      <c r="BC439">
        <v>0</v>
      </c>
      <c r="BD439" t="s">
        <v>437</v>
      </c>
      <c r="BE439" t="s">
        <v>437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437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$B$11*EG439+$C$11*EH439+$F$11*ES439*(1-EV439)</f>
        <v>0</v>
      </c>
      <c r="DI439">
        <f>DH439*DJ439</f>
        <v>0</v>
      </c>
      <c r="DJ439">
        <f>($B$11*$D$9+$C$11*$D$9+$F$11*((FF439+EX439)/MAX(FF439+EX439+FG439, 0.1)*$I$9+FG439/MAX(FF439+EX439+FG439, 0.1)*$J$9))/($B$11+$C$11+$F$11)</f>
        <v>0</v>
      </c>
      <c r="DK439">
        <f>($B$11*$K$9+$C$11*$K$9+$F$11*((FF439+EX439)/MAX(FF439+EX439+FG439, 0.1)*$P$9+FG439/MAX(FF439+EX439+FG439, 0.1)*$Q$9))/($B$11+$C$11+$F$11)</f>
        <v>0</v>
      </c>
      <c r="DL439">
        <v>4.6</v>
      </c>
      <c r="DM439">
        <v>0.5</v>
      </c>
      <c r="DN439" t="s">
        <v>438</v>
      </c>
      <c r="DO439">
        <v>2</v>
      </c>
      <c r="DP439" t="b">
        <v>1</v>
      </c>
      <c r="DQ439">
        <v>1759000663.84615</v>
      </c>
      <c r="DR439">
        <v>558.180615384615</v>
      </c>
      <c r="DS439">
        <v>607.444461538462</v>
      </c>
      <c r="DT439">
        <v>23.6681769230769</v>
      </c>
      <c r="DU439">
        <v>20.0549461538462</v>
      </c>
      <c r="DV439">
        <v>551.963307692308</v>
      </c>
      <c r="DW439">
        <v>23.2804076923077</v>
      </c>
      <c r="DX439">
        <v>500.013846153846</v>
      </c>
      <c r="DY439">
        <v>90.2868076923077</v>
      </c>
      <c r="DZ439">
        <v>0.0286802</v>
      </c>
      <c r="EA439">
        <v>30.1194384615385</v>
      </c>
      <c r="EB439">
        <v>30.0045769230769</v>
      </c>
      <c r="EC439">
        <v>999.9</v>
      </c>
      <c r="ED439">
        <v>0</v>
      </c>
      <c r="EE439">
        <v>0</v>
      </c>
      <c r="EF439">
        <v>9996.00307692308</v>
      </c>
      <c r="EG439">
        <v>0</v>
      </c>
      <c r="EH439">
        <v>9.68168</v>
      </c>
      <c r="EI439">
        <v>-49.2638076923077</v>
      </c>
      <c r="EJ439">
        <v>571.712153846154</v>
      </c>
      <c r="EK439">
        <v>619.876076923077</v>
      </c>
      <c r="EL439">
        <v>3.61323923076923</v>
      </c>
      <c r="EM439">
        <v>607.444461538462</v>
      </c>
      <c r="EN439">
        <v>20.0549461538462</v>
      </c>
      <c r="EO439">
        <v>2.13692461538462</v>
      </c>
      <c r="EP439">
        <v>1.81069692307692</v>
      </c>
      <c r="EQ439">
        <v>18.4971307692308</v>
      </c>
      <c r="ER439">
        <v>15.8794384615385</v>
      </c>
      <c r="ES439">
        <v>2000.00769230769</v>
      </c>
      <c r="ET439">
        <v>0.979996692307692</v>
      </c>
      <c r="EU439">
        <v>0.0200034538461538</v>
      </c>
      <c r="EV439">
        <v>0</v>
      </c>
      <c r="EW439">
        <v>672.438153846154</v>
      </c>
      <c r="EX439">
        <v>5.00016</v>
      </c>
      <c r="EY439">
        <v>13763.9461538462</v>
      </c>
      <c r="EZ439">
        <v>18234.2307692308</v>
      </c>
      <c r="FA439">
        <v>48.625</v>
      </c>
      <c r="FB439">
        <v>48.8893076923077</v>
      </c>
      <c r="FC439">
        <v>48.937</v>
      </c>
      <c r="FD439">
        <v>48.6345384615385</v>
      </c>
      <c r="FE439">
        <v>50.437</v>
      </c>
      <c r="FF439">
        <v>1955.09769230769</v>
      </c>
      <c r="FG439">
        <v>39.91</v>
      </c>
      <c r="FH439">
        <v>0</v>
      </c>
      <c r="FI439">
        <v>1759000677.3</v>
      </c>
      <c r="FJ439">
        <v>0</v>
      </c>
      <c r="FK439">
        <v>672.59628</v>
      </c>
      <c r="FL439">
        <v>10.5874615565925</v>
      </c>
      <c r="FM439">
        <v>208.776923356825</v>
      </c>
      <c r="FN439">
        <v>13766.928</v>
      </c>
      <c r="FO439">
        <v>15</v>
      </c>
      <c r="FP439">
        <v>0</v>
      </c>
      <c r="FQ439" t="s">
        <v>439</v>
      </c>
      <c r="FR439">
        <v>1747249705.1</v>
      </c>
      <c r="FS439">
        <v>1747249711.1</v>
      </c>
      <c r="FT439">
        <v>0</v>
      </c>
      <c r="FU439">
        <v>0.871</v>
      </c>
      <c r="FV439">
        <v>0.066</v>
      </c>
      <c r="FW439">
        <v>5.486</v>
      </c>
      <c r="FX439">
        <v>0.145</v>
      </c>
      <c r="FY439">
        <v>420</v>
      </c>
      <c r="FZ439">
        <v>16</v>
      </c>
      <c r="GA439">
        <v>0.27</v>
      </c>
      <c r="GB439">
        <v>0.16</v>
      </c>
      <c r="GC439">
        <v>-49.5529857142857</v>
      </c>
      <c r="GD439">
        <v>4.92052207792208</v>
      </c>
      <c r="GE439">
        <v>0.617853830214076</v>
      </c>
      <c r="GF439">
        <v>0</v>
      </c>
      <c r="GG439">
        <v>671.960441176471</v>
      </c>
      <c r="GH439">
        <v>11.0983498916549</v>
      </c>
      <c r="GI439">
        <v>1.10113674395723</v>
      </c>
      <c r="GJ439">
        <v>-1</v>
      </c>
      <c r="GK439">
        <v>3.61297285714286</v>
      </c>
      <c r="GL439">
        <v>0.0142387012987078</v>
      </c>
      <c r="GM439">
        <v>0.00215952627710259</v>
      </c>
      <c r="GN439">
        <v>1</v>
      </c>
      <c r="GO439">
        <v>1</v>
      </c>
      <c r="GP439">
        <v>2</v>
      </c>
      <c r="GQ439" t="s">
        <v>446</v>
      </c>
      <c r="GR439">
        <v>3.12507</v>
      </c>
      <c r="GS439">
        <v>2.65444</v>
      </c>
      <c r="GT439">
        <v>0.113842</v>
      </c>
      <c r="GU439">
        <v>0.121259</v>
      </c>
      <c r="GV439">
        <v>0.100403</v>
      </c>
      <c r="GW439">
        <v>0.089738</v>
      </c>
      <c r="GX439">
        <v>22807.9</v>
      </c>
      <c r="GY439">
        <v>21471.9</v>
      </c>
      <c r="GZ439">
        <v>23014.8</v>
      </c>
      <c r="HA439">
        <v>23789.9</v>
      </c>
      <c r="HB439">
        <v>35280.3</v>
      </c>
      <c r="HC439">
        <v>35846.7</v>
      </c>
      <c r="HD439">
        <v>41485.2</v>
      </c>
      <c r="HE439">
        <v>42422.9</v>
      </c>
      <c r="HF439">
        <v>1.91133</v>
      </c>
      <c r="HG439">
        <v>1.82115</v>
      </c>
      <c r="HH439">
        <v>0.167347</v>
      </c>
      <c r="HI439">
        <v>0</v>
      </c>
      <c r="HJ439">
        <v>27.2733</v>
      </c>
      <c r="HK439">
        <v>999.9</v>
      </c>
      <c r="HL439">
        <v>54.297</v>
      </c>
      <c r="HM439">
        <v>29.416</v>
      </c>
      <c r="HN439">
        <v>24.7752</v>
      </c>
      <c r="HO439">
        <v>54.0329</v>
      </c>
      <c r="HP439">
        <v>41.8389</v>
      </c>
      <c r="HQ439">
        <v>1</v>
      </c>
      <c r="HR439">
        <v>0.00565295</v>
      </c>
      <c r="HS439">
        <v>0.106844</v>
      </c>
      <c r="HT439">
        <v>20.218</v>
      </c>
      <c r="HU439">
        <v>5.23331</v>
      </c>
      <c r="HV439">
        <v>11.992</v>
      </c>
      <c r="HW439">
        <v>4.9558</v>
      </c>
      <c r="HX439">
        <v>3.30387</v>
      </c>
      <c r="HY439">
        <v>24.2</v>
      </c>
      <c r="HZ439">
        <v>9999</v>
      </c>
      <c r="IA439">
        <v>9999</v>
      </c>
      <c r="IB439">
        <v>9999</v>
      </c>
      <c r="IC439">
        <v>1.86845</v>
      </c>
      <c r="ID439">
        <v>1.86418</v>
      </c>
      <c r="IE439">
        <v>1.8718</v>
      </c>
      <c r="IF439">
        <v>1.86265</v>
      </c>
      <c r="IG439">
        <v>1.86205</v>
      </c>
      <c r="IH439">
        <v>1.86856</v>
      </c>
      <c r="II439">
        <v>1.85867</v>
      </c>
      <c r="IJ439">
        <v>1.86508</v>
      </c>
      <c r="IK439">
        <v>5</v>
      </c>
      <c r="IL439">
        <v>0</v>
      </c>
      <c r="IM439">
        <v>0</v>
      </c>
      <c r="IN439">
        <v>0</v>
      </c>
      <c r="IO439" t="s">
        <v>441</v>
      </c>
      <c r="IP439" t="s">
        <v>442</v>
      </c>
      <c r="IQ439" t="s">
        <v>443</v>
      </c>
      <c r="IR439" t="s">
        <v>443</v>
      </c>
      <c r="IS439" t="s">
        <v>443</v>
      </c>
      <c r="IT439" t="s">
        <v>443</v>
      </c>
      <c r="IU439">
        <v>0</v>
      </c>
      <c r="IV439">
        <v>100</v>
      </c>
      <c r="IW439">
        <v>100</v>
      </c>
      <c r="IX439">
        <v>6.29</v>
      </c>
      <c r="IY439">
        <v>0.3877</v>
      </c>
      <c r="IZ439">
        <v>4.29428474587108</v>
      </c>
      <c r="JA439">
        <v>0.0044018681294096</v>
      </c>
      <c r="JB439">
        <v>-1.90699597991277e-06</v>
      </c>
      <c r="JC439">
        <v>4.44501569190667e-10</v>
      </c>
      <c r="JD439">
        <v>0.0663976639725661</v>
      </c>
      <c r="JE439">
        <v>0.00774552653971819</v>
      </c>
      <c r="JF439">
        <v>0.000136201457998369</v>
      </c>
      <c r="JG439">
        <v>5.32982615085375e-06</v>
      </c>
      <c r="JH439">
        <v>-0</v>
      </c>
      <c r="JI439">
        <v>1991</v>
      </c>
      <c r="JJ439">
        <v>1</v>
      </c>
      <c r="JK439">
        <v>28</v>
      </c>
      <c r="JL439">
        <v>195849.4</v>
      </c>
      <c r="JM439">
        <v>195849.3</v>
      </c>
      <c r="JN439">
        <v>1.30249</v>
      </c>
      <c r="JO439">
        <v>2.37793</v>
      </c>
      <c r="JP439">
        <v>1.4978</v>
      </c>
      <c r="JQ439">
        <v>2.33032</v>
      </c>
      <c r="JR439">
        <v>1.54419</v>
      </c>
      <c r="JS439">
        <v>2.34619</v>
      </c>
      <c r="JT439">
        <v>35.4523</v>
      </c>
      <c r="JU439">
        <v>24.1225</v>
      </c>
      <c r="JV439">
        <v>18</v>
      </c>
      <c r="JW439">
        <v>546.859</v>
      </c>
      <c r="JX439">
        <v>432.196</v>
      </c>
      <c r="JY439">
        <v>26.7662</v>
      </c>
      <c r="JZ439">
        <v>27.6401</v>
      </c>
      <c r="KA439">
        <v>30</v>
      </c>
      <c r="KB439">
        <v>27.5448</v>
      </c>
      <c r="KC439">
        <v>27.5721</v>
      </c>
      <c r="KD439">
        <v>26.1006</v>
      </c>
      <c r="KE439">
        <v>32.0788</v>
      </c>
      <c r="KF439">
        <v>83.6094</v>
      </c>
      <c r="KG439">
        <v>26.7583</v>
      </c>
      <c r="KH439">
        <v>656.975</v>
      </c>
      <c r="KI439">
        <v>20.1113</v>
      </c>
      <c r="KJ439">
        <v>92.9845</v>
      </c>
      <c r="KK439">
        <v>98.8706</v>
      </c>
    </row>
    <row r="440" spans="1:297">
      <c r="A440">
        <v>424</v>
      </c>
      <c r="B440">
        <v>1759000677</v>
      </c>
      <c r="C440">
        <v>13330</v>
      </c>
      <c r="D440" t="s">
        <v>1294</v>
      </c>
      <c r="E440" t="s">
        <v>1295</v>
      </c>
      <c r="F440">
        <v>5</v>
      </c>
      <c r="G440" t="s">
        <v>1217</v>
      </c>
      <c r="H440" t="s">
        <v>436</v>
      </c>
      <c r="I440">
        <v>1759000668.84615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(EA440+(U440+2*0.95*5.67E-8*(((EA440+$B$7)+273)^4-(EA440+273)^4)-44100*J440)/(1.84*29.3*R440+8*0.95*5.67E-8*(EA440+273)^3))</f>
        <v>0</v>
      </c>
      <c r="W440">
        <f>($C$7*EB440+$D$7*EC440+$E$7*V440)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2*0.95*5.67E-8*(((EA440+$B$7)+273)^4-(W440+273)^4)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653.061389046429</v>
      </c>
      <c r="AK440">
        <v>613.199654545454</v>
      </c>
      <c r="AL440">
        <v>3.43805244588733</v>
      </c>
      <c r="AM440">
        <v>63.08</v>
      </c>
      <c r="AN440">
        <f>(AP440 - AO440 + DY440*1E3/(8.314*(EA440+273.15)) * AR440/DX440 * AQ440) * DX440/(100*DL440) * 1000/(1000 - AP440)</f>
        <v>0</v>
      </c>
      <c r="AO440">
        <v>20.0500262410714</v>
      </c>
      <c r="AP440">
        <v>23.6603151515151</v>
      </c>
      <c r="AQ440">
        <v>-3.27017835498223e-05</v>
      </c>
      <c r="AR440">
        <v>99.94</v>
      </c>
      <c r="AS440">
        <v>0</v>
      </c>
      <c r="AT440">
        <v>0</v>
      </c>
      <c r="AU440">
        <f>IF(AS440*$H$13&gt;=AW440,1.0,(AW440/(AW440-AS440*$H$13)))</f>
        <v>0</v>
      </c>
      <c r="AV440">
        <f>(AU440-1)*100</f>
        <v>0</v>
      </c>
      <c r="AW440">
        <f>MAX(0,($B$13+$C$13*EF440)/(1+$D$13*EF440)*DY440/(EA440+273)*$E$13)</f>
        <v>0</v>
      </c>
      <c r="AX440" t="s">
        <v>437</v>
      </c>
      <c r="AY440" t="s">
        <v>437</v>
      </c>
      <c r="AZ440">
        <v>0</v>
      </c>
      <c r="BA440">
        <v>0</v>
      </c>
      <c r="BB440">
        <f>1-AZ440/BA440</f>
        <v>0</v>
      </c>
      <c r="BC440">
        <v>0</v>
      </c>
      <c r="BD440" t="s">
        <v>437</v>
      </c>
      <c r="BE440" t="s">
        <v>437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437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$B$11*EG440+$C$11*EH440+$F$11*ES440*(1-EV440)</f>
        <v>0</v>
      </c>
      <c r="DI440">
        <f>DH440*DJ440</f>
        <v>0</v>
      </c>
      <c r="DJ440">
        <f>($B$11*$D$9+$C$11*$D$9+$F$11*((FF440+EX440)/MAX(FF440+EX440+FG440, 0.1)*$I$9+FG440/MAX(FF440+EX440+FG440, 0.1)*$J$9))/($B$11+$C$11+$F$11)</f>
        <v>0</v>
      </c>
      <c r="DK440">
        <f>($B$11*$K$9+$C$11*$K$9+$F$11*((FF440+EX440)/MAX(FF440+EX440+FG440, 0.1)*$P$9+FG440/MAX(FF440+EX440+FG440, 0.1)*$Q$9))/($B$11+$C$11+$F$11)</f>
        <v>0</v>
      </c>
      <c r="DL440">
        <v>4.6</v>
      </c>
      <c r="DM440">
        <v>0.5</v>
      </c>
      <c r="DN440" t="s">
        <v>438</v>
      </c>
      <c r="DO440">
        <v>2</v>
      </c>
      <c r="DP440" t="b">
        <v>1</v>
      </c>
      <c r="DQ440">
        <v>1759000668.84615</v>
      </c>
      <c r="DR440">
        <v>574.88</v>
      </c>
      <c r="DS440">
        <v>624.212230769231</v>
      </c>
      <c r="DT440">
        <v>23.6658461538462</v>
      </c>
      <c r="DU440">
        <v>20.0525076923077</v>
      </c>
      <c r="DV440">
        <v>568.618076923077</v>
      </c>
      <c r="DW440">
        <v>23.2781307692308</v>
      </c>
      <c r="DX440">
        <v>499.997923076923</v>
      </c>
      <c r="DY440">
        <v>90.2863692307692</v>
      </c>
      <c r="DZ440">
        <v>0.0287898615384615</v>
      </c>
      <c r="EA440">
        <v>30.1207307692308</v>
      </c>
      <c r="EB440">
        <v>30.0078923076923</v>
      </c>
      <c r="EC440">
        <v>999.9</v>
      </c>
      <c r="ED440">
        <v>0</v>
      </c>
      <c r="EE440">
        <v>0</v>
      </c>
      <c r="EF440">
        <v>9994.65461538462</v>
      </c>
      <c r="EG440">
        <v>0</v>
      </c>
      <c r="EH440">
        <v>9.68168</v>
      </c>
      <c r="EI440">
        <v>-49.3321</v>
      </c>
      <c r="EJ440">
        <v>588.815</v>
      </c>
      <c r="EK440">
        <v>636.985384615385</v>
      </c>
      <c r="EL440">
        <v>3.61334769230769</v>
      </c>
      <c r="EM440">
        <v>624.212230769231</v>
      </c>
      <c r="EN440">
        <v>20.0525076923077</v>
      </c>
      <c r="EO440">
        <v>2.13670307692308</v>
      </c>
      <c r="EP440">
        <v>1.81046769230769</v>
      </c>
      <c r="EQ440">
        <v>18.4954769230769</v>
      </c>
      <c r="ER440">
        <v>15.8774692307692</v>
      </c>
      <c r="ES440">
        <v>2000.01153846154</v>
      </c>
      <c r="ET440">
        <v>0.979996692307692</v>
      </c>
      <c r="EU440">
        <v>0.0200034538461538</v>
      </c>
      <c r="EV440">
        <v>0</v>
      </c>
      <c r="EW440">
        <v>673.283076923077</v>
      </c>
      <c r="EX440">
        <v>5.00016</v>
      </c>
      <c r="EY440">
        <v>13780.8384615385</v>
      </c>
      <c r="EZ440">
        <v>18234.2615384615</v>
      </c>
      <c r="FA440">
        <v>48.625</v>
      </c>
      <c r="FB440">
        <v>48.8845384615385</v>
      </c>
      <c r="FC440">
        <v>48.937</v>
      </c>
      <c r="FD440">
        <v>48.625</v>
      </c>
      <c r="FE440">
        <v>50.437</v>
      </c>
      <c r="FF440">
        <v>1955.10153846154</v>
      </c>
      <c r="FG440">
        <v>39.91</v>
      </c>
      <c r="FH440">
        <v>0</v>
      </c>
      <c r="FI440">
        <v>1759000682.7</v>
      </c>
      <c r="FJ440">
        <v>0</v>
      </c>
      <c r="FK440">
        <v>673.428576923077</v>
      </c>
      <c r="FL440">
        <v>9.34246153578775</v>
      </c>
      <c r="FM440">
        <v>184.659829164553</v>
      </c>
      <c r="FN440">
        <v>13783.6961538462</v>
      </c>
      <c r="FO440">
        <v>15</v>
      </c>
      <c r="FP440">
        <v>0</v>
      </c>
      <c r="FQ440" t="s">
        <v>439</v>
      </c>
      <c r="FR440">
        <v>1747249705.1</v>
      </c>
      <c r="FS440">
        <v>1747249711.1</v>
      </c>
      <c r="FT440">
        <v>0</v>
      </c>
      <c r="FU440">
        <v>0.871</v>
      </c>
      <c r="FV440">
        <v>0.066</v>
      </c>
      <c r="FW440">
        <v>5.486</v>
      </c>
      <c r="FX440">
        <v>0.145</v>
      </c>
      <c r="FY440">
        <v>420</v>
      </c>
      <c r="FZ440">
        <v>16</v>
      </c>
      <c r="GA440">
        <v>0.27</v>
      </c>
      <c r="GB440">
        <v>0.16</v>
      </c>
      <c r="GC440">
        <v>-49.3827</v>
      </c>
      <c r="GD440">
        <v>1.80959220779215</v>
      </c>
      <c r="GE440">
        <v>0.476719099680305</v>
      </c>
      <c r="GF440">
        <v>0</v>
      </c>
      <c r="GG440">
        <v>672.630735294118</v>
      </c>
      <c r="GH440">
        <v>10.4668754787119</v>
      </c>
      <c r="GI440">
        <v>1.03896167932569</v>
      </c>
      <c r="GJ440">
        <v>-1</v>
      </c>
      <c r="GK440">
        <v>3.61317619047619</v>
      </c>
      <c r="GL440">
        <v>0.00327038961039366</v>
      </c>
      <c r="GM440">
        <v>0.00189770908551408</v>
      </c>
      <c r="GN440">
        <v>1</v>
      </c>
      <c r="GO440">
        <v>1</v>
      </c>
      <c r="GP440">
        <v>2</v>
      </c>
      <c r="GQ440" t="s">
        <v>446</v>
      </c>
      <c r="GR440">
        <v>3.12519</v>
      </c>
      <c r="GS440">
        <v>2.6545</v>
      </c>
      <c r="GT440">
        <v>0.116178</v>
      </c>
      <c r="GU440">
        <v>0.123484</v>
      </c>
      <c r="GV440">
        <v>0.100392</v>
      </c>
      <c r="GW440">
        <v>0.0897338</v>
      </c>
      <c r="GX440">
        <v>22747.8</v>
      </c>
      <c r="GY440">
        <v>21417.8</v>
      </c>
      <c r="GZ440">
        <v>23014.8</v>
      </c>
      <c r="HA440">
        <v>23790.1</v>
      </c>
      <c r="HB440">
        <v>35281</v>
      </c>
      <c r="HC440">
        <v>35847.4</v>
      </c>
      <c r="HD440">
        <v>41485.3</v>
      </c>
      <c r="HE440">
        <v>42423.3</v>
      </c>
      <c r="HF440">
        <v>1.91162</v>
      </c>
      <c r="HG440">
        <v>1.82148</v>
      </c>
      <c r="HH440">
        <v>0.168003</v>
      </c>
      <c r="HI440">
        <v>0</v>
      </c>
      <c r="HJ440">
        <v>27.2736</v>
      </c>
      <c r="HK440">
        <v>999.9</v>
      </c>
      <c r="HL440">
        <v>54.297</v>
      </c>
      <c r="HM440">
        <v>29.416</v>
      </c>
      <c r="HN440">
        <v>24.7753</v>
      </c>
      <c r="HO440">
        <v>54.3429</v>
      </c>
      <c r="HP440">
        <v>41.9271</v>
      </c>
      <c r="HQ440">
        <v>1</v>
      </c>
      <c r="HR440">
        <v>0.00575457</v>
      </c>
      <c r="HS440">
        <v>0.123804</v>
      </c>
      <c r="HT440">
        <v>20.218</v>
      </c>
      <c r="HU440">
        <v>5.23391</v>
      </c>
      <c r="HV440">
        <v>11.992</v>
      </c>
      <c r="HW440">
        <v>4.9557</v>
      </c>
      <c r="HX440">
        <v>3.30395</v>
      </c>
      <c r="HY440">
        <v>24.2</v>
      </c>
      <c r="HZ440">
        <v>9999</v>
      </c>
      <c r="IA440">
        <v>9999</v>
      </c>
      <c r="IB440">
        <v>9999</v>
      </c>
      <c r="IC440">
        <v>1.86845</v>
      </c>
      <c r="ID440">
        <v>1.86419</v>
      </c>
      <c r="IE440">
        <v>1.8718</v>
      </c>
      <c r="IF440">
        <v>1.86265</v>
      </c>
      <c r="IG440">
        <v>1.86206</v>
      </c>
      <c r="IH440">
        <v>1.86856</v>
      </c>
      <c r="II440">
        <v>1.85867</v>
      </c>
      <c r="IJ440">
        <v>1.86508</v>
      </c>
      <c r="IK440">
        <v>5</v>
      </c>
      <c r="IL440">
        <v>0</v>
      </c>
      <c r="IM440">
        <v>0</v>
      </c>
      <c r="IN440">
        <v>0</v>
      </c>
      <c r="IO440" t="s">
        <v>441</v>
      </c>
      <c r="IP440" t="s">
        <v>442</v>
      </c>
      <c r="IQ440" t="s">
        <v>443</v>
      </c>
      <c r="IR440" t="s">
        <v>443</v>
      </c>
      <c r="IS440" t="s">
        <v>443</v>
      </c>
      <c r="IT440" t="s">
        <v>443</v>
      </c>
      <c r="IU440">
        <v>0</v>
      </c>
      <c r="IV440">
        <v>100</v>
      </c>
      <c r="IW440">
        <v>100</v>
      </c>
      <c r="IX440">
        <v>6.334</v>
      </c>
      <c r="IY440">
        <v>0.3876</v>
      </c>
      <c r="IZ440">
        <v>4.29428474587108</v>
      </c>
      <c r="JA440">
        <v>0.0044018681294096</v>
      </c>
      <c r="JB440">
        <v>-1.90699597991277e-06</v>
      </c>
      <c r="JC440">
        <v>4.44501569190667e-10</v>
      </c>
      <c r="JD440">
        <v>0.0663976639725661</v>
      </c>
      <c r="JE440">
        <v>0.00774552653971819</v>
      </c>
      <c r="JF440">
        <v>0.000136201457998369</v>
      </c>
      <c r="JG440">
        <v>5.32982615085375e-06</v>
      </c>
      <c r="JH440">
        <v>-0</v>
      </c>
      <c r="JI440">
        <v>1991</v>
      </c>
      <c r="JJ440">
        <v>1</v>
      </c>
      <c r="JK440">
        <v>28</v>
      </c>
      <c r="JL440">
        <v>195849.5</v>
      </c>
      <c r="JM440">
        <v>195849.4</v>
      </c>
      <c r="JN440">
        <v>1.33057</v>
      </c>
      <c r="JO440">
        <v>2.38403</v>
      </c>
      <c r="JP440">
        <v>1.4978</v>
      </c>
      <c r="JQ440">
        <v>2.33032</v>
      </c>
      <c r="JR440">
        <v>1.54419</v>
      </c>
      <c r="JS440">
        <v>2.39014</v>
      </c>
      <c r="JT440">
        <v>35.4754</v>
      </c>
      <c r="JU440">
        <v>24.1225</v>
      </c>
      <c r="JV440">
        <v>18</v>
      </c>
      <c r="JW440">
        <v>547.034</v>
      </c>
      <c r="JX440">
        <v>432.371</v>
      </c>
      <c r="JY440">
        <v>26.7581</v>
      </c>
      <c r="JZ440">
        <v>27.6383</v>
      </c>
      <c r="KA440">
        <v>30.0001</v>
      </c>
      <c r="KB440">
        <v>27.5425</v>
      </c>
      <c r="KC440">
        <v>27.5698</v>
      </c>
      <c r="KD440">
        <v>26.6748</v>
      </c>
      <c r="KE440">
        <v>32.0788</v>
      </c>
      <c r="KF440">
        <v>83.235</v>
      </c>
      <c r="KG440">
        <v>26.7491</v>
      </c>
      <c r="KH440">
        <v>677.283</v>
      </c>
      <c r="KI440">
        <v>20.1113</v>
      </c>
      <c r="KJ440">
        <v>92.9847</v>
      </c>
      <c r="KK440">
        <v>98.8715</v>
      </c>
    </row>
    <row r="441" spans="1:297">
      <c r="A441">
        <v>425</v>
      </c>
      <c r="B441">
        <v>1759000682</v>
      </c>
      <c r="C441">
        <v>13335</v>
      </c>
      <c r="D441" t="s">
        <v>1296</v>
      </c>
      <c r="E441" t="s">
        <v>1297</v>
      </c>
      <c r="F441">
        <v>5</v>
      </c>
      <c r="G441" t="s">
        <v>1217</v>
      </c>
      <c r="H441" t="s">
        <v>436</v>
      </c>
      <c r="I441">
        <v>1759000673.84615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(EA441+(U441+2*0.95*5.67E-8*(((EA441+$B$7)+273)^4-(EA441+273)^4)-44100*J441)/(1.84*29.3*R441+8*0.95*5.67E-8*(EA441+273)^3))</f>
        <v>0</v>
      </c>
      <c r="W441">
        <f>($C$7*EB441+$D$7*EC441+$E$7*V441)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2*0.95*5.67E-8*(((EA441+$B$7)+273)^4-(W441+273)^4)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669.872995029762</v>
      </c>
      <c r="AK441">
        <v>630.1594</v>
      </c>
      <c r="AL441">
        <v>3.36750547619042</v>
      </c>
      <c r="AM441">
        <v>63.08</v>
      </c>
      <c r="AN441">
        <f>(AP441 - AO441 + DY441*1E3/(8.314*(EA441+273.15)) * AR441/DX441 * AQ441) * DX441/(100*DL441) * 1000/(1000 - AP441)</f>
        <v>0</v>
      </c>
      <c r="AO441">
        <v>20.0423908839286</v>
      </c>
      <c r="AP441">
        <v>23.6531327272727</v>
      </c>
      <c r="AQ441">
        <v>-5.01154845155104e-05</v>
      </c>
      <c r="AR441">
        <v>99.94</v>
      </c>
      <c r="AS441">
        <v>0</v>
      </c>
      <c r="AT441">
        <v>0</v>
      </c>
      <c r="AU441">
        <f>IF(AS441*$H$13&gt;=AW441,1.0,(AW441/(AW441-AS441*$H$13)))</f>
        <v>0</v>
      </c>
      <c r="AV441">
        <f>(AU441-1)*100</f>
        <v>0</v>
      </c>
      <c r="AW441">
        <f>MAX(0,($B$13+$C$13*EF441)/(1+$D$13*EF441)*DY441/(EA441+273)*$E$13)</f>
        <v>0</v>
      </c>
      <c r="AX441" t="s">
        <v>437</v>
      </c>
      <c r="AY441" t="s">
        <v>437</v>
      </c>
      <c r="AZ441">
        <v>0</v>
      </c>
      <c r="BA441">
        <v>0</v>
      </c>
      <c r="BB441">
        <f>1-AZ441/BA441</f>
        <v>0</v>
      </c>
      <c r="BC441">
        <v>0</v>
      </c>
      <c r="BD441" t="s">
        <v>437</v>
      </c>
      <c r="BE441" t="s">
        <v>437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437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$B$11*EG441+$C$11*EH441+$F$11*ES441*(1-EV441)</f>
        <v>0</v>
      </c>
      <c r="DI441">
        <f>DH441*DJ441</f>
        <v>0</v>
      </c>
      <c r="DJ441">
        <f>($B$11*$D$9+$C$11*$D$9+$F$11*((FF441+EX441)/MAX(FF441+EX441+FG441, 0.1)*$I$9+FG441/MAX(FF441+EX441+FG441, 0.1)*$J$9))/($B$11+$C$11+$F$11)</f>
        <v>0</v>
      </c>
      <c r="DK441">
        <f>($B$11*$K$9+$C$11*$K$9+$F$11*((FF441+EX441)/MAX(FF441+EX441+FG441, 0.1)*$P$9+FG441/MAX(FF441+EX441+FG441, 0.1)*$Q$9))/($B$11+$C$11+$F$11)</f>
        <v>0</v>
      </c>
      <c r="DL441">
        <v>4.6</v>
      </c>
      <c r="DM441">
        <v>0.5</v>
      </c>
      <c r="DN441" t="s">
        <v>438</v>
      </c>
      <c r="DO441">
        <v>2</v>
      </c>
      <c r="DP441" t="b">
        <v>1</v>
      </c>
      <c r="DQ441">
        <v>1759000673.84615</v>
      </c>
      <c r="DR441">
        <v>591.545923076923</v>
      </c>
      <c r="DS441">
        <v>640.649384615385</v>
      </c>
      <c r="DT441">
        <v>23.6622923076923</v>
      </c>
      <c r="DU441">
        <v>20.0479923076923</v>
      </c>
      <c r="DV441">
        <v>585.24</v>
      </c>
      <c r="DW441">
        <v>23.2746461538461</v>
      </c>
      <c r="DX441">
        <v>499.996769230769</v>
      </c>
      <c r="DY441">
        <v>90.2861538461539</v>
      </c>
      <c r="DZ441">
        <v>0.0287273538461538</v>
      </c>
      <c r="EA441">
        <v>30.1208</v>
      </c>
      <c r="EB441">
        <v>30.0088692307692</v>
      </c>
      <c r="EC441">
        <v>999.9</v>
      </c>
      <c r="ED441">
        <v>0</v>
      </c>
      <c r="EE441">
        <v>0</v>
      </c>
      <c r="EF441">
        <v>9997.21</v>
      </c>
      <c r="EG441">
        <v>0</v>
      </c>
      <c r="EH441">
        <v>9.68168</v>
      </c>
      <c r="EI441">
        <v>-49.1034692307692</v>
      </c>
      <c r="EJ441">
        <v>605.882615384615</v>
      </c>
      <c r="EK441">
        <v>653.755846153846</v>
      </c>
      <c r="EL441">
        <v>3.61429769230769</v>
      </c>
      <c r="EM441">
        <v>640.649384615385</v>
      </c>
      <c r="EN441">
        <v>20.0479923076923</v>
      </c>
      <c r="EO441">
        <v>2.13637692307692</v>
      </c>
      <c r="EP441">
        <v>1.81005615384615</v>
      </c>
      <c r="EQ441">
        <v>18.4930461538462</v>
      </c>
      <c r="ER441">
        <v>15.8739153846154</v>
      </c>
      <c r="ES441">
        <v>2000.03846153846</v>
      </c>
      <c r="ET441">
        <v>0.979996923076923</v>
      </c>
      <c r="EU441">
        <v>0.0200032384615385</v>
      </c>
      <c r="EV441">
        <v>0</v>
      </c>
      <c r="EW441">
        <v>674.015615384615</v>
      </c>
      <c r="EX441">
        <v>5.00016</v>
      </c>
      <c r="EY441">
        <v>13795.8153846154</v>
      </c>
      <c r="EZ441">
        <v>18234.5153846154</v>
      </c>
      <c r="FA441">
        <v>48.625</v>
      </c>
      <c r="FB441">
        <v>48.875</v>
      </c>
      <c r="FC441">
        <v>48.937</v>
      </c>
      <c r="FD441">
        <v>48.6345384615385</v>
      </c>
      <c r="FE441">
        <v>50.437</v>
      </c>
      <c r="FF441">
        <v>1955.12846153846</v>
      </c>
      <c r="FG441">
        <v>39.91</v>
      </c>
      <c r="FH441">
        <v>0</v>
      </c>
      <c r="FI441">
        <v>1759000687.5</v>
      </c>
      <c r="FJ441">
        <v>0</v>
      </c>
      <c r="FK441">
        <v>674.123923076923</v>
      </c>
      <c r="FL441">
        <v>8.30960681513359</v>
      </c>
      <c r="FM441">
        <v>165.894016888374</v>
      </c>
      <c r="FN441">
        <v>13797.7769230769</v>
      </c>
      <c r="FO441">
        <v>15</v>
      </c>
      <c r="FP441">
        <v>0</v>
      </c>
      <c r="FQ441" t="s">
        <v>439</v>
      </c>
      <c r="FR441">
        <v>1747249705.1</v>
      </c>
      <c r="FS441">
        <v>1747249711.1</v>
      </c>
      <c r="FT441">
        <v>0</v>
      </c>
      <c r="FU441">
        <v>0.871</v>
      </c>
      <c r="FV441">
        <v>0.066</v>
      </c>
      <c r="FW441">
        <v>5.486</v>
      </c>
      <c r="FX441">
        <v>0.145</v>
      </c>
      <c r="FY441">
        <v>420</v>
      </c>
      <c r="FZ441">
        <v>16</v>
      </c>
      <c r="GA441">
        <v>0.27</v>
      </c>
      <c r="GB441">
        <v>0.16</v>
      </c>
      <c r="GC441">
        <v>-49.258195</v>
      </c>
      <c r="GD441">
        <v>2.03816390977451</v>
      </c>
      <c r="GE441">
        <v>0.449235299676016</v>
      </c>
      <c r="GF441">
        <v>0</v>
      </c>
      <c r="GG441">
        <v>673.411352941176</v>
      </c>
      <c r="GH441">
        <v>9.35553857706932</v>
      </c>
      <c r="GI441">
        <v>0.936576804499588</v>
      </c>
      <c r="GJ441">
        <v>-1</v>
      </c>
      <c r="GK441">
        <v>3.6134055</v>
      </c>
      <c r="GL441">
        <v>-0.000401052631575883</v>
      </c>
      <c r="GM441">
        <v>0.00193946506800202</v>
      </c>
      <c r="GN441">
        <v>1</v>
      </c>
      <c r="GO441">
        <v>1</v>
      </c>
      <c r="GP441">
        <v>2</v>
      </c>
      <c r="GQ441" t="s">
        <v>446</v>
      </c>
      <c r="GR441">
        <v>3.12522</v>
      </c>
      <c r="GS441">
        <v>2.65417</v>
      </c>
      <c r="GT441">
        <v>0.118432</v>
      </c>
      <c r="GU441">
        <v>0.125697</v>
      </c>
      <c r="GV441">
        <v>0.100364</v>
      </c>
      <c r="GW441">
        <v>0.0896677</v>
      </c>
      <c r="GX441">
        <v>22689.6</v>
      </c>
      <c r="GY441">
        <v>21363.9</v>
      </c>
      <c r="GZ441">
        <v>23014.6</v>
      </c>
      <c r="HA441">
        <v>23790.3</v>
      </c>
      <c r="HB441">
        <v>35282.3</v>
      </c>
      <c r="HC441">
        <v>35850.3</v>
      </c>
      <c r="HD441">
        <v>41485.3</v>
      </c>
      <c r="HE441">
        <v>42423.5</v>
      </c>
      <c r="HF441">
        <v>1.91182</v>
      </c>
      <c r="HG441">
        <v>1.8212</v>
      </c>
      <c r="HH441">
        <v>0.167228</v>
      </c>
      <c r="HI441">
        <v>0</v>
      </c>
      <c r="HJ441">
        <v>27.2736</v>
      </c>
      <c r="HK441">
        <v>999.9</v>
      </c>
      <c r="HL441">
        <v>54.273</v>
      </c>
      <c r="HM441">
        <v>29.416</v>
      </c>
      <c r="HN441">
        <v>24.7655</v>
      </c>
      <c r="HO441">
        <v>54.1429</v>
      </c>
      <c r="HP441">
        <v>41.9311</v>
      </c>
      <c r="HQ441">
        <v>1</v>
      </c>
      <c r="HR441">
        <v>0.00578506</v>
      </c>
      <c r="HS441">
        <v>0.142206</v>
      </c>
      <c r="HT441">
        <v>20.218</v>
      </c>
      <c r="HU441">
        <v>5.23421</v>
      </c>
      <c r="HV441">
        <v>11.992</v>
      </c>
      <c r="HW441">
        <v>4.9559</v>
      </c>
      <c r="HX441">
        <v>3.30393</v>
      </c>
      <c r="HY441">
        <v>24.2</v>
      </c>
      <c r="HZ441">
        <v>9999</v>
      </c>
      <c r="IA441">
        <v>9999</v>
      </c>
      <c r="IB441">
        <v>9999</v>
      </c>
      <c r="IC441">
        <v>1.86847</v>
      </c>
      <c r="ID441">
        <v>1.86418</v>
      </c>
      <c r="IE441">
        <v>1.87182</v>
      </c>
      <c r="IF441">
        <v>1.86266</v>
      </c>
      <c r="IG441">
        <v>1.86208</v>
      </c>
      <c r="IH441">
        <v>1.86853</v>
      </c>
      <c r="II441">
        <v>1.85867</v>
      </c>
      <c r="IJ441">
        <v>1.86508</v>
      </c>
      <c r="IK441">
        <v>5</v>
      </c>
      <c r="IL441">
        <v>0</v>
      </c>
      <c r="IM441">
        <v>0</v>
      </c>
      <c r="IN441">
        <v>0</v>
      </c>
      <c r="IO441" t="s">
        <v>441</v>
      </c>
      <c r="IP441" t="s">
        <v>442</v>
      </c>
      <c r="IQ441" t="s">
        <v>443</v>
      </c>
      <c r="IR441" t="s">
        <v>443</v>
      </c>
      <c r="IS441" t="s">
        <v>443</v>
      </c>
      <c r="IT441" t="s">
        <v>443</v>
      </c>
      <c r="IU441">
        <v>0</v>
      </c>
      <c r="IV441">
        <v>100</v>
      </c>
      <c r="IW441">
        <v>100</v>
      </c>
      <c r="IX441">
        <v>6.376</v>
      </c>
      <c r="IY441">
        <v>0.3874</v>
      </c>
      <c r="IZ441">
        <v>4.29428474587108</v>
      </c>
      <c r="JA441">
        <v>0.0044018681294096</v>
      </c>
      <c r="JB441">
        <v>-1.90699597991277e-06</v>
      </c>
      <c r="JC441">
        <v>4.44501569190667e-10</v>
      </c>
      <c r="JD441">
        <v>0.0663976639725661</v>
      </c>
      <c r="JE441">
        <v>0.00774552653971819</v>
      </c>
      <c r="JF441">
        <v>0.000136201457998369</v>
      </c>
      <c r="JG441">
        <v>5.32982615085375e-06</v>
      </c>
      <c r="JH441">
        <v>-0</v>
      </c>
      <c r="JI441">
        <v>1991</v>
      </c>
      <c r="JJ441">
        <v>1</v>
      </c>
      <c r="JK441">
        <v>28</v>
      </c>
      <c r="JL441">
        <v>195849.6</v>
      </c>
      <c r="JM441">
        <v>195849.5</v>
      </c>
      <c r="JN441">
        <v>1.36353</v>
      </c>
      <c r="JO441">
        <v>2.39258</v>
      </c>
      <c r="JP441">
        <v>1.49902</v>
      </c>
      <c r="JQ441">
        <v>2.33032</v>
      </c>
      <c r="JR441">
        <v>1.54419</v>
      </c>
      <c r="JS441">
        <v>2.2937</v>
      </c>
      <c r="JT441">
        <v>35.4523</v>
      </c>
      <c r="JU441">
        <v>24.105</v>
      </c>
      <c r="JV441">
        <v>18</v>
      </c>
      <c r="JW441">
        <v>547.148</v>
      </c>
      <c r="JX441">
        <v>432.195</v>
      </c>
      <c r="JY441">
        <v>26.748</v>
      </c>
      <c r="JZ441">
        <v>27.637</v>
      </c>
      <c r="KA441">
        <v>30.0001</v>
      </c>
      <c r="KB441">
        <v>27.5406</v>
      </c>
      <c r="KC441">
        <v>27.568</v>
      </c>
      <c r="KD441">
        <v>27.3261</v>
      </c>
      <c r="KE441">
        <v>31.8057</v>
      </c>
      <c r="KF441">
        <v>83.235</v>
      </c>
      <c r="KG441">
        <v>26.7393</v>
      </c>
      <c r="KH441">
        <v>690.883</v>
      </c>
      <c r="KI441">
        <v>20.1163</v>
      </c>
      <c r="KJ441">
        <v>92.9844</v>
      </c>
      <c r="KK441">
        <v>98.8721</v>
      </c>
    </row>
    <row r="442" spans="1:297">
      <c r="A442">
        <v>426</v>
      </c>
      <c r="B442">
        <v>1759000687</v>
      </c>
      <c r="C442">
        <v>13340</v>
      </c>
      <c r="D442" t="s">
        <v>1298</v>
      </c>
      <c r="E442" t="s">
        <v>1299</v>
      </c>
      <c r="F442">
        <v>5</v>
      </c>
      <c r="G442" t="s">
        <v>1217</v>
      </c>
      <c r="H442" t="s">
        <v>436</v>
      </c>
      <c r="I442">
        <v>1759000678.84615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(EA442+(U442+2*0.95*5.67E-8*(((EA442+$B$7)+273)^4-(EA442+273)^4)-44100*J442)/(1.84*29.3*R442+8*0.95*5.67E-8*(EA442+273)^3))</f>
        <v>0</v>
      </c>
      <c r="W442">
        <f>($C$7*EB442+$D$7*EC442+$E$7*V442)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2*0.95*5.67E-8*(((EA442+$B$7)+273)^4-(W442+273)^4)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687.039241830953</v>
      </c>
      <c r="AK442">
        <v>647.083309090909</v>
      </c>
      <c r="AL442">
        <v>3.39705679653673</v>
      </c>
      <c r="AM442">
        <v>63.08</v>
      </c>
      <c r="AN442">
        <f>(AP442 - AO442 + DY442*1E3/(8.314*(EA442+273.15)) * AR442/DX442 * AQ442) * DX442/(100*DL442) * 1000/(1000 - AP442)</f>
        <v>0</v>
      </c>
      <c r="AO442">
        <v>20.0449172470238</v>
      </c>
      <c r="AP442">
        <v>23.6461284848485</v>
      </c>
      <c r="AQ442">
        <v>-3.62646143979631e-05</v>
      </c>
      <c r="AR442">
        <v>99.94</v>
      </c>
      <c r="AS442">
        <v>0</v>
      </c>
      <c r="AT442">
        <v>0</v>
      </c>
      <c r="AU442">
        <f>IF(AS442*$H$13&gt;=AW442,1.0,(AW442/(AW442-AS442*$H$13)))</f>
        <v>0</v>
      </c>
      <c r="AV442">
        <f>(AU442-1)*100</f>
        <v>0</v>
      </c>
      <c r="AW442">
        <f>MAX(0,($B$13+$C$13*EF442)/(1+$D$13*EF442)*DY442/(EA442+273)*$E$13)</f>
        <v>0</v>
      </c>
      <c r="AX442" t="s">
        <v>437</v>
      </c>
      <c r="AY442" t="s">
        <v>437</v>
      </c>
      <c r="AZ442">
        <v>0</v>
      </c>
      <c r="BA442">
        <v>0</v>
      </c>
      <c r="BB442">
        <f>1-AZ442/BA442</f>
        <v>0</v>
      </c>
      <c r="BC442">
        <v>0</v>
      </c>
      <c r="BD442" t="s">
        <v>437</v>
      </c>
      <c r="BE442" t="s">
        <v>437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437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$B$11*EG442+$C$11*EH442+$F$11*ES442*(1-EV442)</f>
        <v>0</v>
      </c>
      <c r="DI442">
        <f>DH442*DJ442</f>
        <v>0</v>
      </c>
      <c r="DJ442">
        <f>($B$11*$D$9+$C$11*$D$9+$F$11*((FF442+EX442)/MAX(FF442+EX442+FG442, 0.1)*$I$9+FG442/MAX(FF442+EX442+FG442, 0.1)*$J$9))/($B$11+$C$11+$F$11)</f>
        <v>0</v>
      </c>
      <c r="DK442">
        <f>($B$11*$K$9+$C$11*$K$9+$F$11*((FF442+EX442)/MAX(FF442+EX442+FG442, 0.1)*$P$9+FG442/MAX(FF442+EX442+FG442, 0.1)*$Q$9))/($B$11+$C$11+$F$11)</f>
        <v>0</v>
      </c>
      <c r="DL442">
        <v>4.6</v>
      </c>
      <c r="DM442">
        <v>0.5</v>
      </c>
      <c r="DN442" t="s">
        <v>438</v>
      </c>
      <c r="DO442">
        <v>2</v>
      </c>
      <c r="DP442" t="b">
        <v>1</v>
      </c>
      <c r="DQ442">
        <v>1759000678.84615</v>
      </c>
      <c r="DR442">
        <v>608.088846153846</v>
      </c>
      <c r="DS442">
        <v>657.377</v>
      </c>
      <c r="DT442">
        <v>23.6558230769231</v>
      </c>
      <c r="DU442">
        <v>20.0473076923077</v>
      </c>
      <c r="DV442">
        <v>601.739692307692</v>
      </c>
      <c r="DW442">
        <v>23.2683230769231</v>
      </c>
      <c r="DX442">
        <v>500.008153846154</v>
      </c>
      <c r="DY442">
        <v>90.2856615384615</v>
      </c>
      <c r="DZ442">
        <v>0.0286431384615385</v>
      </c>
      <c r="EA442">
        <v>30.1204461538462</v>
      </c>
      <c r="EB442">
        <v>30.0086</v>
      </c>
      <c r="EC442">
        <v>999.9</v>
      </c>
      <c r="ED442">
        <v>0</v>
      </c>
      <c r="EE442">
        <v>0</v>
      </c>
      <c r="EF442">
        <v>10006.0069230769</v>
      </c>
      <c r="EG442">
        <v>0</v>
      </c>
      <c r="EH442">
        <v>9.68168</v>
      </c>
      <c r="EI442">
        <v>-49.2883615384615</v>
      </c>
      <c r="EJ442">
        <v>622.822076923077</v>
      </c>
      <c r="EK442">
        <v>670.825307692308</v>
      </c>
      <c r="EL442">
        <v>3.60851615384615</v>
      </c>
      <c r="EM442">
        <v>657.377</v>
      </c>
      <c r="EN442">
        <v>20.0473076923077</v>
      </c>
      <c r="EO442">
        <v>2.13578153846154</v>
      </c>
      <c r="EP442">
        <v>1.80998461538462</v>
      </c>
      <c r="EQ442">
        <v>18.4886</v>
      </c>
      <c r="ER442">
        <v>15.8733</v>
      </c>
      <c r="ES442">
        <v>1999.99769230769</v>
      </c>
      <c r="ET442">
        <v>0.979996461538461</v>
      </c>
      <c r="EU442">
        <v>0.0200036692307692</v>
      </c>
      <c r="EV442">
        <v>0</v>
      </c>
      <c r="EW442">
        <v>674.726384615385</v>
      </c>
      <c r="EX442">
        <v>5.00016</v>
      </c>
      <c r="EY442">
        <v>13808.6846153846</v>
      </c>
      <c r="EZ442">
        <v>18234.1384615385</v>
      </c>
      <c r="FA442">
        <v>48.625</v>
      </c>
      <c r="FB442">
        <v>48.875</v>
      </c>
      <c r="FC442">
        <v>48.937</v>
      </c>
      <c r="FD442">
        <v>48.6393076923077</v>
      </c>
      <c r="FE442">
        <v>50.437</v>
      </c>
      <c r="FF442">
        <v>1955.08769230769</v>
      </c>
      <c r="FG442">
        <v>39.91</v>
      </c>
      <c r="FH442">
        <v>0</v>
      </c>
      <c r="FI442">
        <v>1759000692.3</v>
      </c>
      <c r="FJ442">
        <v>0</v>
      </c>
      <c r="FK442">
        <v>674.774076923077</v>
      </c>
      <c r="FL442">
        <v>7.01490597027412</v>
      </c>
      <c r="FM442">
        <v>146.09914546068</v>
      </c>
      <c r="FN442">
        <v>13810.3153846154</v>
      </c>
      <c r="FO442">
        <v>15</v>
      </c>
      <c r="FP442">
        <v>0</v>
      </c>
      <c r="FQ442" t="s">
        <v>439</v>
      </c>
      <c r="FR442">
        <v>1747249705.1</v>
      </c>
      <c r="FS442">
        <v>1747249711.1</v>
      </c>
      <c r="FT442">
        <v>0</v>
      </c>
      <c r="FU442">
        <v>0.871</v>
      </c>
      <c r="FV442">
        <v>0.066</v>
      </c>
      <c r="FW442">
        <v>5.486</v>
      </c>
      <c r="FX442">
        <v>0.145</v>
      </c>
      <c r="FY442">
        <v>420</v>
      </c>
      <c r="FZ442">
        <v>16</v>
      </c>
      <c r="GA442">
        <v>0.27</v>
      </c>
      <c r="GB442">
        <v>0.16</v>
      </c>
      <c r="GC442">
        <v>-49.17316</v>
      </c>
      <c r="GD442">
        <v>-1.8834496240602</v>
      </c>
      <c r="GE442">
        <v>0.374706942022696</v>
      </c>
      <c r="GF442">
        <v>0</v>
      </c>
      <c r="GG442">
        <v>674.257323529412</v>
      </c>
      <c r="GH442">
        <v>7.98271963152448</v>
      </c>
      <c r="GI442">
        <v>0.808203626081359</v>
      </c>
      <c r="GJ442">
        <v>-1</v>
      </c>
      <c r="GK442">
        <v>3.6109695</v>
      </c>
      <c r="GL442">
        <v>-0.0527291729323249</v>
      </c>
      <c r="GM442">
        <v>0.0106087475580296</v>
      </c>
      <c r="GN442">
        <v>1</v>
      </c>
      <c r="GO442">
        <v>1</v>
      </c>
      <c r="GP442">
        <v>2</v>
      </c>
      <c r="GQ442" t="s">
        <v>446</v>
      </c>
      <c r="GR442">
        <v>3.1252</v>
      </c>
      <c r="GS442">
        <v>2.65405</v>
      </c>
      <c r="GT442">
        <v>0.120667</v>
      </c>
      <c r="GU442">
        <v>0.127779</v>
      </c>
      <c r="GV442">
        <v>0.100354</v>
      </c>
      <c r="GW442">
        <v>0.0898514</v>
      </c>
      <c r="GX442">
        <v>22632.1</v>
      </c>
      <c r="GY442">
        <v>21313.1</v>
      </c>
      <c r="GZ442">
        <v>23014.6</v>
      </c>
      <c r="HA442">
        <v>23790.4</v>
      </c>
      <c r="HB442">
        <v>35283</v>
      </c>
      <c r="HC442">
        <v>35843.3</v>
      </c>
      <c r="HD442">
        <v>41485.5</v>
      </c>
      <c r="HE442">
        <v>42423.5</v>
      </c>
      <c r="HF442">
        <v>1.91173</v>
      </c>
      <c r="HG442">
        <v>1.82127</v>
      </c>
      <c r="HH442">
        <v>0.168286</v>
      </c>
      <c r="HI442">
        <v>0</v>
      </c>
      <c r="HJ442">
        <v>27.2727</v>
      </c>
      <c r="HK442">
        <v>999.9</v>
      </c>
      <c r="HL442">
        <v>54.273</v>
      </c>
      <c r="HM442">
        <v>29.416</v>
      </c>
      <c r="HN442">
        <v>24.7639</v>
      </c>
      <c r="HO442">
        <v>54.5729</v>
      </c>
      <c r="HP442">
        <v>41.7989</v>
      </c>
      <c r="HQ442">
        <v>1</v>
      </c>
      <c r="HR442">
        <v>0.00563262</v>
      </c>
      <c r="HS442">
        <v>0.145117</v>
      </c>
      <c r="HT442">
        <v>20.2181</v>
      </c>
      <c r="HU442">
        <v>5.23331</v>
      </c>
      <c r="HV442">
        <v>11.992</v>
      </c>
      <c r="HW442">
        <v>4.95575</v>
      </c>
      <c r="HX442">
        <v>3.30395</v>
      </c>
      <c r="HY442">
        <v>24.2</v>
      </c>
      <c r="HZ442">
        <v>9999</v>
      </c>
      <c r="IA442">
        <v>9999</v>
      </c>
      <c r="IB442">
        <v>9999</v>
      </c>
      <c r="IC442">
        <v>1.86846</v>
      </c>
      <c r="ID442">
        <v>1.86417</v>
      </c>
      <c r="IE442">
        <v>1.87181</v>
      </c>
      <c r="IF442">
        <v>1.86266</v>
      </c>
      <c r="IG442">
        <v>1.86208</v>
      </c>
      <c r="IH442">
        <v>1.86855</v>
      </c>
      <c r="II442">
        <v>1.85867</v>
      </c>
      <c r="IJ442">
        <v>1.86508</v>
      </c>
      <c r="IK442">
        <v>5</v>
      </c>
      <c r="IL442">
        <v>0</v>
      </c>
      <c r="IM442">
        <v>0</v>
      </c>
      <c r="IN442">
        <v>0</v>
      </c>
      <c r="IO442" t="s">
        <v>441</v>
      </c>
      <c r="IP442" t="s">
        <v>442</v>
      </c>
      <c r="IQ442" t="s">
        <v>443</v>
      </c>
      <c r="IR442" t="s">
        <v>443</v>
      </c>
      <c r="IS442" t="s">
        <v>443</v>
      </c>
      <c r="IT442" t="s">
        <v>443</v>
      </c>
      <c r="IU442">
        <v>0</v>
      </c>
      <c r="IV442">
        <v>100</v>
      </c>
      <c r="IW442">
        <v>100</v>
      </c>
      <c r="IX442">
        <v>6.419</v>
      </c>
      <c r="IY442">
        <v>0.3873</v>
      </c>
      <c r="IZ442">
        <v>4.29428474587108</v>
      </c>
      <c r="JA442">
        <v>0.0044018681294096</v>
      </c>
      <c r="JB442">
        <v>-1.90699597991277e-06</v>
      </c>
      <c r="JC442">
        <v>4.44501569190667e-10</v>
      </c>
      <c r="JD442">
        <v>0.0663976639725661</v>
      </c>
      <c r="JE442">
        <v>0.00774552653971819</v>
      </c>
      <c r="JF442">
        <v>0.000136201457998369</v>
      </c>
      <c r="JG442">
        <v>5.32982615085375e-06</v>
      </c>
      <c r="JH442">
        <v>-0</v>
      </c>
      <c r="JI442">
        <v>1991</v>
      </c>
      <c r="JJ442">
        <v>1</v>
      </c>
      <c r="JK442">
        <v>28</v>
      </c>
      <c r="JL442">
        <v>195849.7</v>
      </c>
      <c r="JM442">
        <v>195849.6</v>
      </c>
      <c r="JN442">
        <v>1.3916</v>
      </c>
      <c r="JO442">
        <v>2.36938</v>
      </c>
      <c r="JP442">
        <v>1.4978</v>
      </c>
      <c r="JQ442">
        <v>2.33032</v>
      </c>
      <c r="JR442">
        <v>1.54419</v>
      </c>
      <c r="JS442">
        <v>2.36206</v>
      </c>
      <c r="JT442">
        <v>35.4523</v>
      </c>
      <c r="JU442">
        <v>24.1225</v>
      </c>
      <c r="JV442">
        <v>18</v>
      </c>
      <c r="JW442">
        <v>547.073</v>
      </c>
      <c r="JX442">
        <v>432.222</v>
      </c>
      <c r="JY442">
        <v>26.7385</v>
      </c>
      <c r="JZ442">
        <v>27.6346</v>
      </c>
      <c r="KA442">
        <v>30</v>
      </c>
      <c r="KB442">
        <v>27.5395</v>
      </c>
      <c r="KC442">
        <v>27.5658</v>
      </c>
      <c r="KD442">
        <v>27.9075</v>
      </c>
      <c r="KE442">
        <v>31.8057</v>
      </c>
      <c r="KF442">
        <v>83.235</v>
      </c>
      <c r="KG442">
        <v>26.735</v>
      </c>
      <c r="KH442">
        <v>704.441</v>
      </c>
      <c r="KI442">
        <v>20.1193</v>
      </c>
      <c r="KJ442">
        <v>92.9845</v>
      </c>
      <c r="KK442">
        <v>98.8722</v>
      </c>
    </row>
    <row r="443" spans="1:297">
      <c r="A443">
        <v>427</v>
      </c>
      <c r="B443">
        <v>1759000692</v>
      </c>
      <c r="C443">
        <v>13345</v>
      </c>
      <c r="D443" t="s">
        <v>1300</v>
      </c>
      <c r="E443" t="s">
        <v>1301</v>
      </c>
      <c r="F443">
        <v>5</v>
      </c>
      <c r="G443" t="s">
        <v>1217</v>
      </c>
      <c r="H443" t="s">
        <v>436</v>
      </c>
      <c r="I443">
        <v>1759000683.84615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(EA443+(U443+2*0.95*5.67E-8*(((EA443+$B$7)+273)^4-(EA443+273)^4)-44100*J443)/(1.84*29.3*R443+8*0.95*5.67E-8*(EA443+273)^3))</f>
        <v>0</v>
      </c>
      <c r="W443">
        <f>($C$7*EB443+$D$7*EC443+$E$7*V443)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2*0.95*5.67E-8*(((EA443+$B$7)+273)^4-(W443+273)^4)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703.433803297619</v>
      </c>
      <c r="AK443">
        <v>663.853181818182</v>
      </c>
      <c r="AL443">
        <v>3.35379331168835</v>
      </c>
      <c r="AM443">
        <v>63.08</v>
      </c>
      <c r="AN443">
        <f>(AP443 - AO443 + DY443*1E3/(8.314*(EA443+273.15)) * AR443/DX443 * AQ443) * DX443/(100*DL443) * 1000/(1000 - AP443)</f>
        <v>0</v>
      </c>
      <c r="AO443">
        <v>20.0957567440476</v>
      </c>
      <c r="AP443">
        <v>23.6619321212121</v>
      </c>
      <c r="AQ443">
        <v>8.93501546072434e-05</v>
      </c>
      <c r="AR443">
        <v>99.94</v>
      </c>
      <c r="AS443">
        <v>0</v>
      </c>
      <c r="AT443">
        <v>0</v>
      </c>
      <c r="AU443">
        <f>IF(AS443*$H$13&gt;=AW443,1.0,(AW443/(AW443-AS443*$H$13)))</f>
        <v>0</v>
      </c>
      <c r="AV443">
        <f>(AU443-1)*100</f>
        <v>0</v>
      </c>
      <c r="AW443">
        <f>MAX(0,($B$13+$C$13*EF443)/(1+$D$13*EF443)*DY443/(EA443+273)*$E$13)</f>
        <v>0</v>
      </c>
      <c r="AX443" t="s">
        <v>437</v>
      </c>
      <c r="AY443" t="s">
        <v>437</v>
      </c>
      <c r="AZ443">
        <v>0</v>
      </c>
      <c r="BA443">
        <v>0</v>
      </c>
      <c r="BB443">
        <f>1-AZ443/BA443</f>
        <v>0</v>
      </c>
      <c r="BC443">
        <v>0</v>
      </c>
      <c r="BD443" t="s">
        <v>437</v>
      </c>
      <c r="BE443" t="s">
        <v>437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437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$B$11*EG443+$C$11*EH443+$F$11*ES443*(1-EV443)</f>
        <v>0</v>
      </c>
      <c r="DI443">
        <f>DH443*DJ443</f>
        <v>0</v>
      </c>
      <c r="DJ443">
        <f>($B$11*$D$9+$C$11*$D$9+$F$11*((FF443+EX443)/MAX(FF443+EX443+FG443, 0.1)*$I$9+FG443/MAX(FF443+EX443+FG443, 0.1)*$J$9))/($B$11+$C$11+$F$11)</f>
        <v>0</v>
      </c>
      <c r="DK443">
        <f>($B$11*$K$9+$C$11*$K$9+$F$11*((FF443+EX443)/MAX(FF443+EX443+FG443, 0.1)*$P$9+FG443/MAX(FF443+EX443+FG443, 0.1)*$Q$9))/($B$11+$C$11+$F$11)</f>
        <v>0</v>
      </c>
      <c r="DL443">
        <v>4.6</v>
      </c>
      <c r="DM443">
        <v>0.5</v>
      </c>
      <c r="DN443" t="s">
        <v>438</v>
      </c>
      <c r="DO443">
        <v>2</v>
      </c>
      <c r="DP443" t="b">
        <v>1</v>
      </c>
      <c r="DQ443">
        <v>1759000683.84615</v>
      </c>
      <c r="DR443">
        <v>624.640384615385</v>
      </c>
      <c r="DS443">
        <v>673.798230769231</v>
      </c>
      <c r="DT443">
        <v>23.6536230769231</v>
      </c>
      <c r="DU443">
        <v>20.0610923076923</v>
      </c>
      <c r="DV443">
        <v>618.248615384615</v>
      </c>
      <c r="DW443">
        <v>23.2661692307692</v>
      </c>
      <c r="DX443">
        <v>500.001923076923</v>
      </c>
      <c r="DY443">
        <v>90.2849461538461</v>
      </c>
      <c r="DZ443">
        <v>0.0285247461538462</v>
      </c>
      <c r="EA443">
        <v>30.1190615384615</v>
      </c>
      <c r="EB443">
        <v>30.0086384615385</v>
      </c>
      <c r="EC443">
        <v>999.9</v>
      </c>
      <c r="ED443">
        <v>0</v>
      </c>
      <c r="EE443">
        <v>0</v>
      </c>
      <c r="EF443">
        <v>10009.7123076923</v>
      </c>
      <c r="EG443">
        <v>0</v>
      </c>
      <c r="EH443">
        <v>9.68168</v>
      </c>
      <c r="EI443">
        <v>-49.1581769230769</v>
      </c>
      <c r="EJ443">
        <v>639.773076923077</v>
      </c>
      <c r="EK443">
        <v>687.592461538462</v>
      </c>
      <c r="EL443">
        <v>3.59253538461538</v>
      </c>
      <c r="EM443">
        <v>673.798230769231</v>
      </c>
      <c r="EN443">
        <v>20.0610923076923</v>
      </c>
      <c r="EO443">
        <v>2.13556692307692</v>
      </c>
      <c r="EP443">
        <v>1.81121538461538</v>
      </c>
      <c r="EQ443">
        <v>18.4869923076923</v>
      </c>
      <c r="ER443">
        <v>15.8839076923077</v>
      </c>
      <c r="ES443">
        <v>2000.00230769231</v>
      </c>
      <c r="ET443">
        <v>0.979996461538461</v>
      </c>
      <c r="EU443">
        <v>0.0200036692307692</v>
      </c>
      <c r="EV443">
        <v>0</v>
      </c>
      <c r="EW443">
        <v>675.294846153846</v>
      </c>
      <c r="EX443">
        <v>5.00016</v>
      </c>
      <c r="EY443">
        <v>13820.2615384615</v>
      </c>
      <c r="EZ443">
        <v>18234.1923076923</v>
      </c>
      <c r="FA443">
        <v>48.625</v>
      </c>
      <c r="FB443">
        <v>48.875</v>
      </c>
      <c r="FC443">
        <v>48.937</v>
      </c>
      <c r="FD443">
        <v>48.6393076923077</v>
      </c>
      <c r="FE443">
        <v>50.437</v>
      </c>
      <c r="FF443">
        <v>1955.09230769231</v>
      </c>
      <c r="FG443">
        <v>39.91</v>
      </c>
      <c r="FH443">
        <v>0</v>
      </c>
      <c r="FI443">
        <v>1759000697.1</v>
      </c>
      <c r="FJ443">
        <v>0</v>
      </c>
      <c r="FK443">
        <v>675.310423076923</v>
      </c>
      <c r="FL443">
        <v>6.64133332798037</v>
      </c>
      <c r="FM443">
        <v>127.849572706925</v>
      </c>
      <c r="FN443">
        <v>13821.2769230769</v>
      </c>
      <c r="FO443">
        <v>15</v>
      </c>
      <c r="FP443">
        <v>0</v>
      </c>
      <c r="FQ443" t="s">
        <v>439</v>
      </c>
      <c r="FR443">
        <v>1747249705.1</v>
      </c>
      <c r="FS443">
        <v>1747249711.1</v>
      </c>
      <c r="FT443">
        <v>0</v>
      </c>
      <c r="FU443">
        <v>0.871</v>
      </c>
      <c r="FV443">
        <v>0.066</v>
      </c>
      <c r="FW443">
        <v>5.486</v>
      </c>
      <c r="FX443">
        <v>0.145</v>
      </c>
      <c r="FY443">
        <v>420</v>
      </c>
      <c r="FZ443">
        <v>16</v>
      </c>
      <c r="GA443">
        <v>0.27</v>
      </c>
      <c r="GB443">
        <v>0.16</v>
      </c>
      <c r="GC443">
        <v>-49.25176</v>
      </c>
      <c r="GD443">
        <v>0.494652631578852</v>
      </c>
      <c r="GE443">
        <v>0.279132365375282</v>
      </c>
      <c r="GF443">
        <v>1</v>
      </c>
      <c r="GG443">
        <v>674.817470588235</v>
      </c>
      <c r="GH443">
        <v>7.06750190267832</v>
      </c>
      <c r="GI443">
        <v>0.719885866578618</v>
      </c>
      <c r="GJ443">
        <v>-1</v>
      </c>
      <c r="GK443">
        <v>3.599794</v>
      </c>
      <c r="GL443">
        <v>-0.180544962406019</v>
      </c>
      <c r="GM443">
        <v>0.0225362189375236</v>
      </c>
      <c r="GN443">
        <v>0</v>
      </c>
      <c r="GO443">
        <v>1</v>
      </c>
      <c r="GP443">
        <v>2</v>
      </c>
      <c r="GQ443" t="s">
        <v>446</v>
      </c>
      <c r="GR443">
        <v>3.12512</v>
      </c>
      <c r="GS443">
        <v>2.65403</v>
      </c>
      <c r="GT443">
        <v>0.122845</v>
      </c>
      <c r="GU443">
        <v>0.129771</v>
      </c>
      <c r="GV443">
        <v>0.100401</v>
      </c>
      <c r="GW443">
        <v>0.089884</v>
      </c>
      <c r="GX443">
        <v>22576.2</v>
      </c>
      <c r="GY443">
        <v>21264.5</v>
      </c>
      <c r="GZ443">
        <v>23014.7</v>
      </c>
      <c r="HA443">
        <v>23790.5</v>
      </c>
      <c r="HB443">
        <v>35281.2</v>
      </c>
      <c r="HC443">
        <v>35842.3</v>
      </c>
      <c r="HD443">
        <v>41485.3</v>
      </c>
      <c r="HE443">
        <v>42423.7</v>
      </c>
      <c r="HF443">
        <v>1.91185</v>
      </c>
      <c r="HG443">
        <v>1.82132</v>
      </c>
      <c r="HH443">
        <v>0.167307</v>
      </c>
      <c r="HI443">
        <v>0</v>
      </c>
      <c r="HJ443">
        <v>27.2713</v>
      </c>
      <c r="HK443">
        <v>999.9</v>
      </c>
      <c r="HL443">
        <v>54.249</v>
      </c>
      <c r="HM443">
        <v>29.416</v>
      </c>
      <c r="HN443">
        <v>24.7542</v>
      </c>
      <c r="HO443">
        <v>53.9829</v>
      </c>
      <c r="HP443">
        <v>42.0353</v>
      </c>
      <c r="HQ443">
        <v>1</v>
      </c>
      <c r="HR443">
        <v>0.00565549</v>
      </c>
      <c r="HS443">
        <v>0.158287</v>
      </c>
      <c r="HT443">
        <v>20.218</v>
      </c>
      <c r="HU443">
        <v>5.23316</v>
      </c>
      <c r="HV443">
        <v>11.992</v>
      </c>
      <c r="HW443">
        <v>4.95565</v>
      </c>
      <c r="HX443">
        <v>3.3039</v>
      </c>
      <c r="HY443">
        <v>24.2</v>
      </c>
      <c r="HZ443">
        <v>9999</v>
      </c>
      <c r="IA443">
        <v>9999</v>
      </c>
      <c r="IB443">
        <v>9999</v>
      </c>
      <c r="IC443">
        <v>1.86845</v>
      </c>
      <c r="ID443">
        <v>1.86418</v>
      </c>
      <c r="IE443">
        <v>1.87181</v>
      </c>
      <c r="IF443">
        <v>1.86267</v>
      </c>
      <c r="IG443">
        <v>1.8621</v>
      </c>
      <c r="IH443">
        <v>1.86855</v>
      </c>
      <c r="II443">
        <v>1.85867</v>
      </c>
      <c r="IJ443">
        <v>1.86508</v>
      </c>
      <c r="IK443">
        <v>5</v>
      </c>
      <c r="IL443">
        <v>0</v>
      </c>
      <c r="IM443">
        <v>0</v>
      </c>
      <c r="IN443">
        <v>0</v>
      </c>
      <c r="IO443" t="s">
        <v>441</v>
      </c>
      <c r="IP443" t="s">
        <v>442</v>
      </c>
      <c r="IQ443" t="s">
        <v>443</v>
      </c>
      <c r="IR443" t="s">
        <v>443</v>
      </c>
      <c r="IS443" t="s">
        <v>443</v>
      </c>
      <c r="IT443" t="s">
        <v>443</v>
      </c>
      <c r="IU443">
        <v>0</v>
      </c>
      <c r="IV443">
        <v>100</v>
      </c>
      <c r="IW443">
        <v>100</v>
      </c>
      <c r="IX443">
        <v>6.459</v>
      </c>
      <c r="IY443">
        <v>0.3877</v>
      </c>
      <c r="IZ443">
        <v>4.29428474587108</v>
      </c>
      <c r="JA443">
        <v>0.0044018681294096</v>
      </c>
      <c r="JB443">
        <v>-1.90699597991277e-06</v>
      </c>
      <c r="JC443">
        <v>4.44501569190667e-10</v>
      </c>
      <c r="JD443">
        <v>0.0663976639725661</v>
      </c>
      <c r="JE443">
        <v>0.00774552653971819</v>
      </c>
      <c r="JF443">
        <v>0.000136201457998369</v>
      </c>
      <c r="JG443">
        <v>5.32982615085375e-06</v>
      </c>
      <c r="JH443">
        <v>-0</v>
      </c>
      <c r="JI443">
        <v>1991</v>
      </c>
      <c r="JJ443">
        <v>1</v>
      </c>
      <c r="JK443">
        <v>28</v>
      </c>
      <c r="JL443">
        <v>195849.8</v>
      </c>
      <c r="JM443">
        <v>195849.7</v>
      </c>
      <c r="JN443">
        <v>1.41846</v>
      </c>
      <c r="JO443">
        <v>2.39258</v>
      </c>
      <c r="JP443">
        <v>1.49902</v>
      </c>
      <c r="JQ443">
        <v>2.33032</v>
      </c>
      <c r="JR443">
        <v>1.54419</v>
      </c>
      <c r="JS443">
        <v>2.26807</v>
      </c>
      <c r="JT443">
        <v>35.4523</v>
      </c>
      <c r="JU443">
        <v>24.105</v>
      </c>
      <c r="JV443">
        <v>18</v>
      </c>
      <c r="JW443">
        <v>547.139</v>
      </c>
      <c r="JX443">
        <v>432.238</v>
      </c>
      <c r="JY443">
        <v>26.7315</v>
      </c>
      <c r="JZ443">
        <v>27.6336</v>
      </c>
      <c r="KA443">
        <v>30</v>
      </c>
      <c r="KB443">
        <v>27.5377</v>
      </c>
      <c r="KC443">
        <v>27.5639</v>
      </c>
      <c r="KD443">
        <v>28.5603</v>
      </c>
      <c r="KE443">
        <v>31.8057</v>
      </c>
      <c r="KF443">
        <v>83.235</v>
      </c>
      <c r="KG443">
        <v>26.7206</v>
      </c>
      <c r="KH443">
        <v>724.989</v>
      </c>
      <c r="KI443">
        <v>20.1141</v>
      </c>
      <c r="KJ443">
        <v>92.9846</v>
      </c>
      <c r="KK443">
        <v>98.8727</v>
      </c>
    </row>
    <row r="444" spans="1:297">
      <c r="A444">
        <v>428</v>
      </c>
      <c r="B444">
        <v>1759000697</v>
      </c>
      <c r="C444">
        <v>13350</v>
      </c>
      <c r="D444" t="s">
        <v>1302</v>
      </c>
      <c r="E444" t="s">
        <v>1303</v>
      </c>
      <c r="F444">
        <v>5</v>
      </c>
      <c r="G444" t="s">
        <v>1217</v>
      </c>
      <c r="H444" t="s">
        <v>436</v>
      </c>
      <c r="I444">
        <v>1759000688.84615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(EA444+(U444+2*0.95*5.67E-8*(((EA444+$B$7)+273)^4-(EA444+273)^4)-44100*J444)/(1.84*29.3*R444+8*0.95*5.67E-8*(EA444+273)^3))</f>
        <v>0</v>
      </c>
      <c r="W444">
        <f>($C$7*EB444+$D$7*EC444+$E$7*V444)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2*0.95*5.67E-8*(((EA444+$B$7)+273)^4-(W444+273)^4)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719.4371834</v>
      </c>
      <c r="AK444">
        <v>679.988884848485</v>
      </c>
      <c r="AL444">
        <v>3.21465621212125</v>
      </c>
      <c r="AM444">
        <v>63.08</v>
      </c>
      <c r="AN444">
        <f>(AP444 - AO444 + DY444*1E3/(8.314*(EA444+273.15)) * AR444/DX444 * AQ444) * DX444/(100*DL444) * 1000/(1000 - AP444)</f>
        <v>0</v>
      </c>
      <c r="AO444">
        <v>20.0968258482143</v>
      </c>
      <c r="AP444">
        <v>23.6622054545454</v>
      </c>
      <c r="AQ444">
        <v>3.17420510518491e-06</v>
      </c>
      <c r="AR444">
        <v>99.94</v>
      </c>
      <c r="AS444">
        <v>0</v>
      </c>
      <c r="AT444">
        <v>0</v>
      </c>
      <c r="AU444">
        <f>IF(AS444*$H$13&gt;=AW444,1.0,(AW444/(AW444-AS444*$H$13)))</f>
        <v>0</v>
      </c>
      <c r="AV444">
        <f>(AU444-1)*100</f>
        <v>0</v>
      </c>
      <c r="AW444">
        <f>MAX(0,($B$13+$C$13*EF444)/(1+$D$13*EF444)*DY444/(EA444+273)*$E$13)</f>
        <v>0</v>
      </c>
      <c r="AX444" t="s">
        <v>437</v>
      </c>
      <c r="AY444" t="s">
        <v>437</v>
      </c>
      <c r="AZ444">
        <v>0</v>
      </c>
      <c r="BA444">
        <v>0</v>
      </c>
      <c r="BB444">
        <f>1-AZ444/BA444</f>
        <v>0</v>
      </c>
      <c r="BC444">
        <v>0</v>
      </c>
      <c r="BD444" t="s">
        <v>437</v>
      </c>
      <c r="BE444" t="s">
        <v>437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437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$B$11*EG444+$C$11*EH444+$F$11*ES444*(1-EV444)</f>
        <v>0</v>
      </c>
      <c r="DI444">
        <f>DH444*DJ444</f>
        <v>0</v>
      </c>
      <c r="DJ444">
        <f>($B$11*$D$9+$C$11*$D$9+$F$11*((FF444+EX444)/MAX(FF444+EX444+FG444, 0.1)*$I$9+FG444/MAX(FF444+EX444+FG444, 0.1)*$J$9))/($B$11+$C$11+$F$11)</f>
        <v>0</v>
      </c>
      <c r="DK444">
        <f>($B$11*$K$9+$C$11*$K$9+$F$11*((FF444+EX444)/MAX(FF444+EX444+FG444, 0.1)*$P$9+FG444/MAX(FF444+EX444+FG444, 0.1)*$Q$9))/($B$11+$C$11+$F$11)</f>
        <v>0</v>
      </c>
      <c r="DL444">
        <v>4.6</v>
      </c>
      <c r="DM444">
        <v>0.5</v>
      </c>
      <c r="DN444" t="s">
        <v>438</v>
      </c>
      <c r="DO444">
        <v>2</v>
      </c>
      <c r="DP444" t="b">
        <v>1</v>
      </c>
      <c r="DQ444">
        <v>1759000688.84615</v>
      </c>
      <c r="DR444">
        <v>640.941692307692</v>
      </c>
      <c r="DS444">
        <v>690.033538461539</v>
      </c>
      <c r="DT444">
        <v>23.6552</v>
      </c>
      <c r="DU444">
        <v>20.0769230769231</v>
      </c>
      <c r="DV444">
        <v>634.508846153846</v>
      </c>
      <c r="DW444">
        <v>23.2677</v>
      </c>
      <c r="DX444">
        <v>500.014923076923</v>
      </c>
      <c r="DY444">
        <v>90.2843076923077</v>
      </c>
      <c r="DZ444">
        <v>0.0285274538461538</v>
      </c>
      <c r="EA444">
        <v>30.1165538461538</v>
      </c>
      <c r="EB444">
        <v>30.0046692307692</v>
      </c>
      <c r="EC444">
        <v>999.9</v>
      </c>
      <c r="ED444">
        <v>0</v>
      </c>
      <c r="EE444">
        <v>0</v>
      </c>
      <c r="EF444">
        <v>10004.5584615385</v>
      </c>
      <c r="EG444">
        <v>0</v>
      </c>
      <c r="EH444">
        <v>9.68168</v>
      </c>
      <c r="EI444">
        <v>-49.0919615384615</v>
      </c>
      <c r="EJ444">
        <v>656.470692307692</v>
      </c>
      <c r="EK444">
        <v>704.171615384615</v>
      </c>
      <c r="EL444">
        <v>3.57827384615385</v>
      </c>
      <c r="EM444">
        <v>690.033538461539</v>
      </c>
      <c r="EN444">
        <v>20.0769230769231</v>
      </c>
      <c r="EO444">
        <v>2.13569461538461</v>
      </c>
      <c r="EP444">
        <v>1.81263307692308</v>
      </c>
      <c r="EQ444">
        <v>18.4879461538462</v>
      </c>
      <c r="ER444">
        <v>15.8961384615385</v>
      </c>
      <c r="ES444">
        <v>1999.98461538462</v>
      </c>
      <c r="ET444">
        <v>0.979996230769231</v>
      </c>
      <c r="EU444">
        <v>0.0200038846153846</v>
      </c>
      <c r="EV444">
        <v>0</v>
      </c>
      <c r="EW444">
        <v>675.702</v>
      </c>
      <c r="EX444">
        <v>5.00016</v>
      </c>
      <c r="EY444">
        <v>13830.3384615385</v>
      </c>
      <c r="EZ444">
        <v>18234.0307692308</v>
      </c>
      <c r="FA444">
        <v>48.6201538461538</v>
      </c>
      <c r="FB444">
        <v>48.875</v>
      </c>
      <c r="FC444">
        <v>48.937</v>
      </c>
      <c r="FD444">
        <v>48.6345384615385</v>
      </c>
      <c r="FE444">
        <v>50.437</v>
      </c>
      <c r="FF444">
        <v>1955.07461538462</v>
      </c>
      <c r="FG444">
        <v>39.91</v>
      </c>
      <c r="FH444">
        <v>0</v>
      </c>
      <c r="FI444">
        <v>1759000702.5</v>
      </c>
      <c r="FJ444">
        <v>0</v>
      </c>
      <c r="FK444">
        <v>675.84888</v>
      </c>
      <c r="FL444">
        <v>4.79446154484363</v>
      </c>
      <c r="FM444">
        <v>109.453846011222</v>
      </c>
      <c r="FN444">
        <v>13832.612</v>
      </c>
      <c r="FO444">
        <v>15</v>
      </c>
      <c r="FP444">
        <v>0</v>
      </c>
      <c r="FQ444" t="s">
        <v>439</v>
      </c>
      <c r="FR444">
        <v>1747249705.1</v>
      </c>
      <c r="FS444">
        <v>1747249711.1</v>
      </c>
      <c r="FT444">
        <v>0</v>
      </c>
      <c r="FU444">
        <v>0.871</v>
      </c>
      <c r="FV444">
        <v>0.066</v>
      </c>
      <c r="FW444">
        <v>5.486</v>
      </c>
      <c r="FX444">
        <v>0.145</v>
      </c>
      <c r="FY444">
        <v>420</v>
      </c>
      <c r="FZ444">
        <v>16</v>
      </c>
      <c r="GA444">
        <v>0.27</v>
      </c>
      <c r="GB444">
        <v>0.16</v>
      </c>
      <c r="GC444">
        <v>-49.05634</v>
      </c>
      <c r="GD444">
        <v>1.26667669172935</v>
      </c>
      <c r="GE444">
        <v>0.42689364413165</v>
      </c>
      <c r="GF444">
        <v>0</v>
      </c>
      <c r="GG444">
        <v>675.455029411765</v>
      </c>
      <c r="GH444">
        <v>5.85981665549234</v>
      </c>
      <c r="GI444">
        <v>0.616654516931953</v>
      </c>
      <c r="GJ444">
        <v>-1</v>
      </c>
      <c r="GK444">
        <v>3.5861355</v>
      </c>
      <c r="GL444">
        <v>-0.215452781954884</v>
      </c>
      <c r="GM444">
        <v>0.024477096738584</v>
      </c>
      <c r="GN444">
        <v>0</v>
      </c>
      <c r="GO444">
        <v>0</v>
      </c>
      <c r="GP444">
        <v>2</v>
      </c>
      <c r="GQ444" t="s">
        <v>457</v>
      </c>
      <c r="GR444">
        <v>3.12523</v>
      </c>
      <c r="GS444">
        <v>2.65427</v>
      </c>
      <c r="GT444">
        <v>0.124949</v>
      </c>
      <c r="GU444">
        <v>0.132019</v>
      </c>
      <c r="GV444">
        <v>0.100402</v>
      </c>
      <c r="GW444">
        <v>0.0898841</v>
      </c>
      <c r="GX444">
        <v>22522.1</v>
      </c>
      <c r="GY444">
        <v>21210</v>
      </c>
      <c r="GZ444">
        <v>23014.7</v>
      </c>
      <c r="HA444">
        <v>23790.9</v>
      </c>
      <c r="HB444">
        <v>35281.4</v>
      </c>
      <c r="HC444">
        <v>35843</v>
      </c>
      <c r="HD444">
        <v>41485.4</v>
      </c>
      <c r="HE444">
        <v>42424.4</v>
      </c>
      <c r="HF444">
        <v>1.912</v>
      </c>
      <c r="HG444">
        <v>1.82135</v>
      </c>
      <c r="HH444">
        <v>0.166766</v>
      </c>
      <c r="HI444">
        <v>0</v>
      </c>
      <c r="HJ444">
        <v>27.2713</v>
      </c>
      <c r="HK444">
        <v>999.9</v>
      </c>
      <c r="HL444">
        <v>54.249</v>
      </c>
      <c r="HM444">
        <v>29.416</v>
      </c>
      <c r="HN444">
        <v>24.7514</v>
      </c>
      <c r="HO444">
        <v>53.8729</v>
      </c>
      <c r="HP444">
        <v>41.8309</v>
      </c>
      <c r="HQ444">
        <v>1</v>
      </c>
      <c r="HR444">
        <v>0.00558435</v>
      </c>
      <c r="HS444">
        <v>0.0834695</v>
      </c>
      <c r="HT444">
        <v>20.2181</v>
      </c>
      <c r="HU444">
        <v>5.23391</v>
      </c>
      <c r="HV444">
        <v>11.992</v>
      </c>
      <c r="HW444">
        <v>4.95555</v>
      </c>
      <c r="HX444">
        <v>3.30385</v>
      </c>
      <c r="HY444">
        <v>24.2</v>
      </c>
      <c r="HZ444">
        <v>9999</v>
      </c>
      <c r="IA444">
        <v>9999</v>
      </c>
      <c r="IB444">
        <v>9999</v>
      </c>
      <c r="IC444">
        <v>1.86845</v>
      </c>
      <c r="ID444">
        <v>1.86419</v>
      </c>
      <c r="IE444">
        <v>1.87181</v>
      </c>
      <c r="IF444">
        <v>1.86267</v>
      </c>
      <c r="IG444">
        <v>1.86212</v>
      </c>
      <c r="IH444">
        <v>1.86857</v>
      </c>
      <c r="II444">
        <v>1.85867</v>
      </c>
      <c r="IJ444">
        <v>1.86508</v>
      </c>
      <c r="IK444">
        <v>5</v>
      </c>
      <c r="IL444">
        <v>0</v>
      </c>
      <c r="IM444">
        <v>0</v>
      </c>
      <c r="IN444">
        <v>0</v>
      </c>
      <c r="IO444" t="s">
        <v>441</v>
      </c>
      <c r="IP444" t="s">
        <v>442</v>
      </c>
      <c r="IQ444" t="s">
        <v>443</v>
      </c>
      <c r="IR444" t="s">
        <v>443</v>
      </c>
      <c r="IS444" t="s">
        <v>443</v>
      </c>
      <c r="IT444" t="s">
        <v>443</v>
      </c>
      <c r="IU444">
        <v>0</v>
      </c>
      <c r="IV444">
        <v>100</v>
      </c>
      <c r="IW444">
        <v>100</v>
      </c>
      <c r="IX444">
        <v>6.499</v>
      </c>
      <c r="IY444">
        <v>0.3877</v>
      </c>
      <c r="IZ444">
        <v>4.29428474587108</v>
      </c>
      <c r="JA444">
        <v>0.0044018681294096</v>
      </c>
      <c r="JB444">
        <v>-1.90699597991277e-06</v>
      </c>
      <c r="JC444">
        <v>4.44501569190667e-10</v>
      </c>
      <c r="JD444">
        <v>0.0663976639725661</v>
      </c>
      <c r="JE444">
        <v>0.00774552653971819</v>
      </c>
      <c r="JF444">
        <v>0.000136201457998369</v>
      </c>
      <c r="JG444">
        <v>5.32982615085375e-06</v>
      </c>
      <c r="JH444">
        <v>-0</v>
      </c>
      <c r="JI444">
        <v>1991</v>
      </c>
      <c r="JJ444">
        <v>1</v>
      </c>
      <c r="JK444">
        <v>28</v>
      </c>
      <c r="JL444">
        <v>195849.9</v>
      </c>
      <c r="JM444">
        <v>195849.8</v>
      </c>
      <c r="JN444">
        <v>1.45508</v>
      </c>
      <c r="JO444">
        <v>2.37305</v>
      </c>
      <c r="JP444">
        <v>1.4978</v>
      </c>
      <c r="JQ444">
        <v>2.33032</v>
      </c>
      <c r="JR444">
        <v>1.54419</v>
      </c>
      <c r="JS444">
        <v>2.35718</v>
      </c>
      <c r="JT444">
        <v>35.4523</v>
      </c>
      <c r="JU444">
        <v>24.1225</v>
      </c>
      <c r="JV444">
        <v>18</v>
      </c>
      <c r="JW444">
        <v>547.218</v>
      </c>
      <c r="JX444">
        <v>432.24</v>
      </c>
      <c r="JY444">
        <v>26.7203</v>
      </c>
      <c r="JZ444">
        <v>27.6323</v>
      </c>
      <c r="KA444">
        <v>30</v>
      </c>
      <c r="KB444">
        <v>27.5356</v>
      </c>
      <c r="KC444">
        <v>27.5622</v>
      </c>
      <c r="KD444">
        <v>29.1682</v>
      </c>
      <c r="KE444">
        <v>31.8057</v>
      </c>
      <c r="KF444">
        <v>83.235</v>
      </c>
      <c r="KG444">
        <v>26.7462</v>
      </c>
      <c r="KH444">
        <v>738.64</v>
      </c>
      <c r="KI444">
        <v>20.1141</v>
      </c>
      <c r="KJ444">
        <v>92.9847</v>
      </c>
      <c r="KK444">
        <v>98.8742</v>
      </c>
    </row>
    <row r="445" spans="1:297">
      <c r="A445">
        <v>429</v>
      </c>
      <c r="B445">
        <v>1759000702</v>
      </c>
      <c r="C445">
        <v>13355</v>
      </c>
      <c r="D445" t="s">
        <v>1304</v>
      </c>
      <c r="E445" t="s">
        <v>1305</v>
      </c>
      <c r="F445">
        <v>5</v>
      </c>
      <c r="G445" t="s">
        <v>1217</v>
      </c>
      <c r="H445" t="s">
        <v>436</v>
      </c>
      <c r="I445">
        <v>1759000693.84615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(EA445+(U445+2*0.95*5.67E-8*(((EA445+$B$7)+273)^4-(EA445+273)^4)-44100*J445)/(1.84*29.3*R445+8*0.95*5.67E-8*(EA445+273)^3))</f>
        <v>0</v>
      </c>
      <c r="W445">
        <f>($C$7*EB445+$D$7*EC445+$E$7*V445)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2*0.95*5.67E-8*(((EA445+$B$7)+273)^4-(W445+273)^4)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737.844672655952</v>
      </c>
      <c r="AK445">
        <v>697.418981818182</v>
      </c>
      <c r="AL445">
        <v>3.50766831168819</v>
      </c>
      <c r="AM445">
        <v>63.08</v>
      </c>
      <c r="AN445">
        <f>(AP445 - AO445 + DY445*1E3/(8.314*(EA445+273.15)) * AR445/DX445 * AQ445) * DX445/(100*DL445) * 1000/(1000 - AP445)</f>
        <v>0</v>
      </c>
      <c r="AO445">
        <v>20.0950918541667</v>
      </c>
      <c r="AP445">
        <v>23.6603903030303</v>
      </c>
      <c r="AQ445">
        <v>-1.87290043290269e-05</v>
      </c>
      <c r="AR445">
        <v>99.94</v>
      </c>
      <c r="AS445">
        <v>0</v>
      </c>
      <c r="AT445">
        <v>0</v>
      </c>
      <c r="AU445">
        <f>IF(AS445*$H$13&gt;=AW445,1.0,(AW445/(AW445-AS445*$H$13)))</f>
        <v>0</v>
      </c>
      <c r="AV445">
        <f>(AU445-1)*100</f>
        <v>0</v>
      </c>
      <c r="AW445">
        <f>MAX(0,($B$13+$C$13*EF445)/(1+$D$13*EF445)*DY445/(EA445+273)*$E$13)</f>
        <v>0</v>
      </c>
      <c r="AX445" t="s">
        <v>437</v>
      </c>
      <c r="AY445" t="s">
        <v>437</v>
      </c>
      <c r="AZ445">
        <v>0</v>
      </c>
      <c r="BA445">
        <v>0</v>
      </c>
      <c r="BB445">
        <f>1-AZ445/BA445</f>
        <v>0</v>
      </c>
      <c r="BC445">
        <v>0</v>
      </c>
      <c r="BD445" t="s">
        <v>437</v>
      </c>
      <c r="BE445" t="s">
        <v>437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437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$B$11*EG445+$C$11*EH445+$F$11*ES445*(1-EV445)</f>
        <v>0</v>
      </c>
      <c r="DI445">
        <f>DH445*DJ445</f>
        <v>0</v>
      </c>
      <c r="DJ445">
        <f>($B$11*$D$9+$C$11*$D$9+$F$11*((FF445+EX445)/MAX(FF445+EX445+FG445, 0.1)*$I$9+FG445/MAX(FF445+EX445+FG445, 0.1)*$J$9))/($B$11+$C$11+$F$11)</f>
        <v>0</v>
      </c>
      <c r="DK445">
        <f>($B$11*$K$9+$C$11*$K$9+$F$11*((FF445+EX445)/MAX(FF445+EX445+FG445, 0.1)*$P$9+FG445/MAX(FF445+EX445+FG445, 0.1)*$Q$9))/($B$11+$C$11+$F$11)</f>
        <v>0</v>
      </c>
      <c r="DL445">
        <v>4.6</v>
      </c>
      <c r="DM445">
        <v>0.5</v>
      </c>
      <c r="DN445" t="s">
        <v>438</v>
      </c>
      <c r="DO445">
        <v>2</v>
      </c>
      <c r="DP445" t="b">
        <v>1</v>
      </c>
      <c r="DQ445">
        <v>1759000693.84615</v>
      </c>
      <c r="DR445">
        <v>657.275461538462</v>
      </c>
      <c r="DS445">
        <v>706.663538461539</v>
      </c>
      <c r="DT445">
        <v>23.6593923076923</v>
      </c>
      <c r="DU445">
        <v>20.0937</v>
      </c>
      <c r="DV445">
        <v>650.801846153846</v>
      </c>
      <c r="DW445">
        <v>23.2717923076923</v>
      </c>
      <c r="DX445">
        <v>499.982384615385</v>
      </c>
      <c r="DY445">
        <v>90.2840384615385</v>
      </c>
      <c r="DZ445">
        <v>0.0286437076923077</v>
      </c>
      <c r="EA445">
        <v>30.1136384615385</v>
      </c>
      <c r="EB445">
        <v>30.0006538461538</v>
      </c>
      <c r="EC445">
        <v>999.9</v>
      </c>
      <c r="ED445">
        <v>0</v>
      </c>
      <c r="EE445">
        <v>0</v>
      </c>
      <c r="EF445">
        <v>10001.57</v>
      </c>
      <c r="EG445">
        <v>0</v>
      </c>
      <c r="EH445">
        <v>9.68168</v>
      </c>
      <c r="EI445">
        <v>-49.3879923076923</v>
      </c>
      <c r="EJ445">
        <v>673.203153846154</v>
      </c>
      <c r="EK445">
        <v>721.154153846154</v>
      </c>
      <c r="EL445">
        <v>3.56567846153846</v>
      </c>
      <c r="EM445">
        <v>706.663538461539</v>
      </c>
      <c r="EN445">
        <v>20.0937</v>
      </c>
      <c r="EO445">
        <v>2.13606538461538</v>
      </c>
      <c r="EP445">
        <v>1.81414076923077</v>
      </c>
      <c r="EQ445">
        <v>18.4907076923077</v>
      </c>
      <c r="ER445">
        <v>15.9091692307692</v>
      </c>
      <c r="ES445">
        <v>1999.98846153846</v>
      </c>
      <c r="ET445">
        <v>0.979996230769231</v>
      </c>
      <c r="EU445">
        <v>0.0200038846153846</v>
      </c>
      <c r="EV445">
        <v>0</v>
      </c>
      <c r="EW445">
        <v>676.169384615385</v>
      </c>
      <c r="EX445">
        <v>5.00016</v>
      </c>
      <c r="EY445">
        <v>13839.2923076923</v>
      </c>
      <c r="EZ445">
        <v>18234.0692307692</v>
      </c>
      <c r="FA445">
        <v>48.6153076923077</v>
      </c>
      <c r="FB445">
        <v>48.875</v>
      </c>
      <c r="FC445">
        <v>48.937</v>
      </c>
      <c r="FD445">
        <v>48.625</v>
      </c>
      <c r="FE445">
        <v>50.437</v>
      </c>
      <c r="FF445">
        <v>1955.07846153846</v>
      </c>
      <c r="FG445">
        <v>39.91</v>
      </c>
      <c r="FH445">
        <v>0</v>
      </c>
      <c r="FI445">
        <v>1759000707.3</v>
      </c>
      <c r="FJ445">
        <v>0</v>
      </c>
      <c r="FK445">
        <v>676.25292</v>
      </c>
      <c r="FL445">
        <v>4.82330771092196</v>
      </c>
      <c r="FM445">
        <v>97.800000142465</v>
      </c>
      <c r="FN445">
        <v>13840.856</v>
      </c>
      <c r="FO445">
        <v>15</v>
      </c>
      <c r="FP445">
        <v>0</v>
      </c>
      <c r="FQ445" t="s">
        <v>439</v>
      </c>
      <c r="FR445">
        <v>1747249705.1</v>
      </c>
      <c r="FS445">
        <v>1747249711.1</v>
      </c>
      <c r="FT445">
        <v>0</v>
      </c>
      <c r="FU445">
        <v>0.871</v>
      </c>
      <c r="FV445">
        <v>0.066</v>
      </c>
      <c r="FW445">
        <v>5.486</v>
      </c>
      <c r="FX445">
        <v>0.145</v>
      </c>
      <c r="FY445">
        <v>420</v>
      </c>
      <c r="FZ445">
        <v>16</v>
      </c>
      <c r="GA445">
        <v>0.27</v>
      </c>
      <c r="GB445">
        <v>0.16</v>
      </c>
      <c r="GC445">
        <v>-49.3943095238095</v>
      </c>
      <c r="GD445">
        <v>-2.56643376623377</v>
      </c>
      <c r="GE445">
        <v>0.684664670724193</v>
      </c>
      <c r="GF445">
        <v>0</v>
      </c>
      <c r="GG445">
        <v>675.916352941177</v>
      </c>
      <c r="GH445">
        <v>5.32540871549041</v>
      </c>
      <c r="GI445">
        <v>0.565630147417745</v>
      </c>
      <c r="GJ445">
        <v>-1</v>
      </c>
      <c r="GK445">
        <v>3.57643523809524</v>
      </c>
      <c r="GL445">
        <v>-0.139598181818175</v>
      </c>
      <c r="GM445">
        <v>0.020440479124719</v>
      </c>
      <c r="GN445">
        <v>0</v>
      </c>
      <c r="GO445">
        <v>0</v>
      </c>
      <c r="GP445">
        <v>2</v>
      </c>
      <c r="GQ445" t="s">
        <v>457</v>
      </c>
      <c r="GR445">
        <v>3.1251</v>
      </c>
      <c r="GS445">
        <v>2.65447</v>
      </c>
      <c r="GT445">
        <v>0.127174</v>
      </c>
      <c r="GU445">
        <v>0.134095</v>
      </c>
      <c r="GV445">
        <v>0.100388</v>
      </c>
      <c r="GW445">
        <v>0.0898817</v>
      </c>
      <c r="GX445">
        <v>22465.1</v>
      </c>
      <c r="GY445">
        <v>21159</v>
      </c>
      <c r="GZ445">
        <v>23015</v>
      </c>
      <c r="HA445">
        <v>23790.6</v>
      </c>
      <c r="HB445">
        <v>35282.2</v>
      </c>
      <c r="HC445">
        <v>35842.8</v>
      </c>
      <c r="HD445">
        <v>41485.5</v>
      </c>
      <c r="HE445">
        <v>42423.8</v>
      </c>
      <c r="HF445">
        <v>1.91173</v>
      </c>
      <c r="HG445">
        <v>1.82165</v>
      </c>
      <c r="HH445">
        <v>0.167087</v>
      </c>
      <c r="HI445">
        <v>0</v>
      </c>
      <c r="HJ445">
        <v>27.271</v>
      </c>
      <c r="HK445">
        <v>999.9</v>
      </c>
      <c r="HL445">
        <v>54.224</v>
      </c>
      <c r="HM445">
        <v>29.427</v>
      </c>
      <c r="HN445">
        <v>24.7579</v>
      </c>
      <c r="HO445">
        <v>53.7929</v>
      </c>
      <c r="HP445">
        <v>41.903</v>
      </c>
      <c r="HQ445">
        <v>1</v>
      </c>
      <c r="HR445">
        <v>0.00533537</v>
      </c>
      <c r="HS445">
        <v>0.0379657</v>
      </c>
      <c r="HT445">
        <v>20.2181</v>
      </c>
      <c r="HU445">
        <v>5.23331</v>
      </c>
      <c r="HV445">
        <v>11.992</v>
      </c>
      <c r="HW445">
        <v>4.9556</v>
      </c>
      <c r="HX445">
        <v>3.3039</v>
      </c>
      <c r="HY445">
        <v>24.2</v>
      </c>
      <c r="HZ445">
        <v>9999</v>
      </c>
      <c r="IA445">
        <v>9999</v>
      </c>
      <c r="IB445">
        <v>9999</v>
      </c>
      <c r="IC445">
        <v>1.86846</v>
      </c>
      <c r="ID445">
        <v>1.86417</v>
      </c>
      <c r="IE445">
        <v>1.87181</v>
      </c>
      <c r="IF445">
        <v>1.86264</v>
      </c>
      <c r="IG445">
        <v>1.86208</v>
      </c>
      <c r="IH445">
        <v>1.86857</v>
      </c>
      <c r="II445">
        <v>1.85867</v>
      </c>
      <c r="IJ445">
        <v>1.86508</v>
      </c>
      <c r="IK445">
        <v>5</v>
      </c>
      <c r="IL445">
        <v>0</v>
      </c>
      <c r="IM445">
        <v>0</v>
      </c>
      <c r="IN445">
        <v>0</v>
      </c>
      <c r="IO445" t="s">
        <v>441</v>
      </c>
      <c r="IP445" t="s">
        <v>442</v>
      </c>
      <c r="IQ445" t="s">
        <v>443</v>
      </c>
      <c r="IR445" t="s">
        <v>443</v>
      </c>
      <c r="IS445" t="s">
        <v>443</v>
      </c>
      <c r="IT445" t="s">
        <v>443</v>
      </c>
      <c r="IU445">
        <v>0</v>
      </c>
      <c r="IV445">
        <v>100</v>
      </c>
      <c r="IW445">
        <v>100</v>
      </c>
      <c r="IX445">
        <v>6.54</v>
      </c>
      <c r="IY445">
        <v>0.3875</v>
      </c>
      <c r="IZ445">
        <v>4.29428474587108</v>
      </c>
      <c r="JA445">
        <v>0.0044018681294096</v>
      </c>
      <c r="JB445">
        <v>-1.90699597991277e-06</v>
      </c>
      <c r="JC445">
        <v>4.44501569190667e-10</v>
      </c>
      <c r="JD445">
        <v>0.0663976639725661</v>
      </c>
      <c r="JE445">
        <v>0.00774552653971819</v>
      </c>
      <c r="JF445">
        <v>0.000136201457998369</v>
      </c>
      <c r="JG445">
        <v>5.32982615085375e-06</v>
      </c>
      <c r="JH445">
        <v>-0</v>
      </c>
      <c r="JI445">
        <v>1991</v>
      </c>
      <c r="JJ445">
        <v>1</v>
      </c>
      <c r="JK445">
        <v>28</v>
      </c>
      <c r="JL445">
        <v>195849.9</v>
      </c>
      <c r="JM445">
        <v>195849.8</v>
      </c>
      <c r="JN445">
        <v>1.48682</v>
      </c>
      <c r="JO445">
        <v>2.37549</v>
      </c>
      <c r="JP445">
        <v>1.4978</v>
      </c>
      <c r="JQ445">
        <v>2.33032</v>
      </c>
      <c r="JR445">
        <v>1.54419</v>
      </c>
      <c r="JS445">
        <v>2.34253</v>
      </c>
      <c r="JT445">
        <v>35.4523</v>
      </c>
      <c r="JU445">
        <v>24.1138</v>
      </c>
      <c r="JV445">
        <v>18</v>
      </c>
      <c r="JW445">
        <v>547.019</v>
      </c>
      <c r="JX445">
        <v>432.405</v>
      </c>
      <c r="JY445">
        <v>26.7404</v>
      </c>
      <c r="JZ445">
        <v>27.6301</v>
      </c>
      <c r="KA445">
        <v>29.9998</v>
      </c>
      <c r="KB445">
        <v>27.5333</v>
      </c>
      <c r="KC445">
        <v>27.5605</v>
      </c>
      <c r="KD445">
        <v>29.8068</v>
      </c>
      <c r="KE445">
        <v>31.8057</v>
      </c>
      <c r="KF445">
        <v>83.235</v>
      </c>
      <c r="KG445">
        <v>26.752</v>
      </c>
      <c r="KH445">
        <v>758.966</v>
      </c>
      <c r="KI445">
        <v>20.1194</v>
      </c>
      <c r="KJ445">
        <v>92.9853</v>
      </c>
      <c r="KK445">
        <v>98.873</v>
      </c>
    </row>
    <row r="446" spans="1:297">
      <c r="A446">
        <v>430</v>
      </c>
      <c r="B446">
        <v>1759000707</v>
      </c>
      <c r="C446">
        <v>13360</v>
      </c>
      <c r="D446" t="s">
        <v>1306</v>
      </c>
      <c r="E446" t="s">
        <v>1307</v>
      </c>
      <c r="F446">
        <v>5</v>
      </c>
      <c r="G446" t="s">
        <v>1217</v>
      </c>
      <c r="H446" t="s">
        <v>436</v>
      </c>
      <c r="I446">
        <v>1759000698.84615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(EA446+(U446+2*0.95*5.67E-8*(((EA446+$B$7)+273)^4-(EA446+273)^4)-44100*J446)/(1.84*29.3*R446+8*0.95*5.67E-8*(EA446+273)^3))</f>
        <v>0</v>
      </c>
      <c r="W446">
        <f>($C$7*EB446+$D$7*EC446+$E$7*V446)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2*0.95*5.67E-8*(((EA446+$B$7)+273)^4-(W446+273)^4)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754.575345639286</v>
      </c>
      <c r="AK446">
        <v>714.401393939394</v>
      </c>
      <c r="AL446">
        <v>3.38458062770559</v>
      </c>
      <c r="AM446">
        <v>63.08</v>
      </c>
      <c r="AN446">
        <f>(AP446 - AO446 + DY446*1E3/(8.314*(EA446+273.15)) * AR446/DX446 * AQ446) * DX446/(100*DL446) * 1000/(1000 - AP446)</f>
        <v>0</v>
      </c>
      <c r="AO446">
        <v>20.0942622559524</v>
      </c>
      <c r="AP446">
        <v>23.652443030303</v>
      </c>
      <c r="AQ446">
        <v>-3.76441279151714e-05</v>
      </c>
      <c r="AR446">
        <v>99.94</v>
      </c>
      <c r="AS446">
        <v>0</v>
      </c>
      <c r="AT446">
        <v>0</v>
      </c>
      <c r="AU446">
        <f>IF(AS446*$H$13&gt;=AW446,1.0,(AW446/(AW446-AS446*$H$13)))</f>
        <v>0</v>
      </c>
      <c r="AV446">
        <f>(AU446-1)*100</f>
        <v>0</v>
      </c>
      <c r="AW446">
        <f>MAX(0,($B$13+$C$13*EF446)/(1+$D$13*EF446)*DY446/(EA446+273)*$E$13)</f>
        <v>0</v>
      </c>
      <c r="AX446" t="s">
        <v>437</v>
      </c>
      <c r="AY446" t="s">
        <v>437</v>
      </c>
      <c r="AZ446">
        <v>0</v>
      </c>
      <c r="BA446">
        <v>0</v>
      </c>
      <c r="BB446">
        <f>1-AZ446/BA446</f>
        <v>0</v>
      </c>
      <c r="BC446">
        <v>0</v>
      </c>
      <c r="BD446" t="s">
        <v>437</v>
      </c>
      <c r="BE446" t="s">
        <v>437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437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$B$11*EG446+$C$11*EH446+$F$11*ES446*(1-EV446)</f>
        <v>0</v>
      </c>
      <c r="DI446">
        <f>DH446*DJ446</f>
        <v>0</v>
      </c>
      <c r="DJ446">
        <f>($B$11*$D$9+$C$11*$D$9+$F$11*((FF446+EX446)/MAX(FF446+EX446+FG446, 0.1)*$I$9+FG446/MAX(FF446+EX446+FG446, 0.1)*$J$9))/($B$11+$C$11+$F$11)</f>
        <v>0</v>
      </c>
      <c r="DK446">
        <f>($B$11*$K$9+$C$11*$K$9+$F$11*((FF446+EX446)/MAX(FF446+EX446+FG446, 0.1)*$P$9+FG446/MAX(FF446+EX446+FG446, 0.1)*$Q$9))/($B$11+$C$11+$F$11)</f>
        <v>0</v>
      </c>
      <c r="DL446">
        <v>4.6</v>
      </c>
      <c r="DM446">
        <v>0.5</v>
      </c>
      <c r="DN446" t="s">
        <v>438</v>
      </c>
      <c r="DO446">
        <v>2</v>
      </c>
      <c r="DP446" t="b">
        <v>1</v>
      </c>
      <c r="DQ446">
        <v>1759000698.84615</v>
      </c>
      <c r="DR446">
        <v>673.712307692308</v>
      </c>
      <c r="DS446">
        <v>723.351153846154</v>
      </c>
      <c r="DT446">
        <v>23.6601615384615</v>
      </c>
      <c r="DU446">
        <v>20.0952846153846</v>
      </c>
      <c r="DV446">
        <v>667.198230769231</v>
      </c>
      <c r="DW446">
        <v>23.2725461538462</v>
      </c>
      <c r="DX446">
        <v>499.996307692308</v>
      </c>
      <c r="DY446">
        <v>90.2837153846154</v>
      </c>
      <c r="DZ446">
        <v>0.0288150923076923</v>
      </c>
      <c r="EA446">
        <v>30.1099153846154</v>
      </c>
      <c r="EB446">
        <v>29.9962846153846</v>
      </c>
      <c r="EC446">
        <v>999.9</v>
      </c>
      <c r="ED446">
        <v>0</v>
      </c>
      <c r="EE446">
        <v>0</v>
      </c>
      <c r="EF446">
        <v>9990.75307692308</v>
      </c>
      <c r="EG446">
        <v>0</v>
      </c>
      <c r="EH446">
        <v>9.68168</v>
      </c>
      <c r="EI446">
        <v>-49.6386</v>
      </c>
      <c r="EJ446">
        <v>690.038923076923</v>
      </c>
      <c r="EK446">
        <v>738.185</v>
      </c>
      <c r="EL446">
        <v>3.56486384615385</v>
      </c>
      <c r="EM446">
        <v>723.351153846154</v>
      </c>
      <c r="EN446">
        <v>20.0952846153846</v>
      </c>
      <c r="EO446">
        <v>2.13612692307692</v>
      </c>
      <c r="EP446">
        <v>1.81427769230769</v>
      </c>
      <c r="EQ446">
        <v>18.4911692307692</v>
      </c>
      <c r="ER446">
        <v>15.9103461538462</v>
      </c>
      <c r="ES446">
        <v>1999.99076923077</v>
      </c>
      <c r="ET446">
        <v>0.979996230769231</v>
      </c>
      <c r="EU446">
        <v>0.0200038846153846</v>
      </c>
      <c r="EV446">
        <v>0</v>
      </c>
      <c r="EW446">
        <v>676.608692307692</v>
      </c>
      <c r="EX446">
        <v>5.00016</v>
      </c>
      <c r="EY446">
        <v>13847.3076923077</v>
      </c>
      <c r="EZ446">
        <v>18234.0923076923</v>
      </c>
      <c r="FA446">
        <v>48.6056153846154</v>
      </c>
      <c r="FB446">
        <v>48.875</v>
      </c>
      <c r="FC446">
        <v>48.937</v>
      </c>
      <c r="FD446">
        <v>48.625</v>
      </c>
      <c r="FE446">
        <v>50.437</v>
      </c>
      <c r="FF446">
        <v>1955.08076923077</v>
      </c>
      <c r="FG446">
        <v>39.91</v>
      </c>
      <c r="FH446">
        <v>0</v>
      </c>
      <c r="FI446">
        <v>1759000712.1</v>
      </c>
      <c r="FJ446">
        <v>0</v>
      </c>
      <c r="FK446">
        <v>676.66004</v>
      </c>
      <c r="FL446">
        <v>5.48500001552461</v>
      </c>
      <c r="FM446">
        <v>91.9923078757138</v>
      </c>
      <c r="FN446">
        <v>13848.456</v>
      </c>
      <c r="FO446">
        <v>15</v>
      </c>
      <c r="FP446">
        <v>0</v>
      </c>
      <c r="FQ446" t="s">
        <v>439</v>
      </c>
      <c r="FR446">
        <v>1747249705.1</v>
      </c>
      <c r="FS446">
        <v>1747249711.1</v>
      </c>
      <c r="FT446">
        <v>0</v>
      </c>
      <c r="FU446">
        <v>0.871</v>
      </c>
      <c r="FV446">
        <v>0.066</v>
      </c>
      <c r="FW446">
        <v>5.486</v>
      </c>
      <c r="FX446">
        <v>0.145</v>
      </c>
      <c r="FY446">
        <v>420</v>
      </c>
      <c r="FZ446">
        <v>16</v>
      </c>
      <c r="GA446">
        <v>0.27</v>
      </c>
      <c r="GB446">
        <v>0.16</v>
      </c>
      <c r="GC446">
        <v>-49.501945</v>
      </c>
      <c r="GD446">
        <v>-5.22999248120301</v>
      </c>
      <c r="GE446">
        <v>0.761249536272436</v>
      </c>
      <c r="GF446">
        <v>0</v>
      </c>
      <c r="GG446">
        <v>676.417205882353</v>
      </c>
      <c r="GH446">
        <v>5.09569137091149</v>
      </c>
      <c r="GI446">
        <v>0.548858429159571</v>
      </c>
      <c r="GJ446">
        <v>-1</v>
      </c>
      <c r="GK446">
        <v>3.5640325</v>
      </c>
      <c r="GL446">
        <v>-0.000779999999998794</v>
      </c>
      <c r="GM446">
        <v>0.00359898718391714</v>
      </c>
      <c r="GN446">
        <v>1</v>
      </c>
      <c r="GO446">
        <v>1</v>
      </c>
      <c r="GP446">
        <v>2</v>
      </c>
      <c r="GQ446" t="s">
        <v>446</v>
      </c>
      <c r="GR446">
        <v>3.1252</v>
      </c>
      <c r="GS446">
        <v>2.65433</v>
      </c>
      <c r="GT446">
        <v>0.129318</v>
      </c>
      <c r="GU446">
        <v>0.136287</v>
      </c>
      <c r="GV446">
        <v>0.100366</v>
      </c>
      <c r="GW446">
        <v>0.0898771</v>
      </c>
      <c r="GX446">
        <v>22410.5</v>
      </c>
      <c r="GY446">
        <v>21105.5</v>
      </c>
      <c r="GZ446">
        <v>23015.6</v>
      </c>
      <c r="HA446">
        <v>23790.7</v>
      </c>
      <c r="HB446">
        <v>35284</v>
      </c>
      <c r="HC446">
        <v>35843.3</v>
      </c>
      <c r="HD446">
        <v>41486.4</v>
      </c>
      <c r="HE446">
        <v>42424</v>
      </c>
      <c r="HF446">
        <v>1.91182</v>
      </c>
      <c r="HG446">
        <v>1.8215</v>
      </c>
      <c r="HH446">
        <v>0.167526</v>
      </c>
      <c r="HI446">
        <v>0</v>
      </c>
      <c r="HJ446">
        <v>27.2661</v>
      </c>
      <c r="HK446">
        <v>999.9</v>
      </c>
      <c r="HL446">
        <v>54.224</v>
      </c>
      <c r="HM446">
        <v>29.416</v>
      </c>
      <c r="HN446">
        <v>24.7421</v>
      </c>
      <c r="HO446">
        <v>54.3129</v>
      </c>
      <c r="HP446">
        <v>42.0192</v>
      </c>
      <c r="HQ446">
        <v>1</v>
      </c>
      <c r="HR446">
        <v>0.00485772</v>
      </c>
      <c r="HS446">
        <v>0.0541912</v>
      </c>
      <c r="HT446">
        <v>20.2183</v>
      </c>
      <c r="HU446">
        <v>5.23316</v>
      </c>
      <c r="HV446">
        <v>11.992</v>
      </c>
      <c r="HW446">
        <v>4.95575</v>
      </c>
      <c r="HX446">
        <v>3.3039</v>
      </c>
      <c r="HY446">
        <v>24.2</v>
      </c>
      <c r="HZ446">
        <v>9999</v>
      </c>
      <c r="IA446">
        <v>9999</v>
      </c>
      <c r="IB446">
        <v>9999</v>
      </c>
      <c r="IC446">
        <v>1.86845</v>
      </c>
      <c r="ID446">
        <v>1.86417</v>
      </c>
      <c r="IE446">
        <v>1.8718</v>
      </c>
      <c r="IF446">
        <v>1.86265</v>
      </c>
      <c r="IG446">
        <v>1.86209</v>
      </c>
      <c r="IH446">
        <v>1.86856</v>
      </c>
      <c r="II446">
        <v>1.85867</v>
      </c>
      <c r="IJ446">
        <v>1.86508</v>
      </c>
      <c r="IK446">
        <v>5</v>
      </c>
      <c r="IL446">
        <v>0</v>
      </c>
      <c r="IM446">
        <v>0</v>
      </c>
      <c r="IN446">
        <v>0</v>
      </c>
      <c r="IO446" t="s">
        <v>441</v>
      </c>
      <c r="IP446" t="s">
        <v>442</v>
      </c>
      <c r="IQ446" t="s">
        <v>443</v>
      </c>
      <c r="IR446" t="s">
        <v>443</v>
      </c>
      <c r="IS446" t="s">
        <v>443</v>
      </c>
      <c r="IT446" t="s">
        <v>443</v>
      </c>
      <c r="IU446">
        <v>0</v>
      </c>
      <c r="IV446">
        <v>100</v>
      </c>
      <c r="IW446">
        <v>100</v>
      </c>
      <c r="IX446">
        <v>6.58</v>
      </c>
      <c r="IY446">
        <v>0.3874</v>
      </c>
      <c r="IZ446">
        <v>4.29428474587108</v>
      </c>
      <c r="JA446">
        <v>0.0044018681294096</v>
      </c>
      <c r="JB446">
        <v>-1.90699597991277e-06</v>
      </c>
      <c r="JC446">
        <v>4.44501569190667e-10</v>
      </c>
      <c r="JD446">
        <v>0.0663976639725661</v>
      </c>
      <c r="JE446">
        <v>0.00774552653971819</v>
      </c>
      <c r="JF446">
        <v>0.000136201457998369</v>
      </c>
      <c r="JG446">
        <v>5.32982615085375e-06</v>
      </c>
      <c r="JH446">
        <v>-0</v>
      </c>
      <c r="JI446">
        <v>1991</v>
      </c>
      <c r="JJ446">
        <v>1</v>
      </c>
      <c r="JK446">
        <v>28</v>
      </c>
      <c r="JL446">
        <v>195850</v>
      </c>
      <c r="JM446">
        <v>195849.9</v>
      </c>
      <c r="JN446">
        <v>1.51733</v>
      </c>
      <c r="JO446">
        <v>2.39136</v>
      </c>
      <c r="JP446">
        <v>1.49902</v>
      </c>
      <c r="JQ446">
        <v>2.33032</v>
      </c>
      <c r="JR446">
        <v>1.54419</v>
      </c>
      <c r="JS446">
        <v>2.28394</v>
      </c>
      <c r="JT446">
        <v>35.4291</v>
      </c>
      <c r="JU446">
        <v>24.1138</v>
      </c>
      <c r="JV446">
        <v>18</v>
      </c>
      <c r="JW446">
        <v>547.068</v>
      </c>
      <c r="JX446">
        <v>432.303</v>
      </c>
      <c r="JY446">
        <v>26.7524</v>
      </c>
      <c r="JZ446">
        <v>27.6295</v>
      </c>
      <c r="KA446">
        <v>29.9999</v>
      </c>
      <c r="KB446">
        <v>27.5314</v>
      </c>
      <c r="KC446">
        <v>27.5588</v>
      </c>
      <c r="KD446">
        <v>30.3981</v>
      </c>
      <c r="KE446">
        <v>31.8057</v>
      </c>
      <c r="KF446">
        <v>83.235</v>
      </c>
      <c r="KG446">
        <v>26.7537</v>
      </c>
      <c r="KH446">
        <v>772.476</v>
      </c>
      <c r="KI446">
        <v>20.117</v>
      </c>
      <c r="KJ446">
        <v>92.9874</v>
      </c>
      <c r="KK446">
        <v>98.8733</v>
      </c>
    </row>
    <row r="447" spans="1:297">
      <c r="A447">
        <v>431</v>
      </c>
      <c r="B447">
        <v>1759000712</v>
      </c>
      <c r="C447">
        <v>13365</v>
      </c>
      <c r="D447" t="s">
        <v>1308</v>
      </c>
      <c r="E447" t="s">
        <v>1309</v>
      </c>
      <c r="F447">
        <v>5</v>
      </c>
      <c r="G447" t="s">
        <v>1217</v>
      </c>
      <c r="H447" t="s">
        <v>436</v>
      </c>
      <c r="I447">
        <v>1759000703.84615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(EA447+(U447+2*0.95*5.67E-8*(((EA447+$B$7)+273)^4-(EA447+273)^4)-44100*J447)/(1.84*29.3*R447+8*0.95*5.67E-8*(EA447+273)^3))</f>
        <v>0</v>
      </c>
      <c r="W447">
        <f>($C$7*EB447+$D$7*EC447+$E$7*V447)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2*0.95*5.67E-8*(((EA447+$B$7)+273)^4-(W447+273)^4)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772.709435014286</v>
      </c>
      <c r="AK447">
        <v>732.091727272727</v>
      </c>
      <c r="AL447">
        <v>3.54151753246741</v>
      </c>
      <c r="AM447">
        <v>63.08</v>
      </c>
      <c r="AN447">
        <f>(AP447 - AO447 + DY447*1E3/(8.314*(EA447+273.15)) * AR447/DX447 * AQ447) * DX447/(100*DL447) * 1000/(1000 - AP447)</f>
        <v>0</v>
      </c>
      <c r="AO447">
        <v>20.092760264881</v>
      </c>
      <c r="AP447">
        <v>23.6398327272727</v>
      </c>
      <c r="AQ447">
        <v>-6.68950216450604e-05</v>
      </c>
      <c r="AR447">
        <v>99.94</v>
      </c>
      <c r="AS447">
        <v>0</v>
      </c>
      <c r="AT447">
        <v>0</v>
      </c>
      <c r="AU447">
        <f>IF(AS447*$H$13&gt;=AW447,1.0,(AW447/(AW447-AS447*$H$13)))</f>
        <v>0</v>
      </c>
      <c r="AV447">
        <f>(AU447-1)*100</f>
        <v>0</v>
      </c>
      <c r="AW447">
        <f>MAX(0,($B$13+$C$13*EF447)/(1+$D$13*EF447)*DY447/(EA447+273)*$E$13)</f>
        <v>0</v>
      </c>
      <c r="AX447" t="s">
        <v>437</v>
      </c>
      <c r="AY447" t="s">
        <v>437</v>
      </c>
      <c r="AZ447">
        <v>0</v>
      </c>
      <c r="BA447">
        <v>0</v>
      </c>
      <c r="BB447">
        <f>1-AZ447/BA447</f>
        <v>0</v>
      </c>
      <c r="BC447">
        <v>0</v>
      </c>
      <c r="BD447" t="s">
        <v>437</v>
      </c>
      <c r="BE447" t="s">
        <v>437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437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$B$11*EG447+$C$11*EH447+$F$11*ES447*(1-EV447)</f>
        <v>0</v>
      </c>
      <c r="DI447">
        <f>DH447*DJ447</f>
        <v>0</v>
      </c>
      <c r="DJ447">
        <f>($B$11*$D$9+$C$11*$D$9+$F$11*((FF447+EX447)/MAX(FF447+EX447+FG447, 0.1)*$I$9+FG447/MAX(FF447+EX447+FG447, 0.1)*$J$9))/($B$11+$C$11+$F$11)</f>
        <v>0</v>
      </c>
      <c r="DK447">
        <f>($B$11*$K$9+$C$11*$K$9+$F$11*((FF447+EX447)/MAX(FF447+EX447+FG447, 0.1)*$P$9+FG447/MAX(FF447+EX447+FG447, 0.1)*$Q$9))/($B$11+$C$11+$F$11)</f>
        <v>0</v>
      </c>
      <c r="DL447">
        <v>4.6</v>
      </c>
      <c r="DM447">
        <v>0.5</v>
      </c>
      <c r="DN447" t="s">
        <v>438</v>
      </c>
      <c r="DO447">
        <v>2</v>
      </c>
      <c r="DP447" t="b">
        <v>1</v>
      </c>
      <c r="DQ447">
        <v>1759000703.84615</v>
      </c>
      <c r="DR447">
        <v>690.430615384615</v>
      </c>
      <c r="DS447">
        <v>740.692769230769</v>
      </c>
      <c r="DT447">
        <v>23.6544923076923</v>
      </c>
      <c r="DU447">
        <v>20.0941615384615</v>
      </c>
      <c r="DV447">
        <v>683.875923076923</v>
      </c>
      <c r="DW447">
        <v>23.267</v>
      </c>
      <c r="DX447">
        <v>499.994076923077</v>
      </c>
      <c r="DY447">
        <v>90.2844307692308</v>
      </c>
      <c r="DZ447">
        <v>0.0288822461538462</v>
      </c>
      <c r="EA447">
        <v>30.1057076923077</v>
      </c>
      <c r="EB447">
        <v>29.9956615384615</v>
      </c>
      <c r="EC447">
        <v>999.9</v>
      </c>
      <c r="ED447">
        <v>0</v>
      </c>
      <c r="EE447">
        <v>0</v>
      </c>
      <c r="EF447">
        <v>9989.31307692308</v>
      </c>
      <c r="EG447">
        <v>0</v>
      </c>
      <c r="EH447">
        <v>9.68168</v>
      </c>
      <c r="EI447">
        <v>-50.2621230769231</v>
      </c>
      <c r="EJ447">
        <v>707.158</v>
      </c>
      <c r="EK447">
        <v>755.881538461538</v>
      </c>
      <c r="EL447">
        <v>3.56030923076923</v>
      </c>
      <c r="EM447">
        <v>740.692769230769</v>
      </c>
      <c r="EN447">
        <v>20.0941615384615</v>
      </c>
      <c r="EO447">
        <v>2.13563076923077</v>
      </c>
      <c r="EP447">
        <v>1.81419076923077</v>
      </c>
      <c r="EQ447">
        <v>18.4874538461538</v>
      </c>
      <c r="ER447">
        <v>15.9096</v>
      </c>
      <c r="ES447">
        <v>1999.99538461538</v>
      </c>
      <c r="ET447">
        <v>0.979996230769231</v>
      </c>
      <c r="EU447">
        <v>0.0200038846153846</v>
      </c>
      <c r="EV447">
        <v>0</v>
      </c>
      <c r="EW447">
        <v>676.994</v>
      </c>
      <c r="EX447">
        <v>5.00016</v>
      </c>
      <c r="EY447">
        <v>13854.5153846154</v>
      </c>
      <c r="EZ447">
        <v>18234.1384615385</v>
      </c>
      <c r="FA447">
        <v>48.6056153846154</v>
      </c>
      <c r="FB447">
        <v>48.875</v>
      </c>
      <c r="FC447">
        <v>48.937</v>
      </c>
      <c r="FD447">
        <v>48.625</v>
      </c>
      <c r="FE447">
        <v>50.437</v>
      </c>
      <c r="FF447">
        <v>1955.08538461538</v>
      </c>
      <c r="FG447">
        <v>39.91</v>
      </c>
      <c r="FH447">
        <v>0</v>
      </c>
      <c r="FI447">
        <v>1759000717.5</v>
      </c>
      <c r="FJ447">
        <v>0</v>
      </c>
      <c r="FK447">
        <v>677.072230769231</v>
      </c>
      <c r="FL447">
        <v>4.43138460724307</v>
      </c>
      <c r="FM447">
        <v>82.2017093093732</v>
      </c>
      <c r="FN447">
        <v>13855.6307692308</v>
      </c>
      <c r="FO447">
        <v>15</v>
      </c>
      <c r="FP447">
        <v>0</v>
      </c>
      <c r="FQ447" t="s">
        <v>439</v>
      </c>
      <c r="FR447">
        <v>1747249705.1</v>
      </c>
      <c r="FS447">
        <v>1747249711.1</v>
      </c>
      <c r="FT447">
        <v>0</v>
      </c>
      <c r="FU447">
        <v>0.871</v>
      </c>
      <c r="FV447">
        <v>0.066</v>
      </c>
      <c r="FW447">
        <v>5.486</v>
      </c>
      <c r="FX447">
        <v>0.145</v>
      </c>
      <c r="FY447">
        <v>420</v>
      </c>
      <c r="FZ447">
        <v>16</v>
      </c>
      <c r="GA447">
        <v>0.27</v>
      </c>
      <c r="GB447">
        <v>0.16</v>
      </c>
      <c r="GC447">
        <v>-49.8556666666667</v>
      </c>
      <c r="GD447">
        <v>-6.28545974025975</v>
      </c>
      <c r="GE447">
        <v>0.844332409339069</v>
      </c>
      <c r="GF447">
        <v>0</v>
      </c>
      <c r="GG447">
        <v>676.756382352941</v>
      </c>
      <c r="GH447">
        <v>4.76230710784927</v>
      </c>
      <c r="GI447">
        <v>0.521491752498428</v>
      </c>
      <c r="GJ447">
        <v>-1</v>
      </c>
      <c r="GK447">
        <v>3.56225476190476</v>
      </c>
      <c r="GL447">
        <v>-0.0529519480519423</v>
      </c>
      <c r="GM447">
        <v>0.006027515178664</v>
      </c>
      <c r="GN447">
        <v>1</v>
      </c>
      <c r="GO447">
        <v>1</v>
      </c>
      <c r="GP447">
        <v>2</v>
      </c>
      <c r="GQ447" t="s">
        <v>446</v>
      </c>
      <c r="GR447">
        <v>3.1252</v>
      </c>
      <c r="GS447">
        <v>2.65443</v>
      </c>
      <c r="GT447">
        <v>0.131503</v>
      </c>
      <c r="GU447">
        <v>0.138243</v>
      </c>
      <c r="GV447">
        <v>0.100328</v>
      </c>
      <c r="GW447">
        <v>0.0898726</v>
      </c>
      <c r="GX447">
        <v>22354.4</v>
      </c>
      <c r="GY447">
        <v>21057.7</v>
      </c>
      <c r="GZ447">
        <v>23015.8</v>
      </c>
      <c r="HA447">
        <v>23790.6</v>
      </c>
      <c r="HB447">
        <v>35286</v>
      </c>
      <c r="HC447">
        <v>35843.4</v>
      </c>
      <c r="HD447">
        <v>41486.8</v>
      </c>
      <c r="HE447">
        <v>42423.7</v>
      </c>
      <c r="HF447">
        <v>1.91165</v>
      </c>
      <c r="HG447">
        <v>1.8218</v>
      </c>
      <c r="HH447">
        <v>0.168007</v>
      </c>
      <c r="HI447">
        <v>0</v>
      </c>
      <c r="HJ447">
        <v>27.2588</v>
      </c>
      <c r="HK447">
        <v>999.9</v>
      </c>
      <c r="HL447">
        <v>54.224</v>
      </c>
      <c r="HM447">
        <v>29.416</v>
      </c>
      <c r="HN447">
        <v>24.7427</v>
      </c>
      <c r="HO447">
        <v>53.3629</v>
      </c>
      <c r="HP447">
        <v>41.8229</v>
      </c>
      <c r="HQ447">
        <v>1</v>
      </c>
      <c r="HR447">
        <v>0.00488059</v>
      </c>
      <c r="HS447">
        <v>0.0713889</v>
      </c>
      <c r="HT447">
        <v>20.2181</v>
      </c>
      <c r="HU447">
        <v>5.23286</v>
      </c>
      <c r="HV447">
        <v>11.992</v>
      </c>
      <c r="HW447">
        <v>4.9556</v>
      </c>
      <c r="HX447">
        <v>3.30385</v>
      </c>
      <c r="HY447">
        <v>24.2</v>
      </c>
      <c r="HZ447">
        <v>9999</v>
      </c>
      <c r="IA447">
        <v>9999</v>
      </c>
      <c r="IB447">
        <v>9999</v>
      </c>
      <c r="IC447">
        <v>1.86844</v>
      </c>
      <c r="ID447">
        <v>1.86417</v>
      </c>
      <c r="IE447">
        <v>1.8718</v>
      </c>
      <c r="IF447">
        <v>1.86264</v>
      </c>
      <c r="IG447">
        <v>1.86206</v>
      </c>
      <c r="IH447">
        <v>1.86859</v>
      </c>
      <c r="II447">
        <v>1.85867</v>
      </c>
      <c r="IJ447">
        <v>1.86508</v>
      </c>
      <c r="IK447">
        <v>5</v>
      </c>
      <c r="IL447">
        <v>0</v>
      </c>
      <c r="IM447">
        <v>0</v>
      </c>
      <c r="IN447">
        <v>0</v>
      </c>
      <c r="IO447" t="s">
        <v>441</v>
      </c>
      <c r="IP447" t="s">
        <v>442</v>
      </c>
      <c r="IQ447" t="s">
        <v>443</v>
      </c>
      <c r="IR447" t="s">
        <v>443</v>
      </c>
      <c r="IS447" t="s">
        <v>443</v>
      </c>
      <c r="IT447" t="s">
        <v>443</v>
      </c>
      <c r="IU447">
        <v>0</v>
      </c>
      <c r="IV447">
        <v>100</v>
      </c>
      <c r="IW447">
        <v>100</v>
      </c>
      <c r="IX447">
        <v>6.621</v>
      </c>
      <c r="IY447">
        <v>0.3871</v>
      </c>
      <c r="IZ447">
        <v>4.29428474587108</v>
      </c>
      <c r="JA447">
        <v>0.0044018681294096</v>
      </c>
      <c r="JB447">
        <v>-1.90699597991277e-06</v>
      </c>
      <c r="JC447">
        <v>4.44501569190667e-10</v>
      </c>
      <c r="JD447">
        <v>0.0663976639725661</v>
      </c>
      <c r="JE447">
        <v>0.00774552653971819</v>
      </c>
      <c r="JF447">
        <v>0.000136201457998369</v>
      </c>
      <c r="JG447">
        <v>5.32982615085375e-06</v>
      </c>
      <c r="JH447">
        <v>-0</v>
      </c>
      <c r="JI447">
        <v>1991</v>
      </c>
      <c r="JJ447">
        <v>1</v>
      </c>
      <c r="JK447">
        <v>28</v>
      </c>
      <c r="JL447">
        <v>195850.1</v>
      </c>
      <c r="JM447">
        <v>195850</v>
      </c>
      <c r="JN447">
        <v>1.54297</v>
      </c>
      <c r="JO447">
        <v>2.37793</v>
      </c>
      <c r="JP447">
        <v>1.4978</v>
      </c>
      <c r="JQ447">
        <v>2.33032</v>
      </c>
      <c r="JR447">
        <v>1.54419</v>
      </c>
      <c r="JS447">
        <v>2.33398</v>
      </c>
      <c r="JT447">
        <v>35.4291</v>
      </c>
      <c r="JU447">
        <v>24.1138</v>
      </c>
      <c r="JV447">
        <v>18</v>
      </c>
      <c r="JW447">
        <v>546.944</v>
      </c>
      <c r="JX447">
        <v>432.463</v>
      </c>
      <c r="JY447">
        <v>26.7566</v>
      </c>
      <c r="JZ447">
        <v>27.6276</v>
      </c>
      <c r="KA447">
        <v>29.9999</v>
      </c>
      <c r="KB447">
        <v>27.5302</v>
      </c>
      <c r="KC447">
        <v>27.5565</v>
      </c>
      <c r="KD447">
        <v>31.0407</v>
      </c>
      <c r="KE447">
        <v>31.8057</v>
      </c>
      <c r="KF447">
        <v>83.235</v>
      </c>
      <c r="KG447">
        <v>26.7556</v>
      </c>
      <c r="KH447">
        <v>792.713</v>
      </c>
      <c r="KI447">
        <v>20.1344</v>
      </c>
      <c r="KJ447">
        <v>92.9881</v>
      </c>
      <c r="KK447">
        <v>98.8728</v>
      </c>
    </row>
    <row r="448" spans="1:297">
      <c r="A448">
        <v>432</v>
      </c>
      <c r="B448">
        <v>1759000717</v>
      </c>
      <c r="C448">
        <v>13370</v>
      </c>
      <c r="D448" t="s">
        <v>1310</v>
      </c>
      <c r="E448" t="s">
        <v>1311</v>
      </c>
      <c r="F448">
        <v>5</v>
      </c>
      <c r="G448" t="s">
        <v>1217</v>
      </c>
      <c r="H448" t="s">
        <v>436</v>
      </c>
      <c r="I448">
        <v>1759000708.84615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(EA448+(U448+2*0.95*5.67E-8*(((EA448+$B$7)+273)^4-(EA448+273)^4)-44100*J448)/(1.84*29.3*R448+8*0.95*5.67E-8*(EA448+273)^3))</f>
        <v>0</v>
      </c>
      <c r="W448">
        <f>($C$7*EB448+$D$7*EC448+$E$7*V448)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2*0.95*5.67E-8*(((EA448+$B$7)+273)^4-(W448+273)^4)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788.902521925</v>
      </c>
      <c r="AK448">
        <v>748.893218181818</v>
      </c>
      <c r="AL448">
        <v>3.35201668831167</v>
      </c>
      <c r="AM448">
        <v>63.08</v>
      </c>
      <c r="AN448">
        <f>(AP448 - AO448 + DY448*1E3/(8.314*(EA448+273.15)) * AR448/DX448 * AQ448) * DX448/(100*DL448) * 1000/(1000 - AP448)</f>
        <v>0</v>
      </c>
      <c r="AO448">
        <v>20.0910534761905</v>
      </c>
      <c r="AP448">
        <v>23.6299096969697</v>
      </c>
      <c r="AQ448">
        <v>-4.73892168438163e-05</v>
      </c>
      <c r="AR448">
        <v>99.94</v>
      </c>
      <c r="AS448">
        <v>0</v>
      </c>
      <c r="AT448">
        <v>0</v>
      </c>
      <c r="AU448">
        <f>IF(AS448*$H$13&gt;=AW448,1.0,(AW448/(AW448-AS448*$H$13)))</f>
        <v>0</v>
      </c>
      <c r="AV448">
        <f>(AU448-1)*100</f>
        <v>0</v>
      </c>
      <c r="AW448">
        <f>MAX(0,($B$13+$C$13*EF448)/(1+$D$13*EF448)*DY448/(EA448+273)*$E$13)</f>
        <v>0</v>
      </c>
      <c r="AX448" t="s">
        <v>437</v>
      </c>
      <c r="AY448" t="s">
        <v>437</v>
      </c>
      <c r="AZ448">
        <v>0</v>
      </c>
      <c r="BA448">
        <v>0</v>
      </c>
      <c r="BB448">
        <f>1-AZ448/BA448</f>
        <v>0</v>
      </c>
      <c r="BC448">
        <v>0</v>
      </c>
      <c r="BD448" t="s">
        <v>437</v>
      </c>
      <c r="BE448" t="s">
        <v>437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437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$B$11*EG448+$C$11*EH448+$F$11*ES448*(1-EV448)</f>
        <v>0</v>
      </c>
      <c r="DI448">
        <f>DH448*DJ448</f>
        <v>0</v>
      </c>
      <c r="DJ448">
        <f>($B$11*$D$9+$C$11*$D$9+$F$11*((FF448+EX448)/MAX(FF448+EX448+FG448, 0.1)*$I$9+FG448/MAX(FF448+EX448+FG448, 0.1)*$J$9))/($B$11+$C$11+$F$11)</f>
        <v>0</v>
      </c>
      <c r="DK448">
        <f>($B$11*$K$9+$C$11*$K$9+$F$11*((FF448+EX448)/MAX(FF448+EX448+FG448, 0.1)*$P$9+FG448/MAX(FF448+EX448+FG448, 0.1)*$Q$9))/($B$11+$C$11+$F$11)</f>
        <v>0</v>
      </c>
      <c r="DL448">
        <v>4.6</v>
      </c>
      <c r="DM448">
        <v>0.5</v>
      </c>
      <c r="DN448" t="s">
        <v>438</v>
      </c>
      <c r="DO448">
        <v>2</v>
      </c>
      <c r="DP448" t="b">
        <v>1</v>
      </c>
      <c r="DQ448">
        <v>1759000708.84615</v>
      </c>
      <c r="DR448">
        <v>707.289461538462</v>
      </c>
      <c r="DS448">
        <v>757.398384615384</v>
      </c>
      <c r="DT448">
        <v>23.6450076923077</v>
      </c>
      <c r="DU448">
        <v>20.0928692307692</v>
      </c>
      <c r="DV448">
        <v>700.694461538462</v>
      </c>
      <c r="DW448">
        <v>23.2577307692308</v>
      </c>
      <c r="DX448">
        <v>500.026</v>
      </c>
      <c r="DY448">
        <v>90.2845615384615</v>
      </c>
      <c r="DZ448">
        <v>0.0287658076923077</v>
      </c>
      <c r="EA448">
        <v>30.1008307692308</v>
      </c>
      <c r="EB448">
        <v>29.9962615384615</v>
      </c>
      <c r="EC448">
        <v>999.9</v>
      </c>
      <c r="ED448">
        <v>0</v>
      </c>
      <c r="EE448">
        <v>0</v>
      </c>
      <c r="EF448">
        <v>9999.36153846154</v>
      </c>
      <c r="EG448">
        <v>0</v>
      </c>
      <c r="EH448">
        <v>9.68168</v>
      </c>
      <c r="EI448">
        <v>-50.1088692307692</v>
      </c>
      <c r="EJ448">
        <v>724.418307692308</v>
      </c>
      <c r="EK448">
        <v>772.928692307692</v>
      </c>
      <c r="EL448">
        <v>3.55213769230769</v>
      </c>
      <c r="EM448">
        <v>757.398384615384</v>
      </c>
      <c r="EN448">
        <v>20.0928692307692</v>
      </c>
      <c r="EO448">
        <v>2.13477846153846</v>
      </c>
      <c r="EP448">
        <v>1.81407461538462</v>
      </c>
      <c r="EQ448">
        <v>18.4810769230769</v>
      </c>
      <c r="ER448">
        <v>15.9086</v>
      </c>
      <c r="ES448">
        <v>2000.00076923077</v>
      </c>
      <c r="ET448">
        <v>0.979996230769231</v>
      </c>
      <c r="EU448">
        <v>0.0200038846153846</v>
      </c>
      <c r="EV448">
        <v>0</v>
      </c>
      <c r="EW448">
        <v>677.369769230769</v>
      </c>
      <c r="EX448">
        <v>5.00016</v>
      </c>
      <c r="EY448">
        <v>13861.1538461538</v>
      </c>
      <c r="EZ448">
        <v>18234.1846153846</v>
      </c>
      <c r="FA448">
        <v>48.5959230769231</v>
      </c>
      <c r="FB448">
        <v>48.875</v>
      </c>
      <c r="FC448">
        <v>48.937</v>
      </c>
      <c r="FD448">
        <v>48.625</v>
      </c>
      <c r="FE448">
        <v>50.437</v>
      </c>
      <c r="FF448">
        <v>1955.09076923077</v>
      </c>
      <c r="FG448">
        <v>39.91</v>
      </c>
      <c r="FH448">
        <v>0</v>
      </c>
      <c r="FI448">
        <v>1759000722.3</v>
      </c>
      <c r="FJ448">
        <v>0</v>
      </c>
      <c r="FK448">
        <v>677.379576923077</v>
      </c>
      <c r="FL448">
        <v>3.37664957383163</v>
      </c>
      <c r="FM448">
        <v>73.4256410890091</v>
      </c>
      <c r="FN448">
        <v>13861.9192307692</v>
      </c>
      <c r="FO448">
        <v>15</v>
      </c>
      <c r="FP448">
        <v>0</v>
      </c>
      <c r="FQ448" t="s">
        <v>439</v>
      </c>
      <c r="FR448">
        <v>1747249705.1</v>
      </c>
      <c r="FS448">
        <v>1747249711.1</v>
      </c>
      <c r="FT448">
        <v>0</v>
      </c>
      <c r="FU448">
        <v>0.871</v>
      </c>
      <c r="FV448">
        <v>0.066</v>
      </c>
      <c r="FW448">
        <v>5.486</v>
      </c>
      <c r="FX448">
        <v>0.145</v>
      </c>
      <c r="FY448">
        <v>420</v>
      </c>
      <c r="FZ448">
        <v>16</v>
      </c>
      <c r="GA448">
        <v>0.27</v>
      </c>
      <c r="GB448">
        <v>0.16</v>
      </c>
      <c r="GC448">
        <v>-50.16979</v>
      </c>
      <c r="GD448">
        <v>0.836887218045096</v>
      </c>
      <c r="GE448">
        <v>0.498367272099603</v>
      </c>
      <c r="GF448">
        <v>0</v>
      </c>
      <c r="GG448">
        <v>677.117352941176</v>
      </c>
      <c r="GH448">
        <v>4.43673032947982</v>
      </c>
      <c r="GI448">
        <v>0.492139260680466</v>
      </c>
      <c r="GJ448">
        <v>-1</v>
      </c>
      <c r="GK448">
        <v>3.5558105</v>
      </c>
      <c r="GL448">
        <v>-0.0994218045112703</v>
      </c>
      <c r="GM448">
        <v>0.009720043454121</v>
      </c>
      <c r="GN448">
        <v>1</v>
      </c>
      <c r="GO448">
        <v>1</v>
      </c>
      <c r="GP448">
        <v>2</v>
      </c>
      <c r="GQ448" t="s">
        <v>446</v>
      </c>
      <c r="GR448">
        <v>3.12519</v>
      </c>
      <c r="GS448">
        <v>2.65399</v>
      </c>
      <c r="GT448">
        <v>0.133567</v>
      </c>
      <c r="GU448">
        <v>0.140399</v>
      </c>
      <c r="GV448">
        <v>0.100295</v>
      </c>
      <c r="GW448">
        <v>0.0898681</v>
      </c>
      <c r="GX448">
        <v>22301.2</v>
      </c>
      <c r="GY448">
        <v>21005.1</v>
      </c>
      <c r="GZ448">
        <v>23015.6</v>
      </c>
      <c r="HA448">
        <v>23790.8</v>
      </c>
      <c r="HB448">
        <v>35287.4</v>
      </c>
      <c r="HC448">
        <v>35844</v>
      </c>
      <c r="HD448">
        <v>41486.6</v>
      </c>
      <c r="HE448">
        <v>42424.1</v>
      </c>
      <c r="HF448">
        <v>1.91205</v>
      </c>
      <c r="HG448">
        <v>1.82165</v>
      </c>
      <c r="HH448">
        <v>0.167526</v>
      </c>
      <c r="HI448">
        <v>0</v>
      </c>
      <c r="HJ448">
        <v>27.2478</v>
      </c>
      <c r="HK448">
        <v>999.9</v>
      </c>
      <c r="HL448">
        <v>54.224</v>
      </c>
      <c r="HM448">
        <v>29.406</v>
      </c>
      <c r="HN448">
        <v>24.728</v>
      </c>
      <c r="HO448">
        <v>54.4229</v>
      </c>
      <c r="HP448">
        <v>41.9271</v>
      </c>
      <c r="HQ448">
        <v>1</v>
      </c>
      <c r="HR448">
        <v>0.00488059</v>
      </c>
      <c r="HS448">
        <v>0.0794363</v>
      </c>
      <c r="HT448">
        <v>20.2182</v>
      </c>
      <c r="HU448">
        <v>5.23361</v>
      </c>
      <c r="HV448">
        <v>11.992</v>
      </c>
      <c r="HW448">
        <v>4.9557</v>
      </c>
      <c r="HX448">
        <v>3.3039</v>
      </c>
      <c r="HY448">
        <v>24.2</v>
      </c>
      <c r="HZ448">
        <v>9999</v>
      </c>
      <c r="IA448">
        <v>9999</v>
      </c>
      <c r="IB448">
        <v>9999</v>
      </c>
      <c r="IC448">
        <v>1.86844</v>
      </c>
      <c r="ID448">
        <v>1.86417</v>
      </c>
      <c r="IE448">
        <v>1.8718</v>
      </c>
      <c r="IF448">
        <v>1.86264</v>
      </c>
      <c r="IG448">
        <v>1.86205</v>
      </c>
      <c r="IH448">
        <v>1.86857</v>
      </c>
      <c r="II448">
        <v>1.85867</v>
      </c>
      <c r="IJ448">
        <v>1.86508</v>
      </c>
      <c r="IK448">
        <v>5</v>
      </c>
      <c r="IL448">
        <v>0</v>
      </c>
      <c r="IM448">
        <v>0</v>
      </c>
      <c r="IN448">
        <v>0</v>
      </c>
      <c r="IO448" t="s">
        <v>441</v>
      </c>
      <c r="IP448" t="s">
        <v>442</v>
      </c>
      <c r="IQ448" t="s">
        <v>443</v>
      </c>
      <c r="IR448" t="s">
        <v>443</v>
      </c>
      <c r="IS448" t="s">
        <v>443</v>
      </c>
      <c r="IT448" t="s">
        <v>443</v>
      </c>
      <c r="IU448">
        <v>0</v>
      </c>
      <c r="IV448">
        <v>100</v>
      </c>
      <c r="IW448">
        <v>100</v>
      </c>
      <c r="IX448">
        <v>6.659</v>
      </c>
      <c r="IY448">
        <v>0.3869</v>
      </c>
      <c r="IZ448">
        <v>4.29428474587108</v>
      </c>
      <c r="JA448">
        <v>0.0044018681294096</v>
      </c>
      <c r="JB448">
        <v>-1.90699597991277e-06</v>
      </c>
      <c r="JC448">
        <v>4.44501569190667e-10</v>
      </c>
      <c r="JD448">
        <v>0.0663976639725661</v>
      </c>
      <c r="JE448">
        <v>0.00774552653971819</v>
      </c>
      <c r="JF448">
        <v>0.000136201457998369</v>
      </c>
      <c r="JG448">
        <v>5.32982615085375e-06</v>
      </c>
      <c r="JH448">
        <v>-0</v>
      </c>
      <c r="JI448">
        <v>1991</v>
      </c>
      <c r="JJ448">
        <v>1</v>
      </c>
      <c r="JK448">
        <v>28</v>
      </c>
      <c r="JL448">
        <v>195850.2</v>
      </c>
      <c r="JM448">
        <v>195850.1</v>
      </c>
      <c r="JN448">
        <v>1.57837</v>
      </c>
      <c r="JO448">
        <v>2.37793</v>
      </c>
      <c r="JP448">
        <v>1.49902</v>
      </c>
      <c r="JQ448">
        <v>2.33032</v>
      </c>
      <c r="JR448">
        <v>1.54419</v>
      </c>
      <c r="JS448">
        <v>2.26318</v>
      </c>
      <c r="JT448">
        <v>35.4291</v>
      </c>
      <c r="JU448">
        <v>24.105</v>
      </c>
      <c r="JV448">
        <v>18</v>
      </c>
      <c r="JW448">
        <v>547.189</v>
      </c>
      <c r="JX448">
        <v>432.357</v>
      </c>
      <c r="JY448">
        <v>26.7584</v>
      </c>
      <c r="JZ448">
        <v>27.6266</v>
      </c>
      <c r="KA448">
        <v>29.9999</v>
      </c>
      <c r="KB448">
        <v>27.5285</v>
      </c>
      <c r="KC448">
        <v>27.5542</v>
      </c>
      <c r="KD448">
        <v>31.6303</v>
      </c>
      <c r="KE448">
        <v>31.8057</v>
      </c>
      <c r="KF448">
        <v>83.235</v>
      </c>
      <c r="KG448">
        <v>26.7578</v>
      </c>
      <c r="KH448">
        <v>806.282</v>
      </c>
      <c r="KI448">
        <v>20.1442</v>
      </c>
      <c r="KJ448">
        <v>92.9878</v>
      </c>
      <c r="KK448">
        <v>98.8735</v>
      </c>
    </row>
    <row r="449" spans="1:297">
      <c r="A449">
        <v>433</v>
      </c>
      <c r="B449">
        <v>1759000722</v>
      </c>
      <c r="C449">
        <v>13375</v>
      </c>
      <c r="D449" t="s">
        <v>1312</v>
      </c>
      <c r="E449" t="s">
        <v>1313</v>
      </c>
      <c r="F449">
        <v>5</v>
      </c>
      <c r="G449" t="s">
        <v>1217</v>
      </c>
      <c r="H449" t="s">
        <v>436</v>
      </c>
      <c r="I449">
        <v>1759000713.84615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(EA449+(U449+2*0.95*5.67E-8*(((EA449+$B$7)+273)^4-(EA449+273)^4)-44100*J449)/(1.84*29.3*R449+8*0.95*5.67E-8*(EA449+273)^3))</f>
        <v>0</v>
      </c>
      <c r="W449">
        <f>($C$7*EB449+$D$7*EC449+$E$7*V449)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2*0.95*5.67E-8*(((EA449+$B$7)+273)^4-(W449+273)^4)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807.309670995238</v>
      </c>
      <c r="AK449">
        <v>766.604866666666</v>
      </c>
      <c r="AL449">
        <v>3.57276619047609</v>
      </c>
      <c r="AM449">
        <v>63.08</v>
      </c>
      <c r="AN449">
        <f>(AP449 - AO449 + DY449*1E3/(8.314*(EA449+273.15)) * AR449/DX449 * AQ449) * DX449/(100*DL449) * 1000/(1000 - AP449)</f>
        <v>0</v>
      </c>
      <c r="AO449">
        <v>20.0898848125</v>
      </c>
      <c r="AP449">
        <v>23.6170072727273</v>
      </c>
      <c r="AQ449">
        <v>-5.98926406926816e-05</v>
      </c>
      <c r="AR449">
        <v>99.94</v>
      </c>
      <c r="AS449">
        <v>0</v>
      </c>
      <c r="AT449">
        <v>0</v>
      </c>
      <c r="AU449">
        <f>IF(AS449*$H$13&gt;=AW449,1.0,(AW449/(AW449-AS449*$H$13)))</f>
        <v>0</v>
      </c>
      <c r="AV449">
        <f>(AU449-1)*100</f>
        <v>0</v>
      </c>
      <c r="AW449">
        <f>MAX(0,($B$13+$C$13*EF449)/(1+$D$13*EF449)*DY449/(EA449+273)*$E$13)</f>
        <v>0</v>
      </c>
      <c r="AX449" t="s">
        <v>437</v>
      </c>
      <c r="AY449" t="s">
        <v>437</v>
      </c>
      <c r="AZ449">
        <v>0</v>
      </c>
      <c r="BA449">
        <v>0</v>
      </c>
      <c r="BB449">
        <f>1-AZ449/BA449</f>
        <v>0</v>
      </c>
      <c r="BC449">
        <v>0</v>
      </c>
      <c r="BD449" t="s">
        <v>437</v>
      </c>
      <c r="BE449" t="s">
        <v>437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437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$B$11*EG449+$C$11*EH449+$F$11*ES449*(1-EV449)</f>
        <v>0</v>
      </c>
      <c r="DI449">
        <f>DH449*DJ449</f>
        <v>0</v>
      </c>
      <c r="DJ449">
        <f>($B$11*$D$9+$C$11*$D$9+$F$11*((FF449+EX449)/MAX(FF449+EX449+FG449, 0.1)*$I$9+FG449/MAX(FF449+EX449+FG449, 0.1)*$J$9))/($B$11+$C$11+$F$11)</f>
        <v>0</v>
      </c>
      <c r="DK449">
        <f>($B$11*$K$9+$C$11*$K$9+$F$11*((FF449+EX449)/MAX(FF449+EX449+FG449, 0.1)*$P$9+FG449/MAX(FF449+EX449+FG449, 0.1)*$Q$9))/($B$11+$C$11+$F$11)</f>
        <v>0</v>
      </c>
      <c r="DL449">
        <v>4.6</v>
      </c>
      <c r="DM449">
        <v>0.5</v>
      </c>
      <c r="DN449" t="s">
        <v>438</v>
      </c>
      <c r="DO449">
        <v>2</v>
      </c>
      <c r="DP449" t="b">
        <v>1</v>
      </c>
      <c r="DQ449">
        <v>1759000713.84615</v>
      </c>
      <c r="DR449">
        <v>724.155</v>
      </c>
      <c r="DS449">
        <v>774.608153846154</v>
      </c>
      <c r="DT449">
        <v>23.6341923076923</v>
      </c>
      <c r="DU449">
        <v>20.0913307692308</v>
      </c>
      <c r="DV449">
        <v>717.520153846154</v>
      </c>
      <c r="DW449">
        <v>23.2471615384615</v>
      </c>
      <c r="DX449">
        <v>500.000923076923</v>
      </c>
      <c r="DY449">
        <v>90.2842769230769</v>
      </c>
      <c r="DZ449">
        <v>0.0287061307692308</v>
      </c>
      <c r="EA449">
        <v>30.0966846153846</v>
      </c>
      <c r="EB449">
        <v>29.9906153846154</v>
      </c>
      <c r="EC449">
        <v>999.9</v>
      </c>
      <c r="ED449">
        <v>0</v>
      </c>
      <c r="EE449">
        <v>0</v>
      </c>
      <c r="EF449">
        <v>9998.83769230769</v>
      </c>
      <c r="EG449">
        <v>0</v>
      </c>
      <c r="EH449">
        <v>9.68168</v>
      </c>
      <c r="EI449">
        <v>-50.4531846153846</v>
      </c>
      <c r="EJ449">
        <v>741.684</v>
      </c>
      <c r="EK449">
        <v>790.490153846154</v>
      </c>
      <c r="EL449">
        <v>3.54286076923077</v>
      </c>
      <c r="EM449">
        <v>774.608153846154</v>
      </c>
      <c r="EN449">
        <v>20.0913307692308</v>
      </c>
      <c r="EO449">
        <v>2.13379615384615</v>
      </c>
      <c r="EP449">
        <v>1.81393</v>
      </c>
      <c r="EQ449">
        <v>18.4737230769231</v>
      </c>
      <c r="ER449">
        <v>15.9073538461538</v>
      </c>
      <c r="ES449">
        <v>1999.98769230769</v>
      </c>
      <c r="ET449">
        <v>0.979996</v>
      </c>
      <c r="EU449">
        <v>0.0200041</v>
      </c>
      <c r="EV449">
        <v>0</v>
      </c>
      <c r="EW449">
        <v>677.622384615385</v>
      </c>
      <c r="EX449">
        <v>5.00016</v>
      </c>
      <c r="EY449">
        <v>13866.9153846154</v>
      </c>
      <c r="EZ449">
        <v>18234.0461538462</v>
      </c>
      <c r="FA449">
        <v>48.5959230769231</v>
      </c>
      <c r="FB449">
        <v>48.875</v>
      </c>
      <c r="FC449">
        <v>48.937</v>
      </c>
      <c r="FD449">
        <v>48.625</v>
      </c>
      <c r="FE449">
        <v>50.437</v>
      </c>
      <c r="FF449">
        <v>1955.07769230769</v>
      </c>
      <c r="FG449">
        <v>39.91</v>
      </c>
      <c r="FH449">
        <v>0</v>
      </c>
      <c r="FI449">
        <v>1759000727.7</v>
      </c>
      <c r="FJ449">
        <v>0</v>
      </c>
      <c r="FK449">
        <v>677.66816</v>
      </c>
      <c r="FL449">
        <v>2.73700000322693</v>
      </c>
      <c r="FM449">
        <v>64.9999999877719</v>
      </c>
      <c r="FN449">
        <v>13868.392</v>
      </c>
      <c r="FO449">
        <v>15</v>
      </c>
      <c r="FP449">
        <v>0</v>
      </c>
      <c r="FQ449" t="s">
        <v>439</v>
      </c>
      <c r="FR449">
        <v>1747249705.1</v>
      </c>
      <c r="FS449">
        <v>1747249711.1</v>
      </c>
      <c r="FT449">
        <v>0</v>
      </c>
      <c r="FU449">
        <v>0.871</v>
      </c>
      <c r="FV449">
        <v>0.066</v>
      </c>
      <c r="FW449">
        <v>5.486</v>
      </c>
      <c r="FX449">
        <v>0.145</v>
      </c>
      <c r="FY449">
        <v>420</v>
      </c>
      <c r="FZ449">
        <v>16</v>
      </c>
      <c r="GA449">
        <v>0.27</v>
      </c>
      <c r="GB449">
        <v>0.16</v>
      </c>
      <c r="GC449">
        <v>-50.3139095238095</v>
      </c>
      <c r="GD449">
        <v>-2.51608051948056</v>
      </c>
      <c r="GE449">
        <v>0.609920000144252</v>
      </c>
      <c r="GF449">
        <v>0</v>
      </c>
      <c r="GG449">
        <v>677.463911764706</v>
      </c>
      <c r="GH449">
        <v>3.3152482797326</v>
      </c>
      <c r="GI449">
        <v>0.382831583893354</v>
      </c>
      <c r="GJ449">
        <v>-1</v>
      </c>
      <c r="GK449">
        <v>3.54803047619048</v>
      </c>
      <c r="GL449">
        <v>-0.113096103896104</v>
      </c>
      <c r="GM449">
        <v>0.0114832090571161</v>
      </c>
      <c r="GN449">
        <v>0</v>
      </c>
      <c r="GO449">
        <v>0</v>
      </c>
      <c r="GP449">
        <v>2</v>
      </c>
      <c r="GQ449" t="s">
        <v>457</v>
      </c>
      <c r="GR449">
        <v>3.12516</v>
      </c>
      <c r="GS449">
        <v>2.65429</v>
      </c>
      <c r="GT449">
        <v>0.135727</v>
      </c>
      <c r="GU449">
        <v>0.142346</v>
      </c>
      <c r="GV449">
        <v>0.100255</v>
      </c>
      <c r="GW449">
        <v>0.0898617</v>
      </c>
      <c r="GX449">
        <v>22245.9</v>
      </c>
      <c r="GY449">
        <v>20957.6</v>
      </c>
      <c r="GZ449">
        <v>23015.9</v>
      </c>
      <c r="HA449">
        <v>23790.8</v>
      </c>
      <c r="HB449">
        <v>35289.5</v>
      </c>
      <c r="HC449">
        <v>35844.9</v>
      </c>
      <c r="HD449">
        <v>41487</v>
      </c>
      <c r="HE449">
        <v>42424.5</v>
      </c>
      <c r="HF449">
        <v>1.91212</v>
      </c>
      <c r="HG449">
        <v>1.8217</v>
      </c>
      <c r="HH449">
        <v>0.168271</v>
      </c>
      <c r="HI449">
        <v>0</v>
      </c>
      <c r="HJ449">
        <v>27.2347</v>
      </c>
      <c r="HK449">
        <v>999.9</v>
      </c>
      <c r="HL449">
        <v>54.2</v>
      </c>
      <c r="HM449">
        <v>29.416</v>
      </c>
      <c r="HN449">
        <v>24.7327</v>
      </c>
      <c r="HO449">
        <v>53.9829</v>
      </c>
      <c r="HP449">
        <v>41.9231</v>
      </c>
      <c r="HQ449">
        <v>1</v>
      </c>
      <c r="HR449">
        <v>0.00449695</v>
      </c>
      <c r="HS449">
        <v>0.0570752</v>
      </c>
      <c r="HT449">
        <v>20.2182</v>
      </c>
      <c r="HU449">
        <v>5.23391</v>
      </c>
      <c r="HV449">
        <v>11.992</v>
      </c>
      <c r="HW449">
        <v>4.9557</v>
      </c>
      <c r="HX449">
        <v>3.30398</v>
      </c>
      <c r="HY449">
        <v>24.2</v>
      </c>
      <c r="HZ449">
        <v>9999</v>
      </c>
      <c r="IA449">
        <v>9999</v>
      </c>
      <c r="IB449">
        <v>9999</v>
      </c>
      <c r="IC449">
        <v>1.86846</v>
      </c>
      <c r="ID449">
        <v>1.86418</v>
      </c>
      <c r="IE449">
        <v>1.87181</v>
      </c>
      <c r="IF449">
        <v>1.86265</v>
      </c>
      <c r="IG449">
        <v>1.86206</v>
      </c>
      <c r="IH449">
        <v>1.86858</v>
      </c>
      <c r="II449">
        <v>1.85866</v>
      </c>
      <c r="IJ449">
        <v>1.86508</v>
      </c>
      <c r="IK449">
        <v>5</v>
      </c>
      <c r="IL449">
        <v>0</v>
      </c>
      <c r="IM449">
        <v>0</v>
      </c>
      <c r="IN449">
        <v>0</v>
      </c>
      <c r="IO449" t="s">
        <v>441</v>
      </c>
      <c r="IP449" t="s">
        <v>442</v>
      </c>
      <c r="IQ449" t="s">
        <v>443</v>
      </c>
      <c r="IR449" t="s">
        <v>443</v>
      </c>
      <c r="IS449" t="s">
        <v>443</v>
      </c>
      <c r="IT449" t="s">
        <v>443</v>
      </c>
      <c r="IU449">
        <v>0</v>
      </c>
      <c r="IV449">
        <v>100</v>
      </c>
      <c r="IW449">
        <v>100</v>
      </c>
      <c r="IX449">
        <v>6.7</v>
      </c>
      <c r="IY449">
        <v>0.3866</v>
      </c>
      <c r="IZ449">
        <v>4.29428474587108</v>
      </c>
      <c r="JA449">
        <v>0.0044018681294096</v>
      </c>
      <c r="JB449">
        <v>-1.90699597991277e-06</v>
      </c>
      <c r="JC449">
        <v>4.44501569190667e-10</v>
      </c>
      <c r="JD449">
        <v>0.0663976639725661</v>
      </c>
      <c r="JE449">
        <v>0.00774552653971819</v>
      </c>
      <c r="JF449">
        <v>0.000136201457998369</v>
      </c>
      <c r="JG449">
        <v>5.32982615085375e-06</v>
      </c>
      <c r="JH449">
        <v>-0</v>
      </c>
      <c r="JI449">
        <v>1991</v>
      </c>
      <c r="JJ449">
        <v>1</v>
      </c>
      <c r="JK449">
        <v>28</v>
      </c>
      <c r="JL449">
        <v>195850.3</v>
      </c>
      <c r="JM449">
        <v>195850.2</v>
      </c>
      <c r="JN449">
        <v>1.604</v>
      </c>
      <c r="JO449">
        <v>2.37427</v>
      </c>
      <c r="JP449">
        <v>1.49902</v>
      </c>
      <c r="JQ449">
        <v>2.33032</v>
      </c>
      <c r="JR449">
        <v>1.54419</v>
      </c>
      <c r="JS449">
        <v>2.33643</v>
      </c>
      <c r="JT449">
        <v>35.4291</v>
      </c>
      <c r="JU449">
        <v>24.1225</v>
      </c>
      <c r="JV449">
        <v>18</v>
      </c>
      <c r="JW449">
        <v>547.218</v>
      </c>
      <c r="JX449">
        <v>432.374</v>
      </c>
      <c r="JY449">
        <v>26.7598</v>
      </c>
      <c r="JZ449">
        <v>27.6252</v>
      </c>
      <c r="KA449">
        <v>30.0001</v>
      </c>
      <c r="KB449">
        <v>27.5264</v>
      </c>
      <c r="KC449">
        <v>27.5525</v>
      </c>
      <c r="KD449">
        <v>32.257</v>
      </c>
      <c r="KE449">
        <v>31.8057</v>
      </c>
      <c r="KF449">
        <v>83.235</v>
      </c>
      <c r="KG449">
        <v>26.7709</v>
      </c>
      <c r="KH449">
        <v>826.6</v>
      </c>
      <c r="KI449">
        <v>20.167</v>
      </c>
      <c r="KJ449">
        <v>92.9887</v>
      </c>
      <c r="KK449">
        <v>98.8742</v>
      </c>
    </row>
    <row r="450" spans="1:297">
      <c r="A450">
        <v>434</v>
      </c>
      <c r="B450">
        <v>1759000727</v>
      </c>
      <c r="C450">
        <v>13380</v>
      </c>
      <c r="D450" t="s">
        <v>1314</v>
      </c>
      <c r="E450" t="s">
        <v>1315</v>
      </c>
      <c r="F450">
        <v>5</v>
      </c>
      <c r="G450" t="s">
        <v>1217</v>
      </c>
      <c r="H450" t="s">
        <v>436</v>
      </c>
      <c r="I450">
        <v>1759000718.84615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(EA450+(U450+2*0.95*5.67E-8*(((EA450+$B$7)+273)^4-(EA450+273)^4)-44100*J450)/(1.84*29.3*R450+8*0.95*5.67E-8*(EA450+273)^3))</f>
        <v>0</v>
      </c>
      <c r="W450">
        <f>($C$7*EB450+$D$7*EC450+$E$7*V450)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2*0.95*5.67E-8*(((EA450+$B$7)+273)^4-(W450+273)^4)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823.728785289286</v>
      </c>
      <c r="AK450">
        <v>783.616981818182</v>
      </c>
      <c r="AL450">
        <v>3.37886593073586</v>
      </c>
      <c r="AM450">
        <v>63.08</v>
      </c>
      <c r="AN450">
        <f>(AP450 - AO450 + DY450*1E3/(8.314*(EA450+273.15)) * AR450/DX450 * AQ450) * DX450/(100*DL450) * 1000/(1000 - AP450)</f>
        <v>0</v>
      </c>
      <c r="AO450">
        <v>20.088428875</v>
      </c>
      <c r="AP450">
        <v>23.6027296969697</v>
      </c>
      <c r="AQ450">
        <v>-6.62496969697565e-05</v>
      </c>
      <c r="AR450">
        <v>99.94</v>
      </c>
      <c r="AS450">
        <v>0</v>
      </c>
      <c r="AT450">
        <v>0</v>
      </c>
      <c r="AU450">
        <f>IF(AS450*$H$13&gt;=AW450,1.0,(AW450/(AW450-AS450*$H$13)))</f>
        <v>0</v>
      </c>
      <c r="AV450">
        <f>(AU450-1)*100</f>
        <v>0</v>
      </c>
      <c r="AW450">
        <f>MAX(0,($B$13+$C$13*EF450)/(1+$D$13*EF450)*DY450/(EA450+273)*$E$13)</f>
        <v>0</v>
      </c>
      <c r="AX450" t="s">
        <v>437</v>
      </c>
      <c r="AY450" t="s">
        <v>437</v>
      </c>
      <c r="AZ450">
        <v>0</v>
      </c>
      <c r="BA450">
        <v>0</v>
      </c>
      <c r="BB450">
        <f>1-AZ450/BA450</f>
        <v>0</v>
      </c>
      <c r="BC450">
        <v>0</v>
      </c>
      <c r="BD450" t="s">
        <v>437</v>
      </c>
      <c r="BE450" t="s">
        <v>437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437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$B$11*EG450+$C$11*EH450+$F$11*ES450*(1-EV450)</f>
        <v>0</v>
      </c>
      <c r="DI450">
        <f>DH450*DJ450</f>
        <v>0</v>
      </c>
      <c r="DJ450">
        <f>($B$11*$D$9+$C$11*$D$9+$F$11*((FF450+EX450)/MAX(FF450+EX450+FG450, 0.1)*$I$9+FG450/MAX(FF450+EX450+FG450, 0.1)*$J$9))/($B$11+$C$11+$F$11)</f>
        <v>0</v>
      </c>
      <c r="DK450">
        <f>($B$11*$K$9+$C$11*$K$9+$F$11*((FF450+EX450)/MAX(FF450+EX450+FG450, 0.1)*$P$9+FG450/MAX(FF450+EX450+FG450, 0.1)*$Q$9))/($B$11+$C$11+$F$11)</f>
        <v>0</v>
      </c>
      <c r="DL450">
        <v>4.6</v>
      </c>
      <c r="DM450">
        <v>0.5</v>
      </c>
      <c r="DN450" t="s">
        <v>438</v>
      </c>
      <c r="DO450">
        <v>2</v>
      </c>
      <c r="DP450" t="b">
        <v>1</v>
      </c>
      <c r="DQ450">
        <v>1759000718.84615</v>
      </c>
      <c r="DR450">
        <v>741.050153846154</v>
      </c>
      <c r="DS450">
        <v>791.288846153846</v>
      </c>
      <c r="DT450">
        <v>23.6215769230769</v>
      </c>
      <c r="DU450">
        <v>20.0898384615385</v>
      </c>
      <c r="DV450">
        <v>734.376076923077</v>
      </c>
      <c r="DW450">
        <v>23.2348230769231</v>
      </c>
      <c r="DX450">
        <v>500.028307692308</v>
      </c>
      <c r="DY450">
        <v>90.2836846153846</v>
      </c>
      <c r="DZ450">
        <v>0.0286179076923077</v>
      </c>
      <c r="EA450">
        <v>30.0940384615385</v>
      </c>
      <c r="EB450">
        <v>29.9862615384615</v>
      </c>
      <c r="EC450">
        <v>999.9</v>
      </c>
      <c r="ED450">
        <v>0</v>
      </c>
      <c r="EE450">
        <v>0</v>
      </c>
      <c r="EF450">
        <v>9993.36461538462</v>
      </c>
      <c r="EG450">
        <v>0</v>
      </c>
      <c r="EH450">
        <v>9.68168</v>
      </c>
      <c r="EI450">
        <v>-50.2385307692308</v>
      </c>
      <c r="EJ450">
        <v>758.978384615385</v>
      </c>
      <c r="EK450">
        <v>807.511538461539</v>
      </c>
      <c r="EL450">
        <v>3.53174153846154</v>
      </c>
      <c r="EM450">
        <v>791.288846153846</v>
      </c>
      <c r="EN450">
        <v>20.0898384615385</v>
      </c>
      <c r="EO450">
        <v>2.13264384615385</v>
      </c>
      <c r="EP450">
        <v>1.81378307692308</v>
      </c>
      <c r="EQ450">
        <v>18.4650923076923</v>
      </c>
      <c r="ER450">
        <v>15.9060846153846</v>
      </c>
      <c r="ES450">
        <v>1999.97384615385</v>
      </c>
      <c r="ET450">
        <v>0.979995769230769</v>
      </c>
      <c r="EU450">
        <v>0.0200043153846154</v>
      </c>
      <c r="EV450">
        <v>0</v>
      </c>
      <c r="EW450">
        <v>677.79</v>
      </c>
      <c r="EX450">
        <v>5.00016</v>
      </c>
      <c r="EY450">
        <v>13872.2153846154</v>
      </c>
      <c r="EZ450">
        <v>18233.9153846154</v>
      </c>
      <c r="FA450">
        <v>48.5765384615385</v>
      </c>
      <c r="FB450">
        <v>48.875</v>
      </c>
      <c r="FC450">
        <v>48.937</v>
      </c>
      <c r="FD450">
        <v>48.625</v>
      </c>
      <c r="FE450">
        <v>50.437</v>
      </c>
      <c r="FF450">
        <v>1955.06384615385</v>
      </c>
      <c r="FG450">
        <v>39.91</v>
      </c>
      <c r="FH450">
        <v>0</v>
      </c>
      <c r="FI450">
        <v>1759000732.5</v>
      </c>
      <c r="FJ450">
        <v>0</v>
      </c>
      <c r="FK450">
        <v>677.88492</v>
      </c>
      <c r="FL450">
        <v>2.9006923087511</v>
      </c>
      <c r="FM450">
        <v>59.0461537866623</v>
      </c>
      <c r="FN450">
        <v>13873.48</v>
      </c>
      <c r="FO450">
        <v>15</v>
      </c>
      <c r="FP450">
        <v>0</v>
      </c>
      <c r="FQ450" t="s">
        <v>439</v>
      </c>
      <c r="FR450">
        <v>1747249705.1</v>
      </c>
      <c r="FS450">
        <v>1747249711.1</v>
      </c>
      <c r="FT450">
        <v>0</v>
      </c>
      <c r="FU450">
        <v>0.871</v>
      </c>
      <c r="FV450">
        <v>0.066</v>
      </c>
      <c r="FW450">
        <v>5.486</v>
      </c>
      <c r="FX450">
        <v>0.145</v>
      </c>
      <c r="FY450">
        <v>420</v>
      </c>
      <c r="FZ450">
        <v>16</v>
      </c>
      <c r="GA450">
        <v>0.27</v>
      </c>
      <c r="GB450">
        <v>0.16</v>
      </c>
      <c r="GC450">
        <v>-50.348225</v>
      </c>
      <c r="GD450">
        <v>0.795658646616633</v>
      </c>
      <c r="GE450">
        <v>0.581830147787996</v>
      </c>
      <c r="GF450">
        <v>0</v>
      </c>
      <c r="GG450">
        <v>677.688911764706</v>
      </c>
      <c r="GH450">
        <v>2.72551566496925</v>
      </c>
      <c r="GI450">
        <v>0.331820767322203</v>
      </c>
      <c r="GJ450">
        <v>-1</v>
      </c>
      <c r="GK450">
        <v>3.5369945</v>
      </c>
      <c r="GL450">
        <v>-0.130487368421056</v>
      </c>
      <c r="GM450">
        <v>0.012588887748725</v>
      </c>
      <c r="GN450">
        <v>0</v>
      </c>
      <c r="GO450">
        <v>0</v>
      </c>
      <c r="GP450">
        <v>2</v>
      </c>
      <c r="GQ450" t="s">
        <v>457</v>
      </c>
      <c r="GR450">
        <v>3.12504</v>
      </c>
      <c r="GS450">
        <v>2.65409</v>
      </c>
      <c r="GT450">
        <v>0.137778</v>
      </c>
      <c r="GU450">
        <v>0.144391</v>
      </c>
      <c r="GV450">
        <v>0.100209</v>
      </c>
      <c r="GW450">
        <v>0.0898695</v>
      </c>
      <c r="GX450">
        <v>22193</v>
      </c>
      <c r="GY450">
        <v>20907.7</v>
      </c>
      <c r="GZ450">
        <v>23015.8</v>
      </c>
      <c r="HA450">
        <v>23790.9</v>
      </c>
      <c r="HB450">
        <v>35291.3</v>
      </c>
      <c r="HC450">
        <v>35844.7</v>
      </c>
      <c r="HD450">
        <v>41486.8</v>
      </c>
      <c r="HE450">
        <v>42424.5</v>
      </c>
      <c r="HF450">
        <v>1.91188</v>
      </c>
      <c r="HG450">
        <v>1.82222</v>
      </c>
      <c r="HH450">
        <v>0.169441</v>
      </c>
      <c r="HI450">
        <v>0</v>
      </c>
      <c r="HJ450">
        <v>27.2236</v>
      </c>
      <c r="HK450">
        <v>999.9</v>
      </c>
      <c r="HL450">
        <v>54.2</v>
      </c>
      <c r="HM450">
        <v>29.416</v>
      </c>
      <c r="HN450">
        <v>24.731</v>
      </c>
      <c r="HO450">
        <v>53.6629</v>
      </c>
      <c r="HP450">
        <v>41.8309</v>
      </c>
      <c r="HQ450">
        <v>1</v>
      </c>
      <c r="HR450">
        <v>0.00438008</v>
      </c>
      <c r="HS450">
        <v>0.0208306</v>
      </c>
      <c r="HT450">
        <v>20.2182</v>
      </c>
      <c r="HU450">
        <v>5.23376</v>
      </c>
      <c r="HV450">
        <v>11.992</v>
      </c>
      <c r="HW450">
        <v>4.95575</v>
      </c>
      <c r="HX450">
        <v>3.30395</v>
      </c>
      <c r="HY450">
        <v>24.2</v>
      </c>
      <c r="HZ450">
        <v>9999</v>
      </c>
      <c r="IA450">
        <v>9999</v>
      </c>
      <c r="IB450">
        <v>9999</v>
      </c>
      <c r="IC450">
        <v>1.86845</v>
      </c>
      <c r="ID450">
        <v>1.86419</v>
      </c>
      <c r="IE450">
        <v>1.8718</v>
      </c>
      <c r="IF450">
        <v>1.86264</v>
      </c>
      <c r="IG450">
        <v>1.86205</v>
      </c>
      <c r="IH450">
        <v>1.86856</v>
      </c>
      <c r="II450">
        <v>1.85867</v>
      </c>
      <c r="IJ450">
        <v>1.86508</v>
      </c>
      <c r="IK450">
        <v>5</v>
      </c>
      <c r="IL450">
        <v>0</v>
      </c>
      <c r="IM450">
        <v>0</v>
      </c>
      <c r="IN450">
        <v>0</v>
      </c>
      <c r="IO450" t="s">
        <v>441</v>
      </c>
      <c r="IP450" t="s">
        <v>442</v>
      </c>
      <c r="IQ450" t="s">
        <v>443</v>
      </c>
      <c r="IR450" t="s">
        <v>443</v>
      </c>
      <c r="IS450" t="s">
        <v>443</v>
      </c>
      <c r="IT450" t="s">
        <v>443</v>
      </c>
      <c r="IU450">
        <v>0</v>
      </c>
      <c r="IV450">
        <v>100</v>
      </c>
      <c r="IW450">
        <v>100</v>
      </c>
      <c r="IX450">
        <v>6.738</v>
      </c>
      <c r="IY450">
        <v>0.3863</v>
      </c>
      <c r="IZ450">
        <v>4.29428474587108</v>
      </c>
      <c r="JA450">
        <v>0.0044018681294096</v>
      </c>
      <c r="JB450">
        <v>-1.90699597991277e-06</v>
      </c>
      <c r="JC450">
        <v>4.44501569190667e-10</v>
      </c>
      <c r="JD450">
        <v>0.0663976639725661</v>
      </c>
      <c r="JE450">
        <v>0.00774552653971819</v>
      </c>
      <c r="JF450">
        <v>0.000136201457998369</v>
      </c>
      <c r="JG450">
        <v>5.32982615085375e-06</v>
      </c>
      <c r="JH450">
        <v>-0</v>
      </c>
      <c r="JI450">
        <v>1991</v>
      </c>
      <c r="JJ450">
        <v>1</v>
      </c>
      <c r="JK450">
        <v>28</v>
      </c>
      <c r="JL450">
        <v>195850.4</v>
      </c>
      <c r="JM450">
        <v>195850.3</v>
      </c>
      <c r="JN450">
        <v>1.63818</v>
      </c>
      <c r="JO450">
        <v>2.37061</v>
      </c>
      <c r="JP450">
        <v>1.4978</v>
      </c>
      <c r="JQ450">
        <v>2.33032</v>
      </c>
      <c r="JR450">
        <v>1.54419</v>
      </c>
      <c r="JS450">
        <v>2.39136</v>
      </c>
      <c r="JT450">
        <v>35.4291</v>
      </c>
      <c r="JU450">
        <v>24.1138</v>
      </c>
      <c r="JV450">
        <v>18</v>
      </c>
      <c r="JW450">
        <v>547.037</v>
      </c>
      <c r="JX450">
        <v>432.675</v>
      </c>
      <c r="JY450">
        <v>26.7718</v>
      </c>
      <c r="JZ450">
        <v>27.6236</v>
      </c>
      <c r="KA450">
        <v>30</v>
      </c>
      <c r="KB450">
        <v>27.5241</v>
      </c>
      <c r="KC450">
        <v>27.5512</v>
      </c>
      <c r="KD450">
        <v>32.832</v>
      </c>
      <c r="KE450">
        <v>31.5334</v>
      </c>
      <c r="KF450">
        <v>83.235</v>
      </c>
      <c r="KG450">
        <v>26.7844</v>
      </c>
      <c r="KH450">
        <v>840.177</v>
      </c>
      <c r="KI450">
        <v>20.2026</v>
      </c>
      <c r="KJ450">
        <v>92.9882</v>
      </c>
      <c r="KK450">
        <v>98.8744</v>
      </c>
    </row>
    <row r="451" spans="1:297">
      <c r="A451">
        <v>435</v>
      </c>
      <c r="B451">
        <v>1759000732</v>
      </c>
      <c r="C451">
        <v>13385</v>
      </c>
      <c r="D451" t="s">
        <v>1316</v>
      </c>
      <c r="E451" t="s">
        <v>1317</v>
      </c>
      <c r="F451">
        <v>5</v>
      </c>
      <c r="G451" t="s">
        <v>1217</v>
      </c>
      <c r="H451" t="s">
        <v>436</v>
      </c>
      <c r="I451">
        <v>1759000723.84615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(EA451+(U451+2*0.95*5.67E-8*(((EA451+$B$7)+273)^4-(EA451+273)^4)-44100*J451)/(1.84*29.3*R451+8*0.95*5.67E-8*(EA451+273)^3))</f>
        <v>0</v>
      </c>
      <c r="W451">
        <f>($C$7*EB451+$D$7*EC451+$E$7*V451)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2*0.95*5.67E-8*(((EA451+$B$7)+273)^4-(W451+273)^4)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841.797399760715</v>
      </c>
      <c r="AK451">
        <v>801.189018181818</v>
      </c>
      <c r="AL451">
        <v>3.51291383116879</v>
      </c>
      <c r="AM451">
        <v>63.08</v>
      </c>
      <c r="AN451">
        <f>(AP451 - AO451 + DY451*1E3/(8.314*(EA451+273.15)) * AR451/DX451 * AQ451) * DX451/(100*DL451) * 1000/(1000 - AP451)</f>
        <v>0</v>
      </c>
      <c r="AO451">
        <v>20.1035161041667</v>
      </c>
      <c r="AP451">
        <v>23.591303030303</v>
      </c>
      <c r="AQ451">
        <v>-4.46951418952052e-05</v>
      </c>
      <c r="AR451">
        <v>99.94</v>
      </c>
      <c r="AS451">
        <v>0</v>
      </c>
      <c r="AT451">
        <v>0</v>
      </c>
      <c r="AU451">
        <f>IF(AS451*$H$13&gt;=AW451,1.0,(AW451/(AW451-AS451*$H$13)))</f>
        <v>0</v>
      </c>
      <c r="AV451">
        <f>(AU451-1)*100</f>
        <v>0</v>
      </c>
      <c r="AW451">
        <f>MAX(0,($B$13+$C$13*EF451)/(1+$D$13*EF451)*DY451/(EA451+273)*$E$13)</f>
        <v>0</v>
      </c>
      <c r="AX451" t="s">
        <v>437</v>
      </c>
      <c r="AY451" t="s">
        <v>437</v>
      </c>
      <c r="AZ451">
        <v>0</v>
      </c>
      <c r="BA451">
        <v>0</v>
      </c>
      <c r="BB451">
        <f>1-AZ451/BA451</f>
        <v>0</v>
      </c>
      <c r="BC451">
        <v>0</v>
      </c>
      <c r="BD451" t="s">
        <v>437</v>
      </c>
      <c r="BE451" t="s">
        <v>437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437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$B$11*EG451+$C$11*EH451+$F$11*ES451*(1-EV451)</f>
        <v>0</v>
      </c>
      <c r="DI451">
        <f>DH451*DJ451</f>
        <v>0</v>
      </c>
      <c r="DJ451">
        <f>($B$11*$D$9+$C$11*$D$9+$F$11*((FF451+EX451)/MAX(FF451+EX451+FG451, 0.1)*$I$9+FG451/MAX(FF451+EX451+FG451, 0.1)*$J$9))/($B$11+$C$11+$F$11)</f>
        <v>0</v>
      </c>
      <c r="DK451">
        <f>($B$11*$K$9+$C$11*$K$9+$F$11*((FF451+EX451)/MAX(FF451+EX451+FG451, 0.1)*$P$9+FG451/MAX(FF451+EX451+FG451, 0.1)*$Q$9))/($B$11+$C$11+$F$11)</f>
        <v>0</v>
      </c>
      <c r="DL451">
        <v>4.6</v>
      </c>
      <c r="DM451">
        <v>0.5</v>
      </c>
      <c r="DN451" t="s">
        <v>438</v>
      </c>
      <c r="DO451">
        <v>2</v>
      </c>
      <c r="DP451" t="b">
        <v>1</v>
      </c>
      <c r="DQ451">
        <v>1759000723.84615</v>
      </c>
      <c r="DR451">
        <v>757.958307692308</v>
      </c>
      <c r="DS451">
        <v>808.594846153846</v>
      </c>
      <c r="DT451">
        <v>23.6088846153846</v>
      </c>
      <c r="DU451">
        <v>20.0947307692308</v>
      </c>
      <c r="DV451">
        <v>751.245384615385</v>
      </c>
      <c r="DW451">
        <v>23.2224153846154</v>
      </c>
      <c r="DX451">
        <v>500.009076923077</v>
      </c>
      <c r="DY451">
        <v>90.2827846153846</v>
      </c>
      <c r="DZ451">
        <v>0.0285897615384615</v>
      </c>
      <c r="EA451">
        <v>30.0935923076923</v>
      </c>
      <c r="EB451">
        <v>29.9827461538462</v>
      </c>
      <c r="EC451">
        <v>999.9</v>
      </c>
      <c r="ED451">
        <v>0</v>
      </c>
      <c r="EE451">
        <v>0</v>
      </c>
      <c r="EF451">
        <v>9988.90307692308</v>
      </c>
      <c r="EG451">
        <v>0</v>
      </c>
      <c r="EH451">
        <v>9.68168</v>
      </c>
      <c r="EI451">
        <v>-50.6363384615385</v>
      </c>
      <c r="EJ451">
        <v>776.285461538462</v>
      </c>
      <c r="EK451">
        <v>825.176615384615</v>
      </c>
      <c r="EL451">
        <v>3.51415461538462</v>
      </c>
      <c r="EM451">
        <v>808.594846153846</v>
      </c>
      <c r="EN451">
        <v>20.0947307692308</v>
      </c>
      <c r="EO451">
        <v>2.13147615384615</v>
      </c>
      <c r="EP451">
        <v>1.81420769230769</v>
      </c>
      <c r="EQ451">
        <v>18.4563615384615</v>
      </c>
      <c r="ER451">
        <v>15.9097384615385</v>
      </c>
      <c r="ES451">
        <v>1999.97923076923</v>
      </c>
      <c r="ET451">
        <v>0.979995769230769</v>
      </c>
      <c r="EU451">
        <v>0.0200043153846154</v>
      </c>
      <c r="EV451">
        <v>0</v>
      </c>
      <c r="EW451">
        <v>678.122</v>
      </c>
      <c r="EX451">
        <v>5.00016</v>
      </c>
      <c r="EY451">
        <v>13877.2153846154</v>
      </c>
      <c r="EZ451">
        <v>18233.9615384615</v>
      </c>
      <c r="FA451">
        <v>48.5668461538462</v>
      </c>
      <c r="FB451">
        <v>48.875</v>
      </c>
      <c r="FC451">
        <v>48.937</v>
      </c>
      <c r="FD451">
        <v>48.625</v>
      </c>
      <c r="FE451">
        <v>50.437</v>
      </c>
      <c r="FF451">
        <v>1955.06923076923</v>
      </c>
      <c r="FG451">
        <v>39.91</v>
      </c>
      <c r="FH451">
        <v>0</v>
      </c>
      <c r="FI451">
        <v>1759000737.3</v>
      </c>
      <c r="FJ451">
        <v>0</v>
      </c>
      <c r="FK451">
        <v>678.14604</v>
      </c>
      <c r="FL451">
        <v>3.54707693819423</v>
      </c>
      <c r="FM451">
        <v>58.4461539710165</v>
      </c>
      <c r="FN451">
        <v>13878.204</v>
      </c>
      <c r="FO451">
        <v>15</v>
      </c>
      <c r="FP451">
        <v>0</v>
      </c>
      <c r="FQ451" t="s">
        <v>439</v>
      </c>
      <c r="FR451">
        <v>1747249705.1</v>
      </c>
      <c r="FS451">
        <v>1747249711.1</v>
      </c>
      <c r="FT451">
        <v>0</v>
      </c>
      <c r="FU451">
        <v>0.871</v>
      </c>
      <c r="FV451">
        <v>0.066</v>
      </c>
      <c r="FW451">
        <v>5.486</v>
      </c>
      <c r="FX451">
        <v>0.145</v>
      </c>
      <c r="FY451">
        <v>420</v>
      </c>
      <c r="FZ451">
        <v>16</v>
      </c>
      <c r="GA451">
        <v>0.27</v>
      </c>
      <c r="GB451">
        <v>0.16</v>
      </c>
      <c r="GC451">
        <v>-50.4094809523809</v>
      </c>
      <c r="GD451">
        <v>-2.77654285714283</v>
      </c>
      <c r="GE451">
        <v>0.610299645076127</v>
      </c>
      <c r="GF451">
        <v>0</v>
      </c>
      <c r="GG451">
        <v>677.957382352941</v>
      </c>
      <c r="GH451">
        <v>3.19668449718431</v>
      </c>
      <c r="GI451">
        <v>0.378838939447259</v>
      </c>
      <c r="GJ451">
        <v>-1</v>
      </c>
      <c r="GK451">
        <v>3.52256857142857</v>
      </c>
      <c r="GL451">
        <v>-0.194854285714287</v>
      </c>
      <c r="GM451">
        <v>0.0207674475781586</v>
      </c>
      <c r="GN451">
        <v>0</v>
      </c>
      <c r="GO451">
        <v>0</v>
      </c>
      <c r="GP451">
        <v>2</v>
      </c>
      <c r="GQ451" t="s">
        <v>457</v>
      </c>
      <c r="GR451">
        <v>3.12527</v>
      </c>
      <c r="GS451">
        <v>2.65422</v>
      </c>
      <c r="GT451">
        <v>0.139854</v>
      </c>
      <c r="GU451">
        <v>0.146379</v>
      </c>
      <c r="GV451">
        <v>0.100187</v>
      </c>
      <c r="GW451">
        <v>0.08996</v>
      </c>
      <c r="GX451">
        <v>22139.4</v>
      </c>
      <c r="GY451">
        <v>20859.3</v>
      </c>
      <c r="GZ451">
        <v>23015.6</v>
      </c>
      <c r="HA451">
        <v>23791.1</v>
      </c>
      <c r="HB451">
        <v>35292.4</v>
      </c>
      <c r="HC451">
        <v>35841.4</v>
      </c>
      <c r="HD451">
        <v>41486.9</v>
      </c>
      <c r="HE451">
        <v>42424.6</v>
      </c>
      <c r="HF451">
        <v>1.91223</v>
      </c>
      <c r="HG451">
        <v>1.82195</v>
      </c>
      <c r="HH451">
        <v>0.169322</v>
      </c>
      <c r="HI451">
        <v>0</v>
      </c>
      <c r="HJ451">
        <v>27.2184</v>
      </c>
      <c r="HK451">
        <v>999.9</v>
      </c>
      <c r="HL451">
        <v>54.2</v>
      </c>
      <c r="HM451">
        <v>29.406</v>
      </c>
      <c r="HN451">
        <v>24.7177</v>
      </c>
      <c r="HO451">
        <v>54.1829</v>
      </c>
      <c r="HP451">
        <v>41.8229</v>
      </c>
      <c r="HQ451">
        <v>1</v>
      </c>
      <c r="HR451">
        <v>0.00440549</v>
      </c>
      <c r="HS451">
        <v>0.012835</v>
      </c>
      <c r="HT451">
        <v>20.2182</v>
      </c>
      <c r="HU451">
        <v>5.23391</v>
      </c>
      <c r="HV451">
        <v>11.992</v>
      </c>
      <c r="HW451">
        <v>4.95595</v>
      </c>
      <c r="HX451">
        <v>3.30395</v>
      </c>
      <c r="HY451">
        <v>24.2</v>
      </c>
      <c r="HZ451">
        <v>9999</v>
      </c>
      <c r="IA451">
        <v>9999</v>
      </c>
      <c r="IB451">
        <v>9999</v>
      </c>
      <c r="IC451">
        <v>1.86844</v>
      </c>
      <c r="ID451">
        <v>1.86417</v>
      </c>
      <c r="IE451">
        <v>1.8718</v>
      </c>
      <c r="IF451">
        <v>1.86264</v>
      </c>
      <c r="IG451">
        <v>1.86205</v>
      </c>
      <c r="IH451">
        <v>1.86857</v>
      </c>
      <c r="II451">
        <v>1.85867</v>
      </c>
      <c r="IJ451">
        <v>1.86508</v>
      </c>
      <c r="IK451">
        <v>5</v>
      </c>
      <c r="IL451">
        <v>0</v>
      </c>
      <c r="IM451">
        <v>0</v>
      </c>
      <c r="IN451">
        <v>0</v>
      </c>
      <c r="IO451" t="s">
        <v>441</v>
      </c>
      <c r="IP451" t="s">
        <v>442</v>
      </c>
      <c r="IQ451" t="s">
        <v>443</v>
      </c>
      <c r="IR451" t="s">
        <v>443</v>
      </c>
      <c r="IS451" t="s">
        <v>443</v>
      </c>
      <c r="IT451" t="s">
        <v>443</v>
      </c>
      <c r="IU451">
        <v>0</v>
      </c>
      <c r="IV451">
        <v>100</v>
      </c>
      <c r="IW451">
        <v>100</v>
      </c>
      <c r="IX451">
        <v>6.776</v>
      </c>
      <c r="IY451">
        <v>0.386</v>
      </c>
      <c r="IZ451">
        <v>4.29428474587108</v>
      </c>
      <c r="JA451">
        <v>0.0044018681294096</v>
      </c>
      <c r="JB451">
        <v>-1.90699597991277e-06</v>
      </c>
      <c r="JC451">
        <v>4.44501569190667e-10</v>
      </c>
      <c r="JD451">
        <v>0.0663976639725661</v>
      </c>
      <c r="JE451">
        <v>0.00774552653971819</v>
      </c>
      <c r="JF451">
        <v>0.000136201457998369</v>
      </c>
      <c r="JG451">
        <v>5.32982615085375e-06</v>
      </c>
      <c r="JH451">
        <v>-0</v>
      </c>
      <c r="JI451">
        <v>1991</v>
      </c>
      <c r="JJ451">
        <v>1</v>
      </c>
      <c r="JK451">
        <v>28</v>
      </c>
      <c r="JL451">
        <v>195850.4</v>
      </c>
      <c r="JM451">
        <v>195850.3</v>
      </c>
      <c r="JN451">
        <v>1.66382</v>
      </c>
      <c r="JO451">
        <v>2.38281</v>
      </c>
      <c r="JP451">
        <v>1.49902</v>
      </c>
      <c r="JQ451">
        <v>2.33032</v>
      </c>
      <c r="JR451">
        <v>1.54419</v>
      </c>
      <c r="JS451">
        <v>2.28394</v>
      </c>
      <c r="JT451">
        <v>35.4291</v>
      </c>
      <c r="JU451">
        <v>24.1138</v>
      </c>
      <c r="JV451">
        <v>18</v>
      </c>
      <c r="JW451">
        <v>547.258</v>
      </c>
      <c r="JX451">
        <v>432.499</v>
      </c>
      <c r="JY451">
        <v>26.7861</v>
      </c>
      <c r="JZ451">
        <v>27.6229</v>
      </c>
      <c r="KA451">
        <v>30</v>
      </c>
      <c r="KB451">
        <v>27.5234</v>
      </c>
      <c r="KC451">
        <v>27.5495</v>
      </c>
      <c r="KD451">
        <v>33.3366</v>
      </c>
      <c r="KE451">
        <v>31.2444</v>
      </c>
      <c r="KF451">
        <v>83.235</v>
      </c>
      <c r="KG451">
        <v>26.7939</v>
      </c>
      <c r="KH451">
        <v>860.423</v>
      </c>
      <c r="KI451">
        <v>20.2231</v>
      </c>
      <c r="KJ451">
        <v>92.9881</v>
      </c>
      <c r="KK451">
        <v>98.8748</v>
      </c>
    </row>
    <row r="452" spans="1:297">
      <c r="A452">
        <v>436</v>
      </c>
      <c r="B452">
        <v>1759000737</v>
      </c>
      <c r="C452">
        <v>13390</v>
      </c>
      <c r="D452" t="s">
        <v>1318</v>
      </c>
      <c r="E452" t="s">
        <v>1319</v>
      </c>
      <c r="F452">
        <v>5</v>
      </c>
      <c r="G452" t="s">
        <v>1217</v>
      </c>
      <c r="H452" t="s">
        <v>436</v>
      </c>
      <c r="I452">
        <v>1759000728.84615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(EA452+(U452+2*0.95*5.67E-8*(((EA452+$B$7)+273)^4-(EA452+273)^4)-44100*J452)/(1.84*29.3*R452+8*0.95*5.67E-8*(EA452+273)^3))</f>
        <v>0</v>
      </c>
      <c r="W452">
        <f>($C$7*EB452+$D$7*EC452+$E$7*V452)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2*0.95*5.67E-8*(((EA452+$B$7)+273)^4-(W452+273)^4)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858.15886137262</v>
      </c>
      <c r="AK452">
        <v>818.251981818182</v>
      </c>
      <c r="AL452">
        <v>3.3778430735931</v>
      </c>
      <c r="AM452">
        <v>63.08</v>
      </c>
      <c r="AN452">
        <f>(AP452 - AO452 + DY452*1E3/(8.314*(EA452+273.15)) * AR452/DX452 * AQ452) * DX452/(100*DL452) * 1000/(1000 - AP452)</f>
        <v>0</v>
      </c>
      <c r="AO452">
        <v>20.1288636875</v>
      </c>
      <c r="AP452">
        <v>23.5877254545454</v>
      </c>
      <c r="AQ452">
        <v>-1.71280683280866e-05</v>
      </c>
      <c r="AR452">
        <v>99.94</v>
      </c>
      <c r="AS452">
        <v>0</v>
      </c>
      <c r="AT452">
        <v>0</v>
      </c>
      <c r="AU452">
        <f>IF(AS452*$H$13&gt;=AW452,1.0,(AW452/(AW452-AS452*$H$13)))</f>
        <v>0</v>
      </c>
      <c r="AV452">
        <f>(AU452-1)*100</f>
        <v>0</v>
      </c>
      <c r="AW452">
        <f>MAX(0,($B$13+$C$13*EF452)/(1+$D$13*EF452)*DY452/(EA452+273)*$E$13)</f>
        <v>0</v>
      </c>
      <c r="AX452" t="s">
        <v>437</v>
      </c>
      <c r="AY452" t="s">
        <v>437</v>
      </c>
      <c r="AZ452">
        <v>0</v>
      </c>
      <c r="BA452">
        <v>0</v>
      </c>
      <c r="BB452">
        <f>1-AZ452/BA452</f>
        <v>0</v>
      </c>
      <c r="BC452">
        <v>0</v>
      </c>
      <c r="BD452" t="s">
        <v>437</v>
      </c>
      <c r="BE452" t="s">
        <v>437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437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$B$11*EG452+$C$11*EH452+$F$11*ES452*(1-EV452)</f>
        <v>0</v>
      </c>
      <c r="DI452">
        <f>DH452*DJ452</f>
        <v>0</v>
      </c>
      <c r="DJ452">
        <f>($B$11*$D$9+$C$11*$D$9+$F$11*((FF452+EX452)/MAX(FF452+EX452+FG452, 0.1)*$I$9+FG452/MAX(FF452+EX452+FG452, 0.1)*$J$9))/($B$11+$C$11+$F$11)</f>
        <v>0</v>
      </c>
      <c r="DK452">
        <f>($B$11*$K$9+$C$11*$K$9+$F$11*((FF452+EX452)/MAX(FF452+EX452+FG452, 0.1)*$P$9+FG452/MAX(FF452+EX452+FG452, 0.1)*$Q$9))/($B$11+$C$11+$F$11)</f>
        <v>0</v>
      </c>
      <c r="DL452">
        <v>4.6</v>
      </c>
      <c r="DM452">
        <v>0.5</v>
      </c>
      <c r="DN452" t="s">
        <v>438</v>
      </c>
      <c r="DO452">
        <v>2</v>
      </c>
      <c r="DP452" t="b">
        <v>1</v>
      </c>
      <c r="DQ452">
        <v>1759000728.84615</v>
      </c>
      <c r="DR452">
        <v>774.930846153846</v>
      </c>
      <c r="DS452">
        <v>825.051153846154</v>
      </c>
      <c r="DT452">
        <v>23.5979461538461</v>
      </c>
      <c r="DU452">
        <v>20.1068461538462</v>
      </c>
      <c r="DV452">
        <v>768.179230769231</v>
      </c>
      <c r="DW452">
        <v>23.2117230769231</v>
      </c>
      <c r="DX452">
        <v>500.024</v>
      </c>
      <c r="DY452">
        <v>90.2827230769231</v>
      </c>
      <c r="DZ452">
        <v>0.0284742153846154</v>
      </c>
      <c r="EA452">
        <v>30.0933615384615</v>
      </c>
      <c r="EB452">
        <v>29.9840923076923</v>
      </c>
      <c r="EC452">
        <v>999.9</v>
      </c>
      <c r="ED452">
        <v>0</v>
      </c>
      <c r="EE452">
        <v>0</v>
      </c>
      <c r="EF452">
        <v>9996.98076923077</v>
      </c>
      <c r="EG452">
        <v>0</v>
      </c>
      <c r="EH452">
        <v>9.68114461538462</v>
      </c>
      <c r="EI452">
        <v>-50.1203153846154</v>
      </c>
      <c r="EJ452">
        <v>793.659384615385</v>
      </c>
      <c r="EK452">
        <v>841.981076923077</v>
      </c>
      <c r="EL452">
        <v>3.4911</v>
      </c>
      <c r="EM452">
        <v>825.051153846154</v>
      </c>
      <c r="EN452">
        <v>20.1068461538462</v>
      </c>
      <c r="EO452">
        <v>2.13048769230769</v>
      </c>
      <c r="EP452">
        <v>1.81530153846154</v>
      </c>
      <c r="EQ452">
        <v>18.4489538461538</v>
      </c>
      <c r="ER452">
        <v>15.9191538461538</v>
      </c>
      <c r="ES452">
        <v>1999.98384615385</v>
      </c>
      <c r="ET452">
        <v>0.979995769230769</v>
      </c>
      <c r="EU452">
        <v>0.0200043153846154</v>
      </c>
      <c r="EV452">
        <v>0</v>
      </c>
      <c r="EW452">
        <v>678.308076923077</v>
      </c>
      <c r="EX452">
        <v>5.00016</v>
      </c>
      <c r="EY452">
        <v>13882.1307692308</v>
      </c>
      <c r="EZ452">
        <v>18234.0076923077</v>
      </c>
      <c r="FA452">
        <v>48.5668461538462</v>
      </c>
      <c r="FB452">
        <v>48.875</v>
      </c>
      <c r="FC452">
        <v>48.937</v>
      </c>
      <c r="FD452">
        <v>48.625</v>
      </c>
      <c r="FE452">
        <v>50.437</v>
      </c>
      <c r="FF452">
        <v>1955.07384615385</v>
      </c>
      <c r="FG452">
        <v>39.91</v>
      </c>
      <c r="FH452">
        <v>0</v>
      </c>
      <c r="FI452">
        <v>1759000742.1</v>
      </c>
      <c r="FJ452">
        <v>0</v>
      </c>
      <c r="FK452">
        <v>678.38288</v>
      </c>
      <c r="FL452">
        <v>3.03115385431363</v>
      </c>
      <c r="FM452">
        <v>57.1307693540062</v>
      </c>
      <c r="FN452">
        <v>13882.9</v>
      </c>
      <c r="FO452">
        <v>15</v>
      </c>
      <c r="FP452">
        <v>0</v>
      </c>
      <c r="FQ452" t="s">
        <v>439</v>
      </c>
      <c r="FR452">
        <v>1747249705.1</v>
      </c>
      <c r="FS452">
        <v>1747249711.1</v>
      </c>
      <c r="FT452">
        <v>0</v>
      </c>
      <c r="FU452">
        <v>0.871</v>
      </c>
      <c r="FV452">
        <v>0.066</v>
      </c>
      <c r="FW452">
        <v>5.486</v>
      </c>
      <c r="FX452">
        <v>0.145</v>
      </c>
      <c r="FY452">
        <v>420</v>
      </c>
      <c r="FZ452">
        <v>16</v>
      </c>
      <c r="GA452">
        <v>0.27</v>
      </c>
      <c r="GB452">
        <v>0.16</v>
      </c>
      <c r="GC452">
        <v>-50.4031714285714</v>
      </c>
      <c r="GD452">
        <v>2.36118701298696</v>
      </c>
      <c r="GE452">
        <v>0.65439973450255</v>
      </c>
      <c r="GF452">
        <v>0</v>
      </c>
      <c r="GG452">
        <v>678.155617647059</v>
      </c>
      <c r="GH452">
        <v>2.76851031560589</v>
      </c>
      <c r="GI452">
        <v>0.344825788470739</v>
      </c>
      <c r="GJ452">
        <v>-1</v>
      </c>
      <c r="GK452">
        <v>3.50767857142857</v>
      </c>
      <c r="GL452">
        <v>-0.259210909090908</v>
      </c>
      <c r="GM452">
        <v>0.0269154388844049</v>
      </c>
      <c r="GN452">
        <v>0</v>
      </c>
      <c r="GO452">
        <v>0</v>
      </c>
      <c r="GP452">
        <v>2</v>
      </c>
      <c r="GQ452" t="s">
        <v>457</v>
      </c>
      <c r="GR452">
        <v>3.12515</v>
      </c>
      <c r="GS452">
        <v>2.65416</v>
      </c>
      <c r="GT452">
        <v>0.141823</v>
      </c>
      <c r="GU452">
        <v>0.148152</v>
      </c>
      <c r="GV452">
        <v>0.100177</v>
      </c>
      <c r="GW452">
        <v>0.09009</v>
      </c>
      <c r="GX452">
        <v>22088.9</v>
      </c>
      <c r="GY452">
        <v>20816.1</v>
      </c>
      <c r="GZ452">
        <v>23015.8</v>
      </c>
      <c r="HA452">
        <v>23791.1</v>
      </c>
      <c r="HB452">
        <v>35292.8</v>
      </c>
      <c r="HC452">
        <v>35836.5</v>
      </c>
      <c r="HD452">
        <v>41486.8</v>
      </c>
      <c r="HE452">
        <v>42424.8</v>
      </c>
      <c r="HF452">
        <v>1.91177</v>
      </c>
      <c r="HG452">
        <v>1.82232</v>
      </c>
      <c r="HH452">
        <v>0.169907</v>
      </c>
      <c r="HI452">
        <v>0</v>
      </c>
      <c r="HJ452">
        <v>27.2155</v>
      </c>
      <c r="HK452">
        <v>999.9</v>
      </c>
      <c r="HL452">
        <v>54.2</v>
      </c>
      <c r="HM452">
        <v>29.416</v>
      </c>
      <c r="HN452">
        <v>24.7295</v>
      </c>
      <c r="HO452">
        <v>54.2229</v>
      </c>
      <c r="HP452">
        <v>41.8109</v>
      </c>
      <c r="HQ452">
        <v>1</v>
      </c>
      <c r="HR452">
        <v>0.00433689</v>
      </c>
      <c r="HS452">
        <v>0.00668028</v>
      </c>
      <c r="HT452">
        <v>20.2184</v>
      </c>
      <c r="HU452">
        <v>5.23331</v>
      </c>
      <c r="HV452">
        <v>11.992</v>
      </c>
      <c r="HW452">
        <v>4.9557</v>
      </c>
      <c r="HX452">
        <v>3.304</v>
      </c>
      <c r="HY452">
        <v>24.2</v>
      </c>
      <c r="HZ452">
        <v>9999</v>
      </c>
      <c r="IA452">
        <v>9999</v>
      </c>
      <c r="IB452">
        <v>9999</v>
      </c>
      <c r="IC452">
        <v>1.86847</v>
      </c>
      <c r="ID452">
        <v>1.86417</v>
      </c>
      <c r="IE452">
        <v>1.8718</v>
      </c>
      <c r="IF452">
        <v>1.86265</v>
      </c>
      <c r="IG452">
        <v>1.86204</v>
      </c>
      <c r="IH452">
        <v>1.86856</v>
      </c>
      <c r="II452">
        <v>1.85867</v>
      </c>
      <c r="IJ452">
        <v>1.86508</v>
      </c>
      <c r="IK452">
        <v>5</v>
      </c>
      <c r="IL452">
        <v>0</v>
      </c>
      <c r="IM452">
        <v>0</v>
      </c>
      <c r="IN452">
        <v>0</v>
      </c>
      <c r="IO452" t="s">
        <v>441</v>
      </c>
      <c r="IP452" t="s">
        <v>442</v>
      </c>
      <c r="IQ452" t="s">
        <v>443</v>
      </c>
      <c r="IR452" t="s">
        <v>443</v>
      </c>
      <c r="IS452" t="s">
        <v>443</v>
      </c>
      <c r="IT452" t="s">
        <v>443</v>
      </c>
      <c r="IU452">
        <v>0</v>
      </c>
      <c r="IV452">
        <v>100</v>
      </c>
      <c r="IW452">
        <v>100</v>
      </c>
      <c r="IX452">
        <v>6.812</v>
      </c>
      <c r="IY452">
        <v>0.386</v>
      </c>
      <c r="IZ452">
        <v>4.29428474587108</v>
      </c>
      <c r="JA452">
        <v>0.0044018681294096</v>
      </c>
      <c r="JB452">
        <v>-1.90699597991277e-06</v>
      </c>
      <c r="JC452">
        <v>4.44501569190667e-10</v>
      </c>
      <c r="JD452">
        <v>0.0663976639725661</v>
      </c>
      <c r="JE452">
        <v>0.00774552653971819</v>
      </c>
      <c r="JF452">
        <v>0.000136201457998369</v>
      </c>
      <c r="JG452">
        <v>5.32982615085375e-06</v>
      </c>
      <c r="JH452">
        <v>-0</v>
      </c>
      <c r="JI452">
        <v>1991</v>
      </c>
      <c r="JJ452">
        <v>1</v>
      </c>
      <c r="JK452">
        <v>28</v>
      </c>
      <c r="JL452">
        <v>195850.5</v>
      </c>
      <c r="JM452">
        <v>195850.4</v>
      </c>
      <c r="JN452">
        <v>1.698</v>
      </c>
      <c r="JO452">
        <v>2.3584</v>
      </c>
      <c r="JP452">
        <v>1.4978</v>
      </c>
      <c r="JQ452">
        <v>2.33032</v>
      </c>
      <c r="JR452">
        <v>1.54419</v>
      </c>
      <c r="JS452">
        <v>2.35962</v>
      </c>
      <c r="JT452">
        <v>35.4291</v>
      </c>
      <c r="JU452">
        <v>24.1225</v>
      </c>
      <c r="JV452">
        <v>18</v>
      </c>
      <c r="JW452">
        <v>546.952</v>
      </c>
      <c r="JX452">
        <v>432.704</v>
      </c>
      <c r="JY452">
        <v>26.7976</v>
      </c>
      <c r="JZ452">
        <v>27.6207</v>
      </c>
      <c r="KA452">
        <v>30</v>
      </c>
      <c r="KB452">
        <v>27.5217</v>
      </c>
      <c r="KC452">
        <v>27.5472</v>
      </c>
      <c r="KD452">
        <v>34.0091</v>
      </c>
      <c r="KE452">
        <v>31.2444</v>
      </c>
      <c r="KF452">
        <v>83.235</v>
      </c>
      <c r="KG452">
        <v>26.8058</v>
      </c>
      <c r="KH452">
        <v>874.005</v>
      </c>
      <c r="KI452">
        <v>20.244</v>
      </c>
      <c r="KJ452">
        <v>92.9882</v>
      </c>
      <c r="KK452">
        <v>98.8752</v>
      </c>
    </row>
    <row r="453" spans="1:297">
      <c r="A453">
        <v>437</v>
      </c>
      <c r="B453">
        <v>1759000742</v>
      </c>
      <c r="C453">
        <v>13395</v>
      </c>
      <c r="D453" t="s">
        <v>1320</v>
      </c>
      <c r="E453" t="s">
        <v>1321</v>
      </c>
      <c r="F453">
        <v>5</v>
      </c>
      <c r="G453" t="s">
        <v>1217</v>
      </c>
      <c r="H453" t="s">
        <v>436</v>
      </c>
      <c r="I453">
        <v>1759000733.84615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(EA453+(U453+2*0.95*5.67E-8*(((EA453+$B$7)+273)^4-(EA453+273)^4)-44100*J453)/(1.84*29.3*R453+8*0.95*5.67E-8*(EA453+273)^3))</f>
        <v>0</v>
      </c>
      <c r="W453">
        <f>($C$7*EB453+$D$7*EC453+$E$7*V453)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2*0.95*5.67E-8*(((EA453+$B$7)+273)^4-(W453+273)^4)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874.500847503572</v>
      </c>
      <c r="AK453">
        <v>834.72863030303</v>
      </c>
      <c r="AL453">
        <v>3.32176543290035</v>
      </c>
      <c r="AM453">
        <v>63.08</v>
      </c>
      <c r="AN453">
        <f>(AP453 - AO453 + DY453*1E3/(8.314*(EA453+273.15)) * AR453/DX453 * AQ453) * DX453/(100*DL453) * 1000/(1000 - AP453)</f>
        <v>0</v>
      </c>
      <c r="AO453">
        <v>20.1762691875</v>
      </c>
      <c r="AP453">
        <v>23.5902327272727</v>
      </c>
      <c r="AQ453">
        <v>1.41094554567567e-05</v>
      </c>
      <c r="AR453">
        <v>99.94</v>
      </c>
      <c r="AS453">
        <v>0</v>
      </c>
      <c r="AT453">
        <v>0</v>
      </c>
      <c r="AU453">
        <f>IF(AS453*$H$13&gt;=AW453,1.0,(AW453/(AW453-AS453*$H$13)))</f>
        <v>0</v>
      </c>
      <c r="AV453">
        <f>(AU453-1)*100</f>
        <v>0</v>
      </c>
      <c r="AW453">
        <f>MAX(0,($B$13+$C$13*EF453)/(1+$D$13*EF453)*DY453/(EA453+273)*$E$13)</f>
        <v>0</v>
      </c>
      <c r="AX453" t="s">
        <v>437</v>
      </c>
      <c r="AY453" t="s">
        <v>437</v>
      </c>
      <c r="AZ453">
        <v>0</v>
      </c>
      <c r="BA453">
        <v>0</v>
      </c>
      <c r="BB453">
        <f>1-AZ453/BA453</f>
        <v>0</v>
      </c>
      <c r="BC453">
        <v>0</v>
      </c>
      <c r="BD453" t="s">
        <v>437</v>
      </c>
      <c r="BE453" t="s">
        <v>437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437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$B$11*EG453+$C$11*EH453+$F$11*ES453*(1-EV453)</f>
        <v>0</v>
      </c>
      <c r="DI453">
        <f>DH453*DJ453</f>
        <v>0</v>
      </c>
      <c r="DJ453">
        <f>($B$11*$D$9+$C$11*$D$9+$F$11*((FF453+EX453)/MAX(FF453+EX453+FG453, 0.1)*$I$9+FG453/MAX(FF453+EX453+FG453, 0.1)*$J$9))/($B$11+$C$11+$F$11)</f>
        <v>0</v>
      </c>
      <c r="DK453">
        <f>($B$11*$K$9+$C$11*$K$9+$F$11*((FF453+EX453)/MAX(FF453+EX453+FG453, 0.1)*$P$9+FG453/MAX(FF453+EX453+FG453, 0.1)*$Q$9))/($B$11+$C$11+$F$11)</f>
        <v>0</v>
      </c>
      <c r="DL453">
        <v>4.6</v>
      </c>
      <c r="DM453">
        <v>0.5</v>
      </c>
      <c r="DN453" t="s">
        <v>438</v>
      </c>
      <c r="DO453">
        <v>2</v>
      </c>
      <c r="DP453" t="b">
        <v>1</v>
      </c>
      <c r="DQ453">
        <v>1759000733.84615</v>
      </c>
      <c r="DR453">
        <v>791.582538461538</v>
      </c>
      <c r="DS453">
        <v>841.701461538462</v>
      </c>
      <c r="DT453">
        <v>23.5909076923077</v>
      </c>
      <c r="DU453">
        <v>20.1349307692308</v>
      </c>
      <c r="DV453">
        <v>784.793538461539</v>
      </c>
      <c r="DW453">
        <v>23.2048307692308</v>
      </c>
      <c r="DX453">
        <v>500.003692307692</v>
      </c>
      <c r="DY453">
        <v>90.2827230769231</v>
      </c>
      <c r="DZ453">
        <v>0.0285399538461538</v>
      </c>
      <c r="EA453">
        <v>30.0936846153846</v>
      </c>
      <c r="EB453">
        <v>29.9869538461538</v>
      </c>
      <c r="EC453">
        <v>999.9</v>
      </c>
      <c r="ED453">
        <v>0</v>
      </c>
      <c r="EE453">
        <v>0</v>
      </c>
      <c r="EF453">
        <v>9997.30384615385</v>
      </c>
      <c r="EG453">
        <v>0</v>
      </c>
      <c r="EH453">
        <v>9.67472384615385</v>
      </c>
      <c r="EI453">
        <v>-50.1189461538462</v>
      </c>
      <c r="EJ453">
        <v>810.707769230769</v>
      </c>
      <c r="EK453">
        <v>858.997846153846</v>
      </c>
      <c r="EL453">
        <v>3.45597076923077</v>
      </c>
      <c r="EM453">
        <v>841.701461538462</v>
      </c>
      <c r="EN453">
        <v>20.1349307692308</v>
      </c>
      <c r="EO453">
        <v>2.12985153846154</v>
      </c>
      <c r="EP453">
        <v>1.81783692307692</v>
      </c>
      <c r="EQ453">
        <v>18.4441923076923</v>
      </c>
      <c r="ER453">
        <v>15.941</v>
      </c>
      <c r="ES453">
        <v>2000.00692307692</v>
      </c>
      <c r="ET453">
        <v>0.979996</v>
      </c>
      <c r="EU453">
        <v>0.0200041</v>
      </c>
      <c r="EV453">
        <v>0</v>
      </c>
      <c r="EW453">
        <v>678.597769230769</v>
      </c>
      <c r="EX453">
        <v>5.00016</v>
      </c>
      <c r="EY453">
        <v>13887</v>
      </c>
      <c r="EZ453">
        <v>18234.2230769231</v>
      </c>
      <c r="FA453">
        <v>48.5668461538462</v>
      </c>
      <c r="FB453">
        <v>48.875</v>
      </c>
      <c r="FC453">
        <v>48.937</v>
      </c>
      <c r="FD453">
        <v>48.625</v>
      </c>
      <c r="FE453">
        <v>50.437</v>
      </c>
      <c r="FF453">
        <v>1955.09692307692</v>
      </c>
      <c r="FG453">
        <v>39.91</v>
      </c>
      <c r="FH453">
        <v>0</v>
      </c>
      <c r="FI453">
        <v>1759000747.5</v>
      </c>
      <c r="FJ453">
        <v>0</v>
      </c>
      <c r="FK453">
        <v>678.645153846154</v>
      </c>
      <c r="FL453">
        <v>2.21641025370355</v>
      </c>
      <c r="FM453">
        <v>55.1794871083809</v>
      </c>
      <c r="FN453">
        <v>13887.7153846154</v>
      </c>
      <c r="FO453">
        <v>15</v>
      </c>
      <c r="FP453">
        <v>0</v>
      </c>
      <c r="FQ453" t="s">
        <v>439</v>
      </c>
      <c r="FR453">
        <v>1747249705.1</v>
      </c>
      <c r="FS453">
        <v>1747249711.1</v>
      </c>
      <c r="FT453">
        <v>0</v>
      </c>
      <c r="FU453">
        <v>0.871</v>
      </c>
      <c r="FV453">
        <v>0.066</v>
      </c>
      <c r="FW453">
        <v>5.486</v>
      </c>
      <c r="FX453">
        <v>0.145</v>
      </c>
      <c r="FY453">
        <v>420</v>
      </c>
      <c r="FZ453">
        <v>16</v>
      </c>
      <c r="GA453">
        <v>0.27</v>
      </c>
      <c r="GB453">
        <v>0.16</v>
      </c>
      <c r="GC453">
        <v>-50.1023666666667</v>
      </c>
      <c r="GD453">
        <v>1.92189350649348</v>
      </c>
      <c r="GE453">
        <v>0.612836550362589</v>
      </c>
      <c r="GF453">
        <v>0</v>
      </c>
      <c r="GG453">
        <v>678.444352941176</v>
      </c>
      <c r="GH453">
        <v>3.22964094993279</v>
      </c>
      <c r="GI453">
        <v>0.374731188544291</v>
      </c>
      <c r="GJ453">
        <v>-1</v>
      </c>
      <c r="GK453">
        <v>3.47389761904762</v>
      </c>
      <c r="GL453">
        <v>-0.405492467532472</v>
      </c>
      <c r="GM453">
        <v>0.0416454099574196</v>
      </c>
      <c r="GN453">
        <v>0</v>
      </c>
      <c r="GO453">
        <v>0</v>
      </c>
      <c r="GP453">
        <v>2</v>
      </c>
      <c r="GQ453" t="s">
        <v>457</v>
      </c>
      <c r="GR453">
        <v>3.12521</v>
      </c>
      <c r="GS453">
        <v>2.65428</v>
      </c>
      <c r="GT453">
        <v>0.143766</v>
      </c>
      <c r="GU453">
        <v>0.150107</v>
      </c>
      <c r="GV453">
        <v>0.100193</v>
      </c>
      <c r="GW453">
        <v>0.0901714</v>
      </c>
      <c r="GX453">
        <v>22039.2</v>
      </c>
      <c r="GY453">
        <v>20768.1</v>
      </c>
      <c r="GZ453">
        <v>23016.1</v>
      </c>
      <c r="HA453">
        <v>23790.8</v>
      </c>
      <c r="HB453">
        <v>35292.5</v>
      </c>
      <c r="HC453">
        <v>35833.2</v>
      </c>
      <c r="HD453">
        <v>41486.9</v>
      </c>
      <c r="HE453">
        <v>42424.4</v>
      </c>
      <c r="HF453">
        <v>1.91223</v>
      </c>
      <c r="HG453">
        <v>1.82237</v>
      </c>
      <c r="HH453">
        <v>0.169989</v>
      </c>
      <c r="HI453">
        <v>0</v>
      </c>
      <c r="HJ453">
        <v>27.2103</v>
      </c>
      <c r="HK453">
        <v>999.9</v>
      </c>
      <c r="HL453">
        <v>54.2</v>
      </c>
      <c r="HM453">
        <v>29.406</v>
      </c>
      <c r="HN453">
        <v>24.7179</v>
      </c>
      <c r="HO453">
        <v>54.2929</v>
      </c>
      <c r="HP453">
        <v>41.875</v>
      </c>
      <c r="HQ453">
        <v>1</v>
      </c>
      <c r="HR453">
        <v>0.00425559</v>
      </c>
      <c r="HS453">
        <v>0.00955065</v>
      </c>
      <c r="HT453">
        <v>20.2184</v>
      </c>
      <c r="HU453">
        <v>5.23331</v>
      </c>
      <c r="HV453">
        <v>11.992</v>
      </c>
      <c r="HW453">
        <v>4.95565</v>
      </c>
      <c r="HX453">
        <v>3.304</v>
      </c>
      <c r="HY453">
        <v>24.2</v>
      </c>
      <c r="HZ453">
        <v>9999</v>
      </c>
      <c r="IA453">
        <v>9999</v>
      </c>
      <c r="IB453">
        <v>9999</v>
      </c>
      <c r="IC453">
        <v>1.86848</v>
      </c>
      <c r="ID453">
        <v>1.86417</v>
      </c>
      <c r="IE453">
        <v>1.8718</v>
      </c>
      <c r="IF453">
        <v>1.86265</v>
      </c>
      <c r="IG453">
        <v>1.86205</v>
      </c>
      <c r="IH453">
        <v>1.86858</v>
      </c>
      <c r="II453">
        <v>1.85867</v>
      </c>
      <c r="IJ453">
        <v>1.86508</v>
      </c>
      <c r="IK453">
        <v>5</v>
      </c>
      <c r="IL453">
        <v>0</v>
      </c>
      <c r="IM453">
        <v>0</v>
      </c>
      <c r="IN453">
        <v>0</v>
      </c>
      <c r="IO453" t="s">
        <v>441</v>
      </c>
      <c r="IP453" t="s">
        <v>442</v>
      </c>
      <c r="IQ453" t="s">
        <v>443</v>
      </c>
      <c r="IR453" t="s">
        <v>443</v>
      </c>
      <c r="IS453" t="s">
        <v>443</v>
      </c>
      <c r="IT453" t="s">
        <v>443</v>
      </c>
      <c r="IU453">
        <v>0</v>
      </c>
      <c r="IV453">
        <v>100</v>
      </c>
      <c r="IW453">
        <v>100</v>
      </c>
      <c r="IX453">
        <v>6.848</v>
      </c>
      <c r="IY453">
        <v>0.3861</v>
      </c>
      <c r="IZ453">
        <v>4.29428474587108</v>
      </c>
      <c r="JA453">
        <v>0.0044018681294096</v>
      </c>
      <c r="JB453">
        <v>-1.90699597991277e-06</v>
      </c>
      <c r="JC453">
        <v>4.44501569190667e-10</v>
      </c>
      <c r="JD453">
        <v>0.0663976639725661</v>
      </c>
      <c r="JE453">
        <v>0.00774552653971819</v>
      </c>
      <c r="JF453">
        <v>0.000136201457998369</v>
      </c>
      <c r="JG453">
        <v>5.32982615085375e-06</v>
      </c>
      <c r="JH453">
        <v>-0</v>
      </c>
      <c r="JI453">
        <v>1991</v>
      </c>
      <c r="JJ453">
        <v>1</v>
      </c>
      <c r="JK453">
        <v>28</v>
      </c>
      <c r="JL453">
        <v>195850.6</v>
      </c>
      <c r="JM453">
        <v>195850.5</v>
      </c>
      <c r="JN453">
        <v>1.72363</v>
      </c>
      <c r="JO453">
        <v>2.38525</v>
      </c>
      <c r="JP453">
        <v>1.49902</v>
      </c>
      <c r="JQ453">
        <v>2.33032</v>
      </c>
      <c r="JR453">
        <v>1.54419</v>
      </c>
      <c r="JS453">
        <v>2.24487</v>
      </c>
      <c r="JT453">
        <v>35.4291</v>
      </c>
      <c r="JU453">
        <v>24.1138</v>
      </c>
      <c r="JV453">
        <v>18</v>
      </c>
      <c r="JW453">
        <v>547.228</v>
      </c>
      <c r="JX453">
        <v>432.725</v>
      </c>
      <c r="JY453">
        <v>26.8093</v>
      </c>
      <c r="JZ453">
        <v>27.6205</v>
      </c>
      <c r="KA453">
        <v>29.9999</v>
      </c>
      <c r="KB453">
        <v>27.5198</v>
      </c>
      <c r="KC453">
        <v>27.546</v>
      </c>
      <c r="KD453">
        <v>34.5415</v>
      </c>
      <c r="KE453">
        <v>31.2444</v>
      </c>
      <c r="KF453">
        <v>83.235</v>
      </c>
      <c r="KG453">
        <v>26.8128</v>
      </c>
      <c r="KH453">
        <v>887.47</v>
      </c>
      <c r="KI453">
        <v>20.2629</v>
      </c>
      <c r="KJ453">
        <v>92.9888</v>
      </c>
      <c r="KK453">
        <v>98.8742</v>
      </c>
    </row>
    <row r="454" spans="1:297">
      <c r="A454">
        <v>438</v>
      </c>
      <c r="B454">
        <v>1759000747</v>
      </c>
      <c r="C454">
        <v>13400</v>
      </c>
      <c r="D454" t="s">
        <v>1322</v>
      </c>
      <c r="E454" t="s">
        <v>1323</v>
      </c>
      <c r="F454">
        <v>5</v>
      </c>
      <c r="G454" t="s">
        <v>1217</v>
      </c>
      <c r="H454" t="s">
        <v>436</v>
      </c>
      <c r="I454">
        <v>1759000738.84615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(EA454+(U454+2*0.95*5.67E-8*(((EA454+$B$7)+273)^4-(EA454+273)^4)-44100*J454)/(1.84*29.3*R454+8*0.95*5.67E-8*(EA454+273)^3))</f>
        <v>0</v>
      </c>
      <c r="W454">
        <f>($C$7*EB454+$D$7*EC454+$E$7*V454)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2*0.95*5.67E-8*(((EA454+$B$7)+273)^4-(W454+273)^4)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891.443323557143</v>
      </c>
      <c r="AK454">
        <v>851.762327272727</v>
      </c>
      <c r="AL454">
        <v>3.39040158008638</v>
      </c>
      <c r="AM454">
        <v>63.08</v>
      </c>
      <c r="AN454">
        <f>(AP454 - AO454 + DY454*1E3/(8.314*(EA454+273.15)) * AR454/DX454 * AQ454) * DX454/(100*DL454) * 1000/(1000 - AP454)</f>
        <v>0</v>
      </c>
      <c r="AO454">
        <v>20.1865258601191</v>
      </c>
      <c r="AP454">
        <v>23.595943030303</v>
      </c>
      <c r="AQ454">
        <v>1.27854367853777e-05</v>
      </c>
      <c r="AR454">
        <v>99.94</v>
      </c>
      <c r="AS454">
        <v>0</v>
      </c>
      <c r="AT454">
        <v>0</v>
      </c>
      <c r="AU454">
        <f>IF(AS454*$H$13&gt;=AW454,1.0,(AW454/(AW454-AS454*$H$13)))</f>
        <v>0</v>
      </c>
      <c r="AV454">
        <f>(AU454-1)*100</f>
        <v>0</v>
      </c>
      <c r="AW454">
        <f>MAX(0,($B$13+$C$13*EF454)/(1+$D$13*EF454)*DY454/(EA454+273)*$E$13)</f>
        <v>0</v>
      </c>
      <c r="AX454" t="s">
        <v>437</v>
      </c>
      <c r="AY454" t="s">
        <v>437</v>
      </c>
      <c r="AZ454">
        <v>0</v>
      </c>
      <c r="BA454">
        <v>0</v>
      </c>
      <c r="BB454">
        <f>1-AZ454/BA454</f>
        <v>0</v>
      </c>
      <c r="BC454">
        <v>0</v>
      </c>
      <c r="BD454" t="s">
        <v>437</v>
      </c>
      <c r="BE454" t="s">
        <v>437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437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$B$11*EG454+$C$11*EH454+$F$11*ES454*(1-EV454)</f>
        <v>0</v>
      </c>
      <c r="DI454">
        <f>DH454*DJ454</f>
        <v>0</v>
      </c>
      <c r="DJ454">
        <f>($B$11*$D$9+$C$11*$D$9+$F$11*((FF454+EX454)/MAX(FF454+EX454+FG454, 0.1)*$I$9+FG454/MAX(FF454+EX454+FG454, 0.1)*$J$9))/($B$11+$C$11+$F$11)</f>
        <v>0</v>
      </c>
      <c r="DK454">
        <f>($B$11*$K$9+$C$11*$K$9+$F$11*((FF454+EX454)/MAX(FF454+EX454+FG454, 0.1)*$P$9+FG454/MAX(FF454+EX454+FG454, 0.1)*$Q$9))/($B$11+$C$11+$F$11)</f>
        <v>0</v>
      </c>
      <c r="DL454">
        <v>4.6</v>
      </c>
      <c r="DM454">
        <v>0.5</v>
      </c>
      <c r="DN454" t="s">
        <v>438</v>
      </c>
      <c r="DO454">
        <v>2</v>
      </c>
      <c r="DP454" t="b">
        <v>1</v>
      </c>
      <c r="DQ454">
        <v>1759000738.84615</v>
      </c>
      <c r="DR454">
        <v>808.153846153846</v>
      </c>
      <c r="DS454">
        <v>857.827</v>
      </c>
      <c r="DT454">
        <v>23.5911846153846</v>
      </c>
      <c r="DU454">
        <v>20.1612923076923</v>
      </c>
      <c r="DV454">
        <v>801.328076923077</v>
      </c>
      <c r="DW454">
        <v>23.2051076923077</v>
      </c>
      <c r="DX454">
        <v>499.985769230769</v>
      </c>
      <c r="DY454">
        <v>90.2825769230769</v>
      </c>
      <c r="DZ454">
        <v>0.0286420384615385</v>
      </c>
      <c r="EA454">
        <v>30.0939153846154</v>
      </c>
      <c r="EB454">
        <v>29.9873615384615</v>
      </c>
      <c r="EC454">
        <v>999.9</v>
      </c>
      <c r="ED454">
        <v>0</v>
      </c>
      <c r="EE454">
        <v>0</v>
      </c>
      <c r="EF454">
        <v>10000.7646153846</v>
      </c>
      <c r="EG454">
        <v>0</v>
      </c>
      <c r="EH454">
        <v>9.67472384615385</v>
      </c>
      <c r="EI454">
        <v>-49.6732153846154</v>
      </c>
      <c r="EJ454">
        <v>827.679769230769</v>
      </c>
      <c r="EK454">
        <v>875.478230769231</v>
      </c>
      <c r="EL454">
        <v>3.42987769230769</v>
      </c>
      <c r="EM454">
        <v>857.827</v>
      </c>
      <c r="EN454">
        <v>20.1612923076923</v>
      </c>
      <c r="EO454">
        <v>2.12987307692308</v>
      </c>
      <c r="EP454">
        <v>1.82021538461538</v>
      </c>
      <c r="EQ454">
        <v>18.4443538461538</v>
      </c>
      <c r="ER454">
        <v>15.9614615384615</v>
      </c>
      <c r="ES454">
        <v>2000.00923076923</v>
      </c>
      <c r="ET454">
        <v>0.979996</v>
      </c>
      <c r="EU454">
        <v>0.0200041</v>
      </c>
      <c r="EV454">
        <v>0</v>
      </c>
      <c r="EW454">
        <v>678.875461538462</v>
      </c>
      <c r="EX454">
        <v>5.00016</v>
      </c>
      <c r="EY454">
        <v>13891.3</v>
      </c>
      <c r="EZ454">
        <v>18234.2384615385</v>
      </c>
      <c r="FA454">
        <v>48.5668461538462</v>
      </c>
      <c r="FB454">
        <v>48.875</v>
      </c>
      <c r="FC454">
        <v>48.937</v>
      </c>
      <c r="FD454">
        <v>48.625</v>
      </c>
      <c r="FE454">
        <v>50.437</v>
      </c>
      <c r="FF454">
        <v>1955.09923076923</v>
      </c>
      <c r="FG454">
        <v>39.91</v>
      </c>
      <c r="FH454">
        <v>0</v>
      </c>
      <c r="FI454">
        <v>1759000752.3</v>
      </c>
      <c r="FJ454">
        <v>0</v>
      </c>
      <c r="FK454">
        <v>678.827461538462</v>
      </c>
      <c r="FL454">
        <v>3.20635896658001</v>
      </c>
      <c r="FM454">
        <v>50.769230815977</v>
      </c>
      <c r="FN454">
        <v>13891.9230769231</v>
      </c>
      <c r="FO454">
        <v>15</v>
      </c>
      <c r="FP454">
        <v>0</v>
      </c>
      <c r="FQ454" t="s">
        <v>439</v>
      </c>
      <c r="FR454">
        <v>1747249705.1</v>
      </c>
      <c r="FS454">
        <v>1747249711.1</v>
      </c>
      <c r="FT454">
        <v>0</v>
      </c>
      <c r="FU454">
        <v>0.871</v>
      </c>
      <c r="FV454">
        <v>0.066</v>
      </c>
      <c r="FW454">
        <v>5.486</v>
      </c>
      <c r="FX454">
        <v>0.145</v>
      </c>
      <c r="FY454">
        <v>420</v>
      </c>
      <c r="FZ454">
        <v>16</v>
      </c>
      <c r="GA454">
        <v>0.27</v>
      </c>
      <c r="GB454">
        <v>0.16</v>
      </c>
      <c r="GC454">
        <v>-49.976385</v>
      </c>
      <c r="GD454">
        <v>4.48481052631573</v>
      </c>
      <c r="GE454">
        <v>0.673534260654201</v>
      </c>
      <c r="GF454">
        <v>0</v>
      </c>
      <c r="GG454">
        <v>678.689088235294</v>
      </c>
      <c r="GH454">
        <v>2.61190221191849</v>
      </c>
      <c r="GI454">
        <v>0.333064590772265</v>
      </c>
      <c r="GJ454">
        <v>-1</v>
      </c>
      <c r="GK454">
        <v>3.4437725</v>
      </c>
      <c r="GL454">
        <v>-0.344941804511282</v>
      </c>
      <c r="GM454">
        <v>0.0351175389050827</v>
      </c>
      <c r="GN454">
        <v>0</v>
      </c>
      <c r="GO454">
        <v>0</v>
      </c>
      <c r="GP454">
        <v>2</v>
      </c>
      <c r="GQ454" t="s">
        <v>457</v>
      </c>
      <c r="GR454">
        <v>3.12514</v>
      </c>
      <c r="GS454">
        <v>2.65458</v>
      </c>
      <c r="GT454">
        <v>0.145696</v>
      </c>
      <c r="GU454">
        <v>0.151848</v>
      </c>
      <c r="GV454">
        <v>0.100188</v>
      </c>
      <c r="GW454">
        <v>0.0901783</v>
      </c>
      <c r="GX454">
        <v>21989.5</v>
      </c>
      <c r="GY454">
        <v>20725.4</v>
      </c>
      <c r="GZ454">
        <v>23016</v>
      </c>
      <c r="HA454">
        <v>23790.7</v>
      </c>
      <c r="HB454">
        <v>35292.7</v>
      </c>
      <c r="HC454">
        <v>35832.8</v>
      </c>
      <c r="HD454">
        <v>41486.7</v>
      </c>
      <c r="HE454">
        <v>42424.2</v>
      </c>
      <c r="HF454">
        <v>1.91215</v>
      </c>
      <c r="HG454">
        <v>1.82248</v>
      </c>
      <c r="HH454">
        <v>0.170995</v>
      </c>
      <c r="HI454">
        <v>0</v>
      </c>
      <c r="HJ454">
        <v>27.2036</v>
      </c>
      <c r="HK454">
        <v>999.9</v>
      </c>
      <c r="HL454">
        <v>54.175</v>
      </c>
      <c r="HM454">
        <v>29.406</v>
      </c>
      <c r="HN454">
        <v>24.7068</v>
      </c>
      <c r="HO454">
        <v>54.3929</v>
      </c>
      <c r="HP454">
        <v>41.9792</v>
      </c>
      <c r="HQ454">
        <v>1</v>
      </c>
      <c r="HR454">
        <v>0.00382114</v>
      </c>
      <c r="HS454">
        <v>0.00769336</v>
      </c>
      <c r="HT454">
        <v>20.2182</v>
      </c>
      <c r="HU454">
        <v>5.23346</v>
      </c>
      <c r="HV454">
        <v>11.992</v>
      </c>
      <c r="HW454">
        <v>4.95585</v>
      </c>
      <c r="HX454">
        <v>3.30393</v>
      </c>
      <c r="HY454">
        <v>24.2</v>
      </c>
      <c r="HZ454">
        <v>9999</v>
      </c>
      <c r="IA454">
        <v>9999</v>
      </c>
      <c r="IB454">
        <v>9999</v>
      </c>
      <c r="IC454">
        <v>1.86847</v>
      </c>
      <c r="ID454">
        <v>1.86417</v>
      </c>
      <c r="IE454">
        <v>1.8718</v>
      </c>
      <c r="IF454">
        <v>1.86264</v>
      </c>
      <c r="IG454">
        <v>1.86205</v>
      </c>
      <c r="IH454">
        <v>1.86857</v>
      </c>
      <c r="II454">
        <v>1.85867</v>
      </c>
      <c r="IJ454">
        <v>1.86508</v>
      </c>
      <c r="IK454">
        <v>5</v>
      </c>
      <c r="IL454">
        <v>0</v>
      </c>
      <c r="IM454">
        <v>0</v>
      </c>
      <c r="IN454">
        <v>0</v>
      </c>
      <c r="IO454" t="s">
        <v>441</v>
      </c>
      <c r="IP454" t="s">
        <v>442</v>
      </c>
      <c r="IQ454" t="s">
        <v>443</v>
      </c>
      <c r="IR454" t="s">
        <v>443</v>
      </c>
      <c r="IS454" t="s">
        <v>443</v>
      </c>
      <c r="IT454" t="s">
        <v>443</v>
      </c>
      <c r="IU454">
        <v>0</v>
      </c>
      <c r="IV454">
        <v>100</v>
      </c>
      <c r="IW454">
        <v>100</v>
      </c>
      <c r="IX454">
        <v>6.883</v>
      </c>
      <c r="IY454">
        <v>0.3861</v>
      </c>
      <c r="IZ454">
        <v>4.29428474587108</v>
      </c>
      <c r="JA454">
        <v>0.0044018681294096</v>
      </c>
      <c r="JB454">
        <v>-1.90699597991277e-06</v>
      </c>
      <c r="JC454">
        <v>4.44501569190667e-10</v>
      </c>
      <c r="JD454">
        <v>0.0663976639725661</v>
      </c>
      <c r="JE454">
        <v>0.00774552653971819</v>
      </c>
      <c r="JF454">
        <v>0.000136201457998369</v>
      </c>
      <c r="JG454">
        <v>5.32982615085375e-06</v>
      </c>
      <c r="JH454">
        <v>-0</v>
      </c>
      <c r="JI454">
        <v>1991</v>
      </c>
      <c r="JJ454">
        <v>1</v>
      </c>
      <c r="JK454">
        <v>28</v>
      </c>
      <c r="JL454">
        <v>195850.7</v>
      </c>
      <c r="JM454">
        <v>195850.6</v>
      </c>
      <c r="JN454">
        <v>1.75537</v>
      </c>
      <c r="JO454">
        <v>2.38037</v>
      </c>
      <c r="JP454">
        <v>1.4978</v>
      </c>
      <c r="JQ454">
        <v>2.33032</v>
      </c>
      <c r="JR454">
        <v>1.54419</v>
      </c>
      <c r="JS454">
        <v>2.31079</v>
      </c>
      <c r="JT454">
        <v>35.4291</v>
      </c>
      <c r="JU454">
        <v>24.1138</v>
      </c>
      <c r="JV454">
        <v>18</v>
      </c>
      <c r="JW454">
        <v>547.169</v>
      </c>
      <c r="JX454">
        <v>432.775</v>
      </c>
      <c r="JY454">
        <v>26.8171</v>
      </c>
      <c r="JZ454">
        <v>27.6182</v>
      </c>
      <c r="KA454">
        <v>29.9999</v>
      </c>
      <c r="KB454">
        <v>27.5187</v>
      </c>
      <c r="KC454">
        <v>27.5448</v>
      </c>
      <c r="KD454">
        <v>35.1692</v>
      </c>
      <c r="KE454">
        <v>30.9672</v>
      </c>
      <c r="KF454">
        <v>83.235</v>
      </c>
      <c r="KG454">
        <v>26.8228</v>
      </c>
      <c r="KH454">
        <v>907.785</v>
      </c>
      <c r="KI454">
        <v>20.2843</v>
      </c>
      <c r="KJ454">
        <v>92.9885</v>
      </c>
      <c r="KK454">
        <v>98.8736</v>
      </c>
    </row>
    <row r="455" spans="1:297">
      <c r="A455">
        <v>439</v>
      </c>
      <c r="B455">
        <v>1759000752</v>
      </c>
      <c r="C455">
        <v>13405</v>
      </c>
      <c r="D455" t="s">
        <v>1324</v>
      </c>
      <c r="E455" t="s">
        <v>1325</v>
      </c>
      <c r="F455">
        <v>5</v>
      </c>
      <c r="G455" t="s">
        <v>1217</v>
      </c>
      <c r="H455" t="s">
        <v>436</v>
      </c>
      <c r="I455">
        <v>1759000743.84615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(EA455+(U455+2*0.95*5.67E-8*(((EA455+$B$7)+273)^4-(EA455+273)^4)-44100*J455)/(1.84*29.3*R455+8*0.95*5.67E-8*(EA455+273)^3))</f>
        <v>0</v>
      </c>
      <c r="W455">
        <f>($C$7*EB455+$D$7*EC455+$E$7*V455)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2*0.95*5.67E-8*(((EA455+$B$7)+273)^4-(W455+273)^4)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907.595804227381</v>
      </c>
      <c r="AK455">
        <v>867.94443030303</v>
      </c>
      <c r="AL455">
        <v>3.25404471861471</v>
      </c>
      <c r="AM455">
        <v>63.08</v>
      </c>
      <c r="AN455">
        <f>(AP455 - AO455 + DY455*1E3/(8.314*(EA455+273.15)) * AR455/DX455 * AQ455) * DX455/(100*DL455) * 1000/(1000 - AP455)</f>
        <v>0</v>
      </c>
      <c r="AO455">
        <v>20.2009493303571</v>
      </c>
      <c r="AP455">
        <v>23.5877327272727</v>
      </c>
      <c r="AQ455">
        <v>-2.35293506493894e-05</v>
      </c>
      <c r="AR455">
        <v>99.94</v>
      </c>
      <c r="AS455">
        <v>0</v>
      </c>
      <c r="AT455">
        <v>0</v>
      </c>
      <c r="AU455">
        <f>IF(AS455*$H$13&gt;=AW455,1.0,(AW455/(AW455-AS455*$H$13)))</f>
        <v>0</v>
      </c>
      <c r="AV455">
        <f>(AU455-1)*100</f>
        <v>0</v>
      </c>
      <c r="AW455">
        <f>MAX(0,($B$13+$C$13*EF455)/(1+$D$13*EF455)*DY455/(EA455+273)*$E$13)</f>
        <v>0</v>
      </c>
      <c r="AX455" t="s">
        <v>437</v>
      </c>
      <c r="AY455" t="s">
        <v>437</v>
      </c>
      <c r="AZ455">
        <v>0</v>
      </c>
      <c r="BA455">
        <v>0</v>
      </c>
      <c r="BB455">
        <f>1-AZ455/BA455</f>
        <v>0</v>
      </c>
      <c r="BC455">
        <v>0</v>
      </c>
      <c r="BD455" t="s">
        <v>437</v>
      </c>
      <c r="BE455" t="s">
        <v>437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437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$B$11*EG455+$C$11*EH455+$F$11*ES455*(1-EV455)</f>
        <v>0</v>
      </c>
      <c r="DI455">
        <f>DH455*DJ455</f>
        <v>0</v>
      </c>
      <c r="DJ455">
        <f>($B$11*$D$9+$C$11*$D$9+$F$11*((FF455+EX455)/MAX(FF455+EX455+FG455, 0.1)*$I$9+FG455/MAX(FF455+EX455+FG455, 0.1)*$J$9))/($B$11+$C$11+$F$11)</f>
        <v>0</v>
      </c>
      <c r="DK455">
        <f>($B$11*$K$9+$C$11*$K$9+$F$11*((FF455+EX455)/MAX(FF455+EX455+FG455, 0.1)*$P$9+FG455/MAX(FF455+EX455+FG455, 0.1)*$Q$9))/($B$11+$C$11+$F$11)</f>
        <v>0</v>
      </c>
      <c r="DL455">
        <v>4.6</v>
      </c>
      <c r="DM455">
        <v>0.5</v>
      </c>
      <c r="DN455" t="s">
        <v>438</v>
      </c>
      <c r="DO455">
        <v>2</v>
      </c>
      <c r="DP455" t="b">
        <v>1</v>
      </c>
      <c r="DQ455">
        <v>1759000743.84615</v>
      </c>
      <c r="DR455">
        <v>824.394153846154</v>
      </c>
      <c r="DS455">
        <v>874.096692307692</v>
      </c>
      <c r="DT455">
        <v>23.5909692307692</v>
      </c>
      <c r="DU455">
        <v>20.1866153846154</v>
      </c>
      <c r="DV455">
        <v>817.532846153846</v>
      </c>
      <c r="DW455">
        <v>23.2049</v>
      </c>
      <c r="DX455">
        <v>500.003384615385</v>
      </c>
      <c r="DY455">
        <v>90.2824076923077</v>
      </c>
      <c r="DZ455">
        <v>0.0287198230769231</v>
      </c>
      <c r="EA455">
        <v>30.0950076923077</v>
      </c>
      <c r="EB455">
        <v>29.9921384615385</v>
      </c>
      <c r="EC455">
        <v>999.9</v>
      </c>
      <c r="ED455">
        <v>0</v>
      </c>
      <c r="EE455">
        <v>0</v>
      </c>
      <c r="EF455">
        <v>10007.3007692308</v>
      </c>
      <c r="EG455">
        <v>0</v>
      </c>
      <c r="EH455">
        <v>9.67472384615385</v>
      </c>
      <c r="EI455">
        <v>-49.7026</v>
      </c>
      <c r="EJ455">
        <v>844.312307692308</v>
      </c>
      <c r="EK455">
        <v>892.105538461539</v>
      </c>
      <c r="EL455">
        <v>3.40433846153846</v>
      </c>
      <c r="EM455">
        <v>874.096692307692</v>
      </c>
      <c r="EN455">
        <v>20.1866153846154</v>
      </c>
      <c r="EO455">
        <v>2.12984923076923</v>
      </c>
      <c r="EP455">
        <v>1.82249692307692</v>
      </c>
      <c r="EQ455">
        <v>18.4441846153846</v>
      </c>
      <c r="ER455">
        <v>15.9810846153846</v>
      </c>
      <c r="ES455">
        <v>2000.01</v>
      </c>
      <c r="ET455">
        <v>0.979996</v>
      </c>
      <c r="EU455">
        <v>0.0200041</v>
      </c>
      <c r="EV455">
        <v>0</v>
      </c>
      <c r="EW455">
        <v>679.064692307692</v>
      </c>
      <c r="EX455">
        <v>5.00016</v>
      </c>
      <c r="EY455">
        <v>13895.3384615385</v>
      </c>
      <c r="EZ455">
        <v>18234.2615384615</v>
      </c>
      <c r="FA455">
        <v>48.562</v>
      </c>
      <c r="FB455">
        <v>48.875</v>
      </c>
      <c r="FC455">
        <v>48.937</v>
      </c>
      <c r="FD455">
        <v>48.625</v>
      </c>
      <c r="FE455">
        <v>50.437</v>
      </c>
      <c r="FF455">
        <v>1955.1</v>
      </c>
      <c r="FG455">
        <v>39.91</v>
      </c>
      <c r="FH455">
        <v>0</v>
      </c>
      <c r="FI455">
        <v>1759000757.1</v>
      </c>
      <c r="FJ455">
        <v>0</v>
      </c>
      <c r="FK455">
        <v>679.080576923077</v>
      </c>
      <c r="FL455">
        <v>2.35470084650068</v>
      </c>
      <c r="FM455">
        <v>43.4222222390004</v>
      </c>
      <c r="FN455">
        <v>13895.6961538462</v>
      </c>
      <c r="FO455">
        <v>15</v>
      </c>
      <c r="FP455">
        <v>0</v>
      </c>
      <c r="FQ455" t="s">
        <v>439</v>
      </c>
      <c r="FR455">
        <v>1747249705.1</v>
      </c>
      <c r="FS455">
        <v>1747249711.1</v>
      </c>
      <c r="FT455">
        <v>0</v>
      </c>
      <c r="FU455">
        <v>0.871</v>
      </c>
      <c r="FV455">
        <v>0.066</v>
      </c>
      <c r="FW455">
        <v>5.486</v>
      </c>
      <c r="FX455">
        <v>0.145</v>
      </c>
      <c r="FY455">
        <v>420</v>
      </c>
      <c r="FZ455">
        <v>16</v>
      </c>
      <c r="GA455">
        <v>0.27</v>
      </c>
      <c r="GB455">
        <v>0.16</v>
      </c>
      <c r="GC455">
        <v>-49.7310571428571</v>
      </c>
      <c r="GD455">
        <v>0.932423376623432</v>
      </c>
      <c r="GE455">
        <v>0.551558948687764</v>
      </c>
      <c r="GF455">
        <v>0</v>
      </c>
      <c r="GG455">
        <v>678.923705882353</v>
      </c>
      <c r="GH455">
        <v>2.93579831684663</v>
      </c>
      <c r="GI455">
        <v>0.360208806226389</v>
      </c>
      <c r="GJ455">
        <v>-1</v>
      </c>
      <c r="GK455">
        <v>3.4209419047619</v>
      </c>
      <c r="GL455">
        <v>-0.277581818181819</v>
      </c>
      <c r="GM455">
        <v>0.0303107966964229</v>
      </c>
      <c r="GN455">
        <v>0</v>
      </c>
      <c r="GO455">
        <v>0</v>
      </c>
      <c r="GP455">
        <v>2</v>
      </c>
      <c r="GQ455" t="s">
        <v>457</v>
      </c>
      <c r="GR455">
        <v>3.12543</v>
      </c>
      <c r="GS455">
        <v>2.65426</v>
      </c>
      <c r="GT455">
        <v>0.147585</v>
      </c>
      <c r="GU455">
        <v>0.153855</v>
      </c>
      <c r="GV455">
        <v>0.100172</v>
      </c>
      <c r="GW455">
        <v>0.0902934</v>
      </c>
      <c r="GX455">
        <v>21940.9</v>
      </c>
      <c r="GY455">
        <v>20676.4</v>
      </c>
      <c r="GZ455">
        <v>23016</v>
      </c>
      <c r="HA455">
        <v>23790.7</v>
      </c>
      <c r="HB455">
        <v>35293.7</v>
      </c>
      <c r="HC455">
        <v>35828.2</v>
      </c>
      <c r="HD455">
        <v>41487</v>
      </c>
      <c r="HE455">
        <v>42423.9</v>
      </c>
      <c r="HF455">
        <v>1.9123</v>
      </c>
      <c r="HG455">
        <v>1.822</v>
      </c>
      <c r="HH455">
        <v>0.172202</v>
      </c>
      <c r="HI455">
        <v>0</v>
      </c>
      <c r="HJ455">
        <v>27.1987</v>
      </c>
      <c r="HK455">
        <v>999.9</v>
      </c>
      <c r="HL455">
        <v>54.175</v>
      </c>
      <c r="HM455">
        <v>29.416</v>
      </c>
      <c r="HN455">
        <v>24.7197</v>
      </c>
      <c r="HO455">
        <v>54.0729</v>
      </c>
      <c r="HP455">
        <v>41.7188</v>
      </c>
      <c r="HQ455">
        <v>1</v>
      </c>
      <c r="HR455">
        <v>0.00389482</v>
      </c>
      <c r="HS455">
        <v>0.016506</v>
      </c>
      <c r="HT455">
        <v>20.2183</v>
      </c>
      <c r="HU455">
        <v>5.23346</v>
      </c>
      <c r="HV455">
        <v>11.992</v>
      </c>
      <c r="HW455">
        <v>4.9556</v>
      </c>
      <c r="HX455">
        <v>3.30387</v>
      </c>
      <c r="HY455">
        <v>24.2</v>
      </c>
      <c r="HZ455">
        <v>9999</v>
      </c>
      <c r="IA455">
        <v>9999</v>
      </c>
      <c r="IB455">
        <v>9999</v>
      </c>
      <c r="IC455">
        <v>1.86847</v>
      </c>
      <c r="ID455">
        <v>1.86417</v>
      </c>
      <c r="IE455">
        <v>1.8718</v>
      </c>
      <c r="IF455">
        <v>1.86264</v>
      </c>
      <c r="IG455">
        <v>1.86207</v>
      </c>
      <c r="IH455">
        <v>1.86856</v>
      </c>
      <c r="II455">
        <v>1.85867</v>
      </c>
      <c r="IJ455">
        <v>1.86508</v>
      </c>
      <c r="IK455">
        <v>5</v>
      </c>
      <c r="IL455">
        <v>0</v>
      </c>
      <c r="IM455">
        <v>0</v>
      </c>
      <c r="IN455">
        <v>0</v>
      </c>
      <c r="IO455" t="s">
        <v>441</v>
      </c>
      <c r="IP455" t="s">
        <v>442</v>
      </c>
      <c r="IQ455" t="s">
        <v>443</v>
      </c>
      <c r="IR455" t="s">
        <v>443</v>
      </c>
      <c r="IS455" t="s">
        <v>443</v>
      </c>
      <c r="IT455" t="s">
        <v>443</v>
      </c>
      <c r="IU455">
        <v>0</v>
      </c>
      <c r="IV455">
        <v>100</v>
      </c>
      <c r="IW455">
        <v>100</v>
      </c>
      <c r="IX455">
        <v>6.919</v>
      </c>
      <c r="IY455">
        <v>0.386</v>
      </c>
      <c r="IZ455">
        <v>4.29428474587108</v>
      </c>
      <c r="JA455">
        <v>0.0044018681294096</v>
      </c>
      <c r="JB455">
        <v>-1.90699597991277e-06</v>
      </c>
      <c r="JC455">
        <v>4.44501569190667e-10</v>
      </c>
      <c r="JD455">
        <v>0.0663976639725661</v>
      </c>
      <c r="JE455">
        <v>0.00774552653971819</v>
      </c>
      <c r="JF455">
        <v>0.000136201457998369</v>
      </c>
      <c r="JG455">
        <v>5.32982615085375e-06</v>
      </c>
      <c r="JH455">
        <v>-0</v>
      </c>
      <c r="JI455">
        <v>1991</v>
      </c>
      <c r="JJ455">
        <v>1</v>
      </c>
      <c r="JK455">
        <v>28</v>
      </c>
      <c r="JL455">
        <v>195850.8</v>
      </c>
      <c r="JM455">
        <v>195850.7</v>
      </c>
      <c r="JN455">
        <v>1.78223</v>
      </c>
      <c r="JO455">
        <v>2.36816</v>
      </c>
      <c r="JP455">
        <v>1.4978</v>
      </c>
      <c r="JQ455">
        <v>2.33032</v>
      </c>
      <c r="JR455">
        <v>1.54419</v>
      </c>
      <c r="JS455">
        <v>2.3877</v>
      </c>
      <c r="JT455">
        <v>35.4291</v>
      </c>
      <c r="JU455">
        <v>24.1138</v>
      </c>
      <c r="JV455">
        <v>18</v>
      </c>
      <c r="JW455">
        <v>547.253</v>
      </c>
      <c r="JX455">
        <v>432.476</v>
      </c>
      <c r="JY455">
        <v>26.8259</v>
      </c>
      <c r="JZ455">
        <v>27.6178</v>
      </c>
      <c r="KA455">
        <v>30.0001</v>
      </c>
      <c r="KB455">
        <v>27.5171</v>
      </c>
      <c r="KC455">
        <v>27.5425</v>
      </c>
      <c r="KD455">
        <v>35.7209</v>
      </c>
      <c r="KE455">
        <v>30.9672</v>
      </c>
      <c r="KF455">
        <v>83.235</v>
      </c>
      <c r="KG455">
        <v>26.8261</v>
      </c>
      <c r="KH455">
        <v>921.374</v>
      </c>
      <c r="KI455">
        <v>20.3104</v>
      </c>
      <c r="KJ455">
        <v>92.9888</v>
      </c>
      <c r="KK455">
        <v>98.8731</v>
      </c>
    </row>
    <row r="456" spans="1:297">
      <c r="A456">
        <v>440</v>
      </c>
      <c r="B456">
        <v>1759000757</v>
      </c>
      <c r="C456">
        <v>13410</v>
      </c>
      <c r="D456" t="s">
        <v>1326</v>
      </c>
      <c r="E456" t="s">
        <v>1327</v>
      </c>
      <c r="F456">
        <v>5</v>
      </c>
      <c r="G456" t="s">
        <v>1217</v>
      </c>
      <c r="H456" t="s">
        <v>436</v>
      </c>
      <c r="I456">
        <v>1759000748.84615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(EA456+(U456+2*0.95*5.67E-8*(((EA456+$B$7)+273)^4-(EA456+273)^4)-44100*J456)/(1.84*29.3*R456+8*0.95*5.67E-8*(EA456+273)^3))</f>
        <v>0</v>
      </c>
      <c r="W456">
        <f>($C$7*EB456+$D$7*EC456+$E$7*V456)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2*0.95*5.67E-8*(((EA456+$B$7)+273)^4-(W456+273)^4)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925.647170828571</v>
      </c>
      <c r="AK456">
        <v>885.237339393939</v>
      </c>
      <c r="AL456">
        <v>3.44059508657991</v>
      </c>
      <c r="AM456">
        <v>63.08</v>
      </c>
      <c r="AN456">
        <f>(AP456 - AO456 + DY456*1E3/(8.314*(EA456+273.15)) * AR456/DX456 * AQ456) * DX456/(100*DL456) * 1000/(1000 - AP456)</f>
        <v>0</v>
      </c>
      <c r="AO456">
        <v>20.2263205357143</v>
      </c>
      <c r="AP456">
        <v>23.5806454545454</v>
      </c>
      <c r="AQ456">
        <v>-2.96210326259729e-05</v>
      </c>
      <c r="AR456">
        <v>99.94</v>
      </c>
      <c r="AS456">
        <v>0</v>
      </c>
      <c r="AT456">
        <v>0</v>
      </c>
      <c r="AU456">
        <f>IF(AS456*$H$13&gt;=AW456,1.0,(AW456/(AW456-AS456*$H$13)))</f>
        <v>0</v>
      </c>
      <c r="AV456">
        <f>(AU456-1)*100</f>
        <v>0</v>
      </c>
      <c r="AW456">
        <f>MAX(0,($B$13+$C$13*EF456)/(1+$D$13*EF456)*DY456/(EA456+273)*$E$13)</f>
        <v>0</v>
      </c>
      <c r="AX456" t="s">
        <v>437</v>
      </c>
      <c r="AY456" t="s">
        <v>437</v>
      </c>
      <c r="AZ456">
        <v>0</v>
      </c>
      <c r="BA456">
        <v>0</v>
      </c>
      <c r="BB456">
        <f>1-AZ456/BA456</f>
        <v>0</v>
      </c>
      <c r="BC456">
        <v>0</v>
      </c>
      <c r="BD456" t="s">
        <v>437</v>
      </c>
      <c r="BE456" t="s">
        <v>437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437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$B$11*EG456+$C$11*EH456+$F$11*ES456*(1-EV456)</f>
        <v>0</v>
      </c>
      <c r="DI456">
        <f>DH456*DJ456</f>
        <v>0</v>
      </c>
      <c r="DJ456">
        <f>($B$11*$D$9+$C$11*$D$9+$F$11*((FF456+EX456)/MAX(FF456+EX456+FG456, 0.1)*$I$9+FG456/MAX(FF456+EX456+FG456, 0.1)*$J$9))/($B$11+$C$11+$F$11)</f>
        <v>0</v>
      </c>
      <c r="DK456">
        <f>($B$11*$K$9+$C$11*$K$9+$F$11*((FF456+EX456)/MAX(FF456+EX456+FG456, 0.1)*$P$9+FG456/MAX(FF456+EX456+FG456, 0.1)*$Q$9))/($B$11+$C$11+$F$11)</f>
        <v>0</v>
      </c>
      <c r="DL456">
        <v>4.6</v>
      </c>
      <c r="DM456">
        <v>0.5</v>
      </c>
      <c r="DN456" t="s">
        <v>438</v>
      </c>
      <c r="DO456">
        <v>2</v>
      </c>
      <c r="DP456" t="b">
        <v>1</v>
      </c>
      <c r="DQ456">
        <v>1759000748.84615</v>
      </c>
      <c r="DR456">
        <v>840.768923076923</v>
      </c>
      <c r="DS456">
        <v>890.699846153846</v>
      </c>
      <c r="DT456">
        <v>23.5898692307692</v>
      </c>
      <c r="DU456">
        <v>20.2035769230769</v>
      </c>
      <c r="DV456">
        <v>833.872384615384</v>
      </c>
      <c r="DW456">
        <v>23.2038307692308</v>
      </c>
      <c r="DX456">
        <v>500.005846153846</v>
      </c>
      <c r="DY456">
        <v>90.2822461538461</v>
      </c>
      <c r="DZ456">
        <v>0.0287634461538462</v>
      </c>
      <c r="EA456">
        <v>30.0985461538461</v>
      </c>
      <c r="EB456">
        <v>29.9983769230769</v>
      </c>
      <c r="EC456">
        <v>999.9</v>
      </c>
      <c r="ED456">
        <v>0</v>
      </c>
      <c r="EE456">
        <v>0</v>
      </c>
      <c r="EF456">
        <v>10000.4761538462</v>
      </c>
      <c r="EG456">
        <v>0</v>
      </c>
      <c r="EH456">
        <v>9.68114461538462</v>
      </c>
      <c r="EI456">
        <v>-49.9308230769231</v>
      </c>
      <c r="EJ456">
        <v>861.081769230769</v>
      </c>
      <c r="EK456">
        <v>909.066384615385</v>
      </c>
      <c r="EL456">
        <v>3.38628076923077</v>
      </c>
      <c r="EM456">
        <v>890.699846153846</v>
      </c>
      <c r="EN456">
        <v>20.2035769230769</v>
      </c>
      <c r="EO456">
        <v>2.12974692307692</v>
      </c>
      <c r="EP456">
        <v>1.82402461538462</v>
      </c>
      <c r="EQ456">
        <v>18.4434153846154</v>
      </c>
      <c r="ER456">
        <v>15.9942</v>
      </c>
      <c r="ES456">
        <v>2000.01384615385</v>
      </c>
      <c r="ET456">
        <v>0.979996</v>
      </c>
      <c r="EU456">
        <v>0.0200041</v>
      </c>
      <c r="EV456">
        <v>0</v>
      </c>
      <c r="EW456">
        <v>679.258615384615</v>
      </c>
      <c r="EX456">
        <v>5.00016</v>
      </c>
      <c r="EY456">
        <v>13898.9692307692</v>
      </c>
      <c r="EZ456">
        <v>18234.2846153846</v>
      </c>
      <c r="FA456">
        <v>48.562</v>
      </c>
      <c r="FB456">
        <v>48.8701538461538</v>
      </c>
      <c r="FC456">
        <v>48.937</v>
      </c>
      <c r="FD456">
        <v>48.625</v>
      </c>
      <c r="FE456">
        <v>50.437</v>
      </c>
      <c r="FF456">
        <v>1955.10384615385</v>
      </c>
      <c r="FG456">
        <v>39.91</v>
      </c>
      <c r="FH456">
        <v>0</v>
      </c>
      <c r="FI456">
        <v>1759000762.5</v>
      </c>
      <c r="FJ456">
        <v>0</v>
      </c>
      <c r="FK456">
        <v>679.27972</v>
      </c>
      <c r="FL456">
        <v>1.73899998632446</v>
      </c>
      <c r="FM456">
        <v>40.7999999400146</v>
      </c>
      <c r="FN456">
        <v>13899.704</v>
      </c>
      <c r="FO456">
        <v>15</v>
      </c>
      <c r="FP456">
        <v>0</v>
      </c>
      <c r="FQ456" t="s">
        <v>439</v>
      </c>
      <c r="FR456">
        <v>1747249705.1</v>
      </c>
      <c r="FS456">
        <v>1747249711.1</v>
      </c>
      <c r="FT456">
        <v>0</v>
      </c>
      <c r="FU456">
        <v>0.871</v>
      </c>
      <c r="FV456">
        <v>0.066</v>
      </c>
      <c r="FW456">
        <v>5.486</v>
      </c>
      <c r="FX456">
        <v>0.145</v>
      </c>
      <c r="FY456">
        <v>420</v>
      </c>
      <c r="FZ456">
        <v>16</v>
      </c>
      <c r="GA456">
        <v>0.27</v>
      </c>
      <c r="GB456">
        <v>0.16</v>
      </c>
      <c r="GC456">
        <v>-49.909265</v>
      </c>
      <c r="GD456">
        <v>-2.56329473684209</v>
      </c>
      <c r="GE456">
        <v>0.527675682853587</v>
      </c>
      <c r="GF456">
        <v>0</v>
      </c>
      <c r="GG456">
        <v>679.136823529412</v>
      </c>
      <c r="GH456">
        <v>2.25760121789376</v>
      </c>
      <c r="GI456">
        <v>0.298548988057062</v>
      </c>
      <c r="GJ456">
        <v>-1</v>
      </c>
      <c r="GK456">
        <v>3.392658</v>
      </c>
      <c r="GL456">
        <v>-0.218203308270676</v>
      </c>
      <c r="GM456">
        <v>0.0227064696947809</v>
      </c>
      <c r="GN456">
        <v>0</v>
      </c>
      <c r="GO456">
        <v>0</v>
      </c>
      <c r="GP456">
        <v>2</v>
      </c>
      <c r="GQ456" t="s">
        <v>457</v>
      </c>
      <c r="GR456">
        <v>3.12514</v>
      </c>
      <c r="GS456">
        <v>2.65395</v>
      </c>
      <c r="GT456">
        <v>0.149517</v>
      </c>
      <c r="GU456">
        <v>0.15563</v>
      </c>
      <c r="GV456">
        <v>0.100146</v>
      </c>
      <c r="GW456">
        <v>0.0903332</v>
      </c>
      <c r="GX456">
        <v>21891.2</v>
      </c>
      <c r="GY456">
        <v>20632.8</v>
      </c>
      <c r="GZ456">
        <v>23016</v>
      </c>
      <c r="HA456">
        <v>23790.4</v>
      </c>
      <c r="HB456">
        <v>35295.1</v>
      </c>
      <c r="HC456">
        <v>35826.5</v>
      </c>
      <c r="HD456">
        <v>41487.2</v>
      </c>
      <c r="HE456">
        <v>42423.5</v>
      </c>
      <c r="HF456">
        <v>1.91177</v>
      </c>
      <c r="HG456">
        <v>1.82292</v>
      </c>
      <c r="HH456">
        <v>0.172392</v>
      </c>
      <c r="HI456">
        <v>0</v>
      </c>
      <c r="HJ456">
        <v>27.1953</v>
      </c>
      <c r="HK456">
        <v>999.9</v>
      </c>
      <c r="HL456">
        <v>54.175</v>
      </c>
      <c r="HM456">
        <v>29.406</v>
      </c>
      <c r="HN456">
        <v>24.7041</v>
      </c>
      <c r="HO456">
        <v>53.8729</v>
      </c>
      <c r="HP456">
        <v>41.9431</v>
      </c>
      <c r="HQ456">
        <v>1</v>
      </c>
      <c r="HR456">
        <v>0.00397104</v>
      </c>
      <c r="HS456">
        <v>0.128075</v>
      </c>
      <c r="HT456">
        <v>20.2181</v>
      </c>
      <c r="HU456">
        <v>5.23256</v>
      </c>
      <c r="HV456">
        <v>11.992</v>
      </c>
      <c r="HW456">
        <v>4.9556</v>
      </c>
      <c r="HX456">
        <v>3.30387</v>
      </c>
      <c r="HY456">
        <v>24.2</v>
      </c>
      <c r="HZ456">
        <v>9999</v>
      </c>
      <c r="IA456">
        <v>9999</v>
      </c>
      <c r="IB456">
        <v>9999</v>
      </c>
      <c r="IC456">
        <v>1.86845</v>
      </c>
      <c r="ID456">
        <v>1.86418</v>
      </c>
      <c r="IE456">
        <v>1.8718</v>
      </c>
      <c r="IF456">
        <v>1.86266</v>
      </c>
      <c r="IG456">
        <v>1.86206</v>
      </c>
      <c r="IH456">
        <v>1.86854</v>
      </c>
      <c r="II456">
        <v>1.85867</v>
      </c>
      <c r="IJ456">
        <v>1.86508</v>
      </c>
      <c r="IK456">
        <v>5</v>
      </c>
      <c r="IL456">
        <v>0</v>
      </c>
      <c r="IM456">
        <v>0</v>
      </c>
      <c r="IN456">
        <v>0</v>
      </c>
      <c r="IO456" t="s">
        <v>441</v>
      </c>
      <c r="IP456" t="s">
        <v>442</v>
      </c>
      <c r="IQ456" t="s">
        <v>443</v>
      </c>
      <c r="IR456" t="s">
        <v>443</v>
      </c>
      <c r="IS456" t="s">
        <v>443</v>
      </c>
      <c r="IT456" t="s">
        <v>443</v>
      </c>
      <c r="IU456">
        <v>0</v>
      </c>
      <c r="IV456">
        <v>100</v>
      </c>
      <c r="IW456">
        <v>100</v>
      </c>
      <c r="IX456">
        <v>6.954</v>
      </c>
      <c r="IY456">
        <v>0.3858</v>
      </c>
      <c r="IZ456">
        <v>4.29428474587108</v>
      </c>
      <c r="JA456">
        <v>0.0044018681294096</v>
      </c>
      <c r="JB456">
        <v>-1.90699597991277e-06</v>
      </c>
      <c r="JC456">
        <v>4.44501569190667e-10</v>
      </c>
      <c r="JD456">
        <v>0.0663976639725661</v>
      </c>
      <c r="JE456">
        <v>0.00774552653971819</v>
      </c>
      <c r="JF456">
        <v>0.000136201457998369</v>
      </c>
      <c r="JG456">
        <v>5.32982615085375e-06</v>
      </c>
      <c r="JH456">
        <v>-0</v>
      </c>
      <c r="JI456">
        <v>1991</v>
      </c>
      <c r="JJ456">
        <v>1</v>
      </c>
      <c r="JK456">
        <v>28</v>
      </c>
      <c r="JL456">
        <v>195850.9</v>
      </c>
      <c r="JM456">
        <v>195850.8</v>
      </c>
      <c r="JN456">
        <v>1.80908</v>
      </c>
      <c r="JO456">
        <v>2.37549</v>
      </c>
      <c r="JP456">
        <v>1.49902</v>
      </c>
      <c r="JQ456">
        <v>2.33032</v>
      </c>
      <c r="JR456">
        <v>1.54419</v>
      </c>
      <c r="JS456">
        <v>2.28027</v>
      </c>
      <c r="JT456">
        <v>35.4059</v>
      </c>
      <c r="JU456">
        <v>24.105</v>
      </c>
      <c r="JV456">
        <v>18</v>
      </c>
      <c r="JW456">
        <v>546.896</v>
      </c>
      <c r="JX456">
        <v>433.011</v>
      </c>
      <c r="JY456">
        <v>26.827</v>
      </c>
      <c r="JZ456">
        <v>27.6158</v>
      </c>
      <c r="KA456">
        <v>30.0002</v>
      </c>
      <c r="KB456">
        <v>27.5152</v>
      </c>
      <c r="KC456">
        <v>27.5408</v>
      </c>
      <c r="KD456">
        <v>36.3575</v>
      </c>
      <c r="KE456">
        <v>30.6876</v>
      </c>
      <c r="KF456">
        <v>83.235</v>
      </c>
      <c r="KG456">
        <v>26.7872</v>
      </c>
      <c r="KH456">
        <v>941.71</v>
      </c>
      <c r="KI456">
        <v>20.3428</v>
      </c>
      <c r="KJ456">
        <v>92.9891</v>
      </c>
      <c r="KK456">
        <v>98.8722</v>
      </c>
    </row>
    <row r="457" spans="1:297">
      <c r="A457">
        <v>441</v>
      </c>
      <c r="B457">
        <v>1759000762</v>
      </c>
      <c r="C457">
        <v>13415</v>
      </c>
      <c r="D457" t="s">
        <v>1328</v>
      </c>
      <c r="E457" t="s">
        <v>1329</v>
      </c>
      <c r="F457">
        <v>5</v>
      </c>
      <c r="G457" t="s">
        <v>1217</v>
      </c>
      <c r="H457" t="s">
        <v>436</v>
      </c>
      <c r="I457">
        <v>1759000753.84615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(EA457+(U457+2*0.95*5.67E-8*(((EA457+$B$7)+273)^4-(EA457+273)^4)-44100*J457)/(1.84*29.3*R457+8*0.95*5.67E-8*(EA457+273)^3))</f>
        <v>0</v>
      </c>
      <c r="W457">
        <f>($C$7*EB457+$D$7*EC457+$E$7*V457)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2*0.95*5.67E-8*(((EA457+$B$7)+273)^4-(W457+273)^4)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942.103626651191</v>
      </c>
      <c r="AK457">
        <v>902.151351515151</v>
      </c>
      <c r="AL457">
        <v>3.38654835497827</v>
      </c>
      <c r="AM457">
        <v>63.08</v>
      </c>
      <c r="AN457">
        <f>(AP457 - AO457 + DY457*1E3/(8.314*(EA457+273.15)) * AR457/DX457 * AQ457) * DX457/(100*DL457) * 1000/(1000 - AP457)</f>
        <v>0</v>
      </c>
      <c r="AO457">
        <v>20.258555047619</v>
      </c>
      <c r="AP457">
        <v>23.5766236363636</v>
      </c>
      <c r="AQ457">
        <v>-8.63591012163423e-06</v>
      </c>
      <c r="AR457">
        <v>99.94</v>
      </c>
      <c r="AS457">
        <v>0</v>
      </c>
      <c r="AT457">
        <v>0</v>
      </c>
      <c r="AU457">
        <f>IF(AS457*$H$13&gt;=AW457,1.0,(AW457/(AW457-AS457*$H$13)))</f>
        <v>0</v>
      </c>
      <c r="AV457">
        <f>(AU457-1)*100</f>
        <v>0</v>
      </c>
      <c r="AW457">
        <f>MAX(0,($B$13+$C$13*EF457)/(1+$D$13*EF457)*DY457/(EA457+273)*$E$13)</f>
        <v>0</v>
      </c>
      <c r="AX457" t="s">
        <v>437</v>
      </c>
      <c r="AY457" t="s">
        <v>437</v>
      </c>
      <c r="AZ457">
        <v>0</v>
      </c>
      <c r="BA457">
        <v>0</v>
      </c>
      <c r="BB457">
        <f>1-AZ457/BA457</f>
        <v>0</v>
      </c>
      <c r="BC457">
        <v>0</v>
      </c>
      <c r="BD457" t="s">
        <v>437</v>
      </c>
      <c r="BE457" t="s">
        <v>437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437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$B$11*EG457+$C$11*EH457+$F$11*ES457*(1-EV457)</f>
        <v>0</v>
      </c>
      <c r="DI457">
        <f>DH457*DJ457</f>
        <v>0</v>
      </c>
      <c r="DJ457">
        <f>($B$11*$D$9+$C$11*$D$9+$F$11*((FF457+EX457)/MAX(FF457+EX457+FG457, 0.1)*$I$9+FG457/MAX(FF457+EX457+FG457, 0.1)*$J$9))/($B$11+$C$11+$F$11)</f>
        <v>0</v>
      </c>
      <c r="DK457">
        <f>($B$11*$K$9+$C$11*$K$9+$F$11*((FF457+EX457)/MAX(FF457+EX457+FG457, 0.1)*$P$9+FG457/MAX(FF457+EX457+FG457, 0.1)*$Q$9))/($B$11+$C$11+$F$11)</f>
        <v>0</v>
      </c>
      <c r="DL457">
        <v>4.6</v>
      </c>
      <c r="DM457">
        <v>0.5</v>
      </c>
      <c r="DN457" t="s">
        <v>438</v>
      </c>
      <c r="DO457">
        <v>2</v>
      </c>
      <c r="DP457" t="b">
        <v>1</v>
      </c>
      <c r="DQ457">
        <v>1759000753.84615</v>
      </c>
      <c r="DR457">
        <v>857.184461538462</v>
      </c>
      <c r="DS457">
        <v>907.314384615385</v>
      </c>
      <c r="DT457">
        <v>23.5836846153846</v>
      </c>
      <c r="DU457">
        <v>20.2282538461538</v>
      </c>
      <c r="DV457">
        <v>850.252923076923</v>
      </c>
      <c r="DW457">
        <v>23.1977769230769</v>
      </c>
      <c r="DX457">
        <v>500.012076923077</v>
      </c>
      <c r="DY457">
        <v>90.2826461538462</v>
      </c>
      <c r="DZ457">
        <v>0.0285889692307692</v>
      </c>
      <c r="EA457">
        <v>30.1008846153846</v>
      </c>
      <c r="EB457">
        <v>30.0049923076923</v>
      </c>
      <c r="EC457">
        <v>999.9</v>
      </c>
      <c r="ED457">
        <v>0</v>
      </c>
      <c r="EE457">
        <v>0</v>
      </c>
      <c r="EF457">
        <v>10002.3515384615</v>
      </c>
      <c r="EG457">
        <v>0</v>
      </c>
      <c r="EH457">
        <v>9.68168</v>
      </c>
      <c r="EI457">
        <v>-50.1298230769231</v>
      </c>
      <c r="EJ457">
        <v>877.888230769231</v>
      </c>
      <c r="EK457">
        <v>926.047076923077</v>
      </c>
      <c r="EL457">
        <v>3.35541923076923</v>
      </c>
      <c r="EM457">
        <v>907.314384615385</v>
      </c>
      <c r="EN457">
        <v>20.2282538461538</v>
      </c>
      <c r="EO457">
        <v>2.12919769230769</v>
      </c>
      <c r="EP457">
        <v>1.82626153846154</v>
      </c>
      <c r="EQ457">
        <v>18.4393153846154</v>
      </c>
      <c r="ER457">
        <v>16.0133769230769</v>
      </c>
      <c r="ES457">
        <v>2000.01461538461</v>
      </c>
      <c r="ET457">
        <v>0.979996</v>
      </c>
      <c r="EU457">
        <v>0.0200041</v>
      </c>
      <c r="EV457">
        <v>0</v>
      </c>
      <c r="EW457">
        <v>679.414076923077</v>
      </c>
      <c r="EX457">
        <v>5.00016</v>
      </c>
      <c r="EY457">
        <v>13902.3846153846</v>
      </c>
      <c r="EZ457">
        <v>18234.3</v>
      </c>
      <c r="FA457">
        <v>48.562</v>
      </c>
      <c r="FB457">
        <v>48.8701538461538</v>
      </c>
      <c r="FC457">
        <v>48.937</v>
      </c>
      <c r="FD457">
        <v>48.625</v>
      </c>
      <c r="FE457">
        <v>50.437</v>
      </c>
      <c r="FF457">
        <v>1955.10461538462</v>
      </c>
      <c r="FG457">
        <v>39.91</v>
      </c>
      <c r="FH457">
        <v>0</v>
      </c>
      <c r="FI457">
        <v>1759000767.3</v>
      </c>
      <c r="FJ457">
        <v>0</v>
      </c>
      <c r="FK457">
        <v>679.43044</v>
      </c>
      <c r="FL457">
        <v>1.35623076366292</v>
      </c>
      <c r="FM457">
        <v>41.6384615984385</v>
      </c>
      <c r="FN457">
        <v>13902.928</v>
      </c>
      <c r="FO457">
        <v>15</v>
      </c>
      <c r="FP457">
        <v>0</v>
      </c>
      <c r="FQ457" t="s">
        <v>439</v>
      </c>
      <c r="FR457">
        <v>1747249705.1</v>
      </c>
      <c r="FS457">
        <v>1747249711.1</v>
      </c>
      <c r="FT457">
        <v>0</v>
      </c>
      <c r="FU457">
        <v>0.871</v>
      </c>
      <c r="FV457">
        <v>0.066</v>
      </c>
      <c r="FW457">
        <v>5.486</v>
      </c>
      <c r="FX457">
        <v>0.145</v>
      </c>
      <c r="FY457">
        <v>420</v>
      </c>
      <c r="FZ457">
        <v>16</v>
      </c>
      <c r="GA457">
        <v>0.27</v>
      </c>
      <c r="GB457">
        <v>0.16</v>
      </c>
      <c r="GC457">
        <v>-50.0140333333333</v>
      </c>
      <c r="GD457">
        <v>-2.9126103896104</v>
      </c>
      <c r="GE457">
        <v>0.5819833039115</v>
      </c>
      <c r="GF457">
        <v>0</v>
      </c>
      <c r="GG457">
        <v>679.306205882353</v>
      </c>
      <c r="GH457">
        <v>2.10256683937051</v>
      </c>
      <c r="GI457">
        <v>0.29575593867159</v>
      </c>
      <c r="GJ457">
        <v>-1</v>
      </c>
      <c r="GK457">
        <v>3.37064333333333</v>
      </c>
      <c r="GL457">
        <v>-0.349764155844158</v>
      </c>
      <c r="GM457">
        <v>0.0366450979419431</v>
      </c>
      <c r="GN457">
        <v>0</v>
      </c>
      <c r="GO457">
        <v>0</v>
      </c>
      <c r="GP457">
        <v>2</v>
      </c>
      <c r="GQ457" t="s">
        <v>457</v>
      </c>
      <c r="GR457">
        <v>3.12523</v>
      </c>
      <c r="GS457">
        <v>2.65417</v>
      </c>
      <c r="GT457">
        <v>0.151422</v>
      </c>
      <c r="GU457">
        <v>0.157631</v>
      </c>
      <c r="GV457">
        <v>0.100149</v>
      </c>
      <c r="GW457">
        <v>0.0904903</v>
      </c>
      <c r="GX457">
        <v>21842.4</v>
      </c>
      <c r="GY457">
        <v>20584</v>
      </c>
      <c r="GZ457">
        <v>23016.2</v>
      </c>
      <c r="HA457">
        <v>23790.5</v>
      </c>
      <c r="HB457">
        <v>35295.3</v>
      </c>
      <c r="HC457">
        <v>35820.7</v>
      </c>
      <c r="HD457">
        <v>41487.4</v>
      </c>
      <c r="HE457">
        <v>42423.8</v>
      </c>
      <c r="HF457">
        <v>1.91188</v>
      </c>
      <c r="HG457">
        <v>1.82283</v>
      </c>
      <c r="HH457">
        <v>0.172667</v>
      </c>
      <c r="HI457">
        <v>0</v>
      </c>
      <c r="HJ457">
        <v>27.1918</v>
      </c>
      <c r="HK457">
        <v>999.9</v>
      </c>
      <c r="HL457">
        <v>54.175</v>
      </c>
      <c r="HM457">
        <v>29.406</v>
      </c>
      <c r="HN457">
        <v>24.7064</v>
      </c>
      <c r="HO457">
        <v>53.9429</v>
      </c>
      <c r="HP457">
        <v>41.8029</v>
      </c>
      <c r="HQ457">
        <v>1</v>
      </c>
      <c r="HR457">
        <v>0.00450203</v>
      </c>
      <c r="HS457">
        <v>0.166958</v>
      </c>
      <c r="HT457">
        <v>20.2183</v>
      </c>
      <c r="HU457">
        <v>5.23406</v>
      </c>
      <c r="HV457">
        <v>11.992</v>
      </c>
      <c r="HW457">
        <v>4.9558</v>
      </c>
      <c r="HX457">
        <v>3.30398</v>
      </c>
      <c r="HY457">
        <v>24.2</v>
      </c>
      <c r="HZ457">
        <v>9999</v>
      </c>
      <c r="IA457">
        <v>9999</v>
      </c>
      <c r="IB457">
        <v>9999</v>
      </c>
      <c r="IC457">
        <v>1.86847</v>
      </c>
      <c r="ID457">
        <v>1.86417</v>
      </c>
      <c r="IE457">
        <v>1.8718</v>
      </c>
      <c r="IF457">
        <v>1.86266</v>
      </c>
      <c r="IG457">
        <v>1.86205</v>
      </c>
      <c r="IH457">
        <v>1.86855</v>
      </c>
      <c r="II457">
        <v>1.85867</v>
      </c>
      <c r="IJ457">
        <v>1.86508</v>
      </c>
      <c r="IK457">
        <v>5</v>
      </c>
      <c r="IL457">
        <v>0</v>
      </c>
      <c r="IM457">
        <v>0</v>
      </c>
      <c r="IN457">
        <v>0</v>
      </c>
      <c r="IO457" t="s">
        <v>441</v>
      </c>
      <c r="IP457" t="s">
        <v>442</v>
      </c>
      <c r="IQ457" t="s">
        <v>443</v>
      </c>
      <c r="IR457" t="s">
        <v>443</v>
      </c>
      <c r="IS457" t="s">
        <v>443</v>
      </c>
      <c r="IT457" t="s">
        <v>443</v>
      </c>
      <c r="IU457">
        <v>0</v>
      </c>
      <c r="IV457">
        <v>100</v>
      </c>
      <c r="IW457">
        <v>100</v>
      </c>
      <c r="IX457">
        <v>6.989</v>
      </c>
      <c r="IY457">
        <v>0.3858</v>
      </c>
      <c r="IZ457">
        <v>4.29428474587108</v>
      </c>
      <c r="JA457">
        <v>0.0044018681294096</v>
      </c>
      <c r="JB457">
        <v>-1.90699597991277e-06</v>
      </c>
      <c r="JC457">
        <v>4.44501569190667e-10</v>
      </c>
      <c r="JD457">
        <v>0.0663976639725661</v>
      </c>
      <c r="JE457">
        <v>0.00774552653971819</v>
      </c>
      <c r="JF457">
        <v>0.000136201457998369</v>
      </c>
      <c r="JG457">
        <v>5.32982615085375e-06</v>
      </c>
      <c r="JH457">
        <v>-0</v>
      </c>
      <c r="JI457">
        <v>1991</v>
      </c>
      <c r="JJ457">
        <v>1</v>
      </c>
      <c r="JK457">
        <v>28</v>
      </c>
      <c r="JL457">
        <v>195850.9</v>
      </c>
      <c r="JM457">
        <v>195850.8</v>
      </c>
      <c r="JN457">
        <v>1.84204</v>
      </c>
      <c r="JO457">
        <v>2.35474</v>
      </c>
      <c r="JP457">
        <v>1.4978</v>
      </c>
      <c r="JQ457">
        <v>2.33032</v>
      </c>
      <c r="JR457">
        <v>1.54419</v>
      </c>
      <c r="JS457">
        <v>2.36694</v>
      </c>
      <c r="JT457">
        <v>35.4059</v>
      </c>
      <c r="JU457">
        <v>24.1225</v>
      </c>
      <c r="JV457">
        <v>18</v>
      </c>
      <c r="JW457">
        <v>546.951</v>
      </c>
      <c r="JX457">
        <v>432.943</v>
      </c>
      <c r="JY457">
        <v>26.7919</v>
      </c>
      <c r="JZ457">
        <v>27.6148</v>
      </c>
      <c r="KA457">
        <v>30.0002</v>
      </c>
      <c r="KB457">
        <v>27.514</v>
      </c>
      <c r="KC457">
        <v>27.5396</v>
      </c>
      <c r="KD457">
        <v>36.9064</v>
      </c>
      <c r="KE457">
        <v>30.6876</v>
      </c>
      <c r="KF457">
        <v>83.235</v>
      </c>
      <c r="KG457">
        <v>26.7793</v>
      </c>
      <c r="KH457">
        <v>955.291</v>
      </c>
      <c r="KI457">
        <v>20.365</v>
      </c>
      <c r="KJ457">
        <v>92.9897</v>
      </c>
      <c r="KK457">
        <v>98.8728</v>
      </c>
    </row>
    <row r="458" spans="1:297">
      <c r="A458">
        <v>442</v>
      </c>
      <c r="B458">
        <v>1759000767</v>
      </c>
      <c r="C458">
        <v>13420</v>
      </c>
      <c r="D458" t="s">
        <v>1330</v>
      </c>
      <c r="E458" t="s">
        <v>1331</v>
      </c>
      <c r="F458">
        <v>5</v>
      </c>
      <c r="G458" t="s">
        <v>1217</v>
      </c>
      <c r="H458" t="s">
        <v>436</v>
      </c>
      <c r="I458">
        <v>1759000758.84615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(EA458+(U458+2*0.95*5.67E-8*(((EA458+$B$7)+273)^4-(EA458+273)^4)-44100*J458)/(1.84*29.3*R458+8*0.95*5.67E-8*(EA458+273)^3))</f>
        <v>0</v>
      </c>
      <c r="W458">
        <f>($C$7*EB458+$D$7*EC458+$E$7*V458)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2*0.95*5.67E-8*(((EA458+$B$7)+273)^4-(W458+273)^4)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960.555839596429</v>
      </c>
      <c r="AK458">
        <v>919.869545454545</v>
      </c>
      <c r="AL458">
        <v>3.54983993506482</v>
      </c>
      <c r="AM458">
        <v>63.08</v>
      </c>
      <c r="AN458">
        <f>(AP458 - AO458 + DY458*1E3/(8.314*(EA458+273.15)) * AR458/DX458 * AQ458) * DX458/(100*DL458) * 1000/(1000 - AP458)</f>
        <v>0</v>
      </c>
      <c r="AO458">
        <v>20.2887565238095</v>
      </c>
      <c r="AP458">
        <v>23.5729387878788</v>
      </c>
      <c r="AQ458">
        <v>-1.88063223598406e-05</v>
      </c>
      <c r="AR458">
        <v>99.94</v>
      </c>
      <c r="AS458">
        <v>0</v>
      </c>
      <c r="AT458">
        <v>0</v>
      </c>
      <c r="AU458">
        <f>IF(AS458*$H$13&gt;=AW458,1.0,(AW458/(AW458-AS458*$H$13)))</f>
        <v>0</v>
      </c>
      <c r="AV458">
        <f>(AU458-1)*100</f>
        <v>0</v>
      </c>
      <c r="AW458">
        <f>MAX(0,($B$13+$C$13*EF458)/(1+$D$13*EF458)*DY458/(EA458+273)*$E$13)</f>
        <v>0</v>
      </c>
      <c r="AX458" t="s">
        <v>437</v>
      </c>
      <c r="AY458" t="s">
        <v>437</v>
      </c>
      <c r="AZ458">
        <v>0</v>
      </c>
      <c r="BA458">
        <v>0</v>
      </c>
      <c r="BB458">
        <f>1-AZ458/BA458</f>
        <v>0</v>
      </c>
      <c r="BC458">
        <v>0</v>
      </c>
      <c r="BD458" t="s">
        <v>437</v>
      </c>
      <c r="BE458" t="s">
        <v>437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437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$B$11*EG458+$C$11*EH458+$F$11*ES458*(1-EV458)</f>
        <v>0</v>
      </c>
      <c r="DI458">
        <f>DH458*DJ458</f>
        <v>0</v>
      </c>
      <c r="DJ458">
        <f>($B$11*$D$9+$C$11*$D$9+$F$11*((FF458+EX458)/MAX(FF458+EX458+FG458, 0.1)*$I$9+FG458/MAX(FF458+EX458+FG458, 0.1)*$J$9))/($B$11+$C$11+$F$11)</f>
        <v>0</v>
      </c>
      <c r="DK458">
        <f>($B$11*$K$9+$C$11*$K$9+$F$11*((FF458+EX458)/MAX(FF458+EX458+FG458, 0.1)*$P$9+FG458/MAX(FF458+EX458+FG458, 0.1)*$Q$9))/($B$11+$C$11+$F$11)</f>
        <v>0</v>
      </c>
      <c r="DL458">
        <v>4.6</v>
      </c>
      <c r="DM458">
        <v>0.5</v>
      </c>
      <c r="DN458" t="s">
        <v>438</v>
      </c>
      <c r="DO458">
        <v>2</v>
      </c>
      <c r="DP458" t="b">
        <v>1</v>
      </c>
      <c r="DQ458">
        <v>1759000758.84615</v>
      </c>
      <c r="DR458">
        <v>873.884153846154</v>
      </c>
      <c r="DS458">
        <v>924.497769230769</v>
      </c>
      <c r="DT458">
        <v>23.5790538461538</v>
      </c>
      <c r="DU458">
        <v>20.2558538461538</v>
      </c>
      <c r="DV458">
        <v>866.917538461539</v>
      </c>
      <c r="DW458">
        <v>23.1932615384615</v>
      </c>
      <c r="DX458">
        <v>500.013615384615</v>
      </c>
      <c r="DY458">
        <v>90.2820307692308</v>
      </c>
      <c r="DZ458">
        <v>0.0285758769230769</v>
      </c>
      <c r="EA458">
        <v>30.1025153846154</v>
      </c>
      <c r="EB458">
        <v>30.0096461538462</v>
      </c>
      <c r="EC458">
        <v>999.9</v>
      </c>
      <c r="ED458">
        <v>0</v>
      </c>
      <c r="EE458">
        <v>0</v>
      </c>
      <c r="EF458">
        <v>9988.36153846154</v>
      </c>
      <c r="EG458">
        <v>0</v>
      </c>
      <c r="EH458">
        <v>9.68168</v>
      </c>
      <c r="EI458">
        <v>-50.6134923076923</v>
      </c>
      <c r="EJ458">
        <v>894.987</v>
      </c>
      <c r="EK458">
        <v>943.611769230769</v>
      </c>
      <c r="EL458">
        <v>3.32319538461538</v>
      </c>
      <c r="EM458">
        <v>924.497769230769</v>
      </c>
      <c r="EN458">
        <v>20.2558538461538</v>
      </c>
      <c r="EO458">
        <v>2.12876615384615</v>
      </c>
      <c r="EP458">
        <v>1.82874153846154</v>
      </c>
      <c r="EQ458">
        <v>18.4360769230769</v>
      </c>
      <c r="ER458">
        <v>16.0346230769231</v>
      </c>
      <c r="ES458">
        <v>2000.01538461538</v>
      </c>
      <c r="ET458">
        <v>0.979996</v>
      </c>
      <c r="EU458">
        <v>0.0200041</v>
      </c>
      <c r="EV458">
        <v>0</v>
      </c>
      <c r="EW458">
        <v>679.651230769231</v>
      </c>
      <c r="EX458">
        <v>5.00016</v>
      </c>
      <c r="EY458">
        <v>13905.7692307692</v>
      </c>
      <c r="EZ458">
        <v>18234.3076923077</v>
      </c>
      <c r="FA458">
        <v>48.562</v>
      </c>
      <c r="FB458">
        <v>48.8701538461538</v>
      </c>
      <c r="FC458">
        <v>48.9274615384615</v>
      </c>
      <c r="FD458">
        <v>48.625</v>
      </c>
      <c r="FE458">
        <v>50.4322307692308</v>
      </c>
      <c r="FF458">
        <v>1955.10538461538</v>
      </c>
      <c r="FG458">
        <v>39.91</v>
      </c>
      <c r="FH458">
        <v>0</v>
      </c>
      <c r="FI458">
        <v>1759000772.1</v>
      </c>
      <c r="FJ458">
        <v>0</v>
      </c>
      <c r="FK458">
        <v>679.60512</v>
      </c>
      <c r="FL458">
        <v>2.66684613780739</v>
      </c>
      <c r="FM458">
        <v>39.7307693149239</v>
      </c>
      <c r="FN458">
        <v>13906.108</v>
      </c>
      <c r="FO458">
        <v>15</v>
      </c>
      <c r="FP458">
        <v>0</v>
      </c>
      <c r="FQ458" t="s">
        <v>439</v>
      </c>
      <c r="FR458">
        <v>1747249705.1</v>
      </c>
      <c r="FS458">
        <v>1747249711.1</v>
      </c>
      <c r="FT458">
        <v>0</v>
      </c>
      <c r="FU458">
        <v>0.871</v>
      </c>
      <c r="FV458">
        <v>0.066</v>
      </c>
      <c r="FW458">
        <v>5.486</v>
      </c>
      <c r="FX458">
        <v>0.145</v>
      </c>
      <c r="FY458">
        <v>420</v>
      </c>
      <c r="FZ458">
        <v>16</v>
      </c>
      <c r="GA458">
        <v>0.27</v>
      </c>
      <c r="GB458">
        <v>0.16</v>
      </c>
      <c r="GC458">
        <v>-50.387285</v>
      </c>
      <c r="GD458">
        <v>-4.91750526315793</v>
      </c>
      <c r="GE458">
        <v>0.664347624572407</v>
      </c>
      <c r="GF458">
        <v>0</v>
      </c>
      <c r="GG458">
        <v>679.504264705883</v>
      </c>
      <c r="GH458">
        <v>2.02036668593788</v>
      </c>
      <c r="GI458">
        <v>0.284244231026721</v>
      </c>
      <c r="GJ458">
        <v>-1</v>
      </c>
      <c r="GK458">
        <v>3.338709</v>
      </c>
      <c r="GL458">
        <v>-0.403046616541355</v>
      </c>
      <c r="GM458">
        <v>0.0393346054893143</v>
      </c>
      <c r="GN458">
        <v>0</v>
      </c>
      <c r="GO458">
        <v>0</v>
      </c>
      <c r="GP458">
        <v>2</v>
      </c>
      <c r="GQ458" t="s">
        <v>457</v>
      </c>
      <c r="GR458">
        <v>3.12508</v>
      </c>
      <c r="GS458">
        <v>2.65417</v>
      </c>
      <c r="GT458">
        <v>0.153364</v>
      </c>
      <c r="GU458">
        <v>0.159369</v>
      </c>
      <c r="GV458">
        <v>0.10012</v>
      </c>
      <c r="GW458">
        <v>0.0905091</v>
      </c>
      <c r="GX458">
        <v>21792.4</v>
      </c>
      <c r="GY458">
        <v>20541.5</v>
      </c>
      <c r="GZ458">
        <v>23016.2</v>
      </c>
      <c r="HA458">
        <v>23790.4</v>
      </c>
      <c r="HB458">
        <v>35296.4</v>
      </c>
      <c r="HC458">
        <v>35819.9</v>
      </c>
      <c r="HD458">
        <v>41487.1</v>
      </c>
      <c r="HE458">
        <v>42423.6</v>
      </c>
      <c r="HF458">
        <v>1.91188</v>
      </c>
      <c r="HG458">
        <v>1.8232</v>
      </c>
      <c r="HH458">
        <v>0.173736</v>
      </c>
      <c r="HI458">
        <v>0</v>
      </c>
      <c r="HJ458">
        <v>27.1881</v>
      </c>
      <c r="HK458">
        <v>999.9</v>
      </c>
      <c r="HL458">
        <v>54.151</v>
      </c>
      <c r="HM458">
        <v>29.386</v>
      </c>
      <c r="HN458">
        <v>24.6665</v>
      </c>
      <c r="HO458">
        <v>54.3729</v>
      </c>
      <c r="HP458">
        <v>41.879</v>
      </c>
      <c r="HQ458">
        <v>1</v>
      </c>
      <c r="HR458">
        <v>0.00432673</v>
      </c>
      <c r="HS458">
        <v>0.145403</v>
      </c>
      <c r="HT458">
        <v>20.218</v>
      </c>
      <c r="HU458">
        <v>5.23301</v>
      </c>
      <c r="HV458">
        <v>11.992</v>
      </c>
      <c r="HW458">
        <v>4.95575</v>
      </c>
      <c r="HX458">
        <v>3.30393</v>
      </c>
      <c r="HY458">
        <v>24.2</v>
      </c>
      <c r="HZ458">
        <v>9999</v>
      </c>
      <c r="IA458">
        <v>9999</v>
      </c>
      <c r="IB458">
        <v>9999</v>
      </c>
      <c r="IC458">
        <v>1.86852</v>
      </c>
      <c r="ID458">
        <v>1.86418</v>
      </c>
      <c r="IE458">
        <v>1.8718</v>
      </c>
      <c r="IF458">
        <v>1.86267</v>
      </c>
      <c r="IG458">
        <v>1.86207</v>
      </c>
      <c r="IH458">
        <v>1.86858</v>
      </c>
      <c r="II458">
        <v>1.85867</v>
      </c>
      <c r="IJ458">
        <v>1.86508</v>
      </c>
      <c r="IK458">
        <v>5</v>
      </c>
      <c r="IL458">
        <v>0</v>
      </c>
      <c r="IM458">
        <v>0</v>
      </c>
      <c r="IN458">
        <v>0</v>
      </c>
      <c r="IO458" t="s">
        <v>441</v>
      </c>
      <c r="IP458" t="s">
        <v>442</v>
      </c>
      <c r="IQ458" t="s">
        <v>443</v>
      </c>
      <c r="IR458" t="s">
        <v>443</v>
      </c>
      <c r="IS458" t="s">
        <v>443</v>
      </c>
      <c r="IT458" t="s">
        <v>443</v>
      </c>
      <c r="IU458">
        <v>0</v>
      </c>
      <c r="IV458">
        <v>100</v>
      </c>
      <c r="IW458">
        <v>100</v>
      </c>
      <c r="IX458">
        <v>7.024</v>
      </c>
      <c r="IY458">
        <v>0.3857</v>
      </c>
      <c r="IZ458">
        <v>4.29428474587108</v>
      </c>
      <c r="JA458">
        <v>0.0044018681294096</v>
      </c>
      <c r="JB458">
        <v>-1.90699597991277e-06</v>
      </c>
      <c r="JC458">
        <v>4.44501569190667e-10</v>
      </c>
      <c r="JD458">
        <v>0.0663976639725661</v>
      </c>
      <c r="JE458">
        <v>0.00774552653971819</v>
      </c>
      <c r="JF458">
        <v>0.000136201457998369</v>
      </c>
      <c r="JG458">
        <v>5.32982615085375e-06</v>
      </c>
      <c r="JH458">
        <v>-0</v>
      </c>
      <c r="JI458">
        <v>1991</v>
      </c>
      <c r="JJ458">
        <v>1</v>
      </c>
      <c r="JK458">
        <v>28</v>
      </c>
      <c r="JL458">
        <v>195851</v>
      </c>
      <c r="JM458">
        <v>195850.9</v>
      </c>
      <c r="JN458">
        <v>1.86523</v>
      </c>
      <c r="JO458">
        <v>2.37915</v>
      </c>
      <c r="JP458">
        <v>1.49902</v>
      </c>
      <c r="JQ458">
        <v>2.33032</v>
      </c>
      <c r="JR458">
        <v>1.54419</v>
      </c>
      <c r="JS458">
        <v>2.26318</v>
      </c>
      <c r="JT458">
        <v>35.4291</v>
      </c>
      <c r="JU458">
        <v>24.105</v>
      </c>
      <c r="JV458">
        <v>18</v>
      </c>
      <c r="JW458">
        <v>546.936</v>
      </c>
      <c r="JX458">
        <v>433.152</v>
      </c>
      <c r="JY458">
        <v>26.7757</v>
      </c>
      <c r="JZ458">
        <v>27.6135</v>
      </c>
      <c r="KA458">
        <v>30</v>
      </c>
      <c r="KB458">
        <v>27.5123</v>
      </c>
      <c r="KC458">
        <v>27.5379</v>
      </c>
      <c r="KD458">
        <v>37.4811</v>
      </c>
      <c r="KE458">
        <v>30.4081</v>
      </c>
      <c r="KF458">
        <v>83.235</v>
      </c>
      <c r="KG458">
        <v>26.7705</v>
      </c>
      <c r="KH458">
        <v>975.533</v>
      </c>
      <c r="KI458">
        <v>20.3987</v>
      </c>
      <c r="KJ458">
        <v>92.9893</v>
      </c>
      <c r="KK458">
        <v>98.8724</v>
      </c>
    </row>
    <row r="459" spans="1:297">
      <c r="A459">
        <v>443</v>
      </c>
      <c r="B459">
        <v>1759000772</v>
      </c>
      <c r="C459">
        <v>13425</v>
      </c>
      <c r="D459" t="s">
        <v>1332</v>
      </c>
      <c r="E459" t="s">
        <v>1333</v>
      </c>
      <c r="F459">
        <v>5</v>
      </c>
      <c r="G459" t="s">
        <v>1217</v>
      </c>
      <c r="H459" t="s">
        <v>436</v>
      </c>
      <c r="I459">
        <v>1759000763.84615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(EA459+(U459+2*0.95*5.67E-8*(((EA459+$B$7)+273)^4-(EA459+273)^4)-44100*J459)/(1.84*29.3*R459+8*0.95*5.67E-8*(EA459+273)^3))</f>
        <v>0</v>
      </c>
      <c r="W459">
        <f>($C$7*EB459+$D$7*EC459+$E$7*V459)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2*0.95*5.67E-8*(((EA459+$B$7)+273)^4-(W459+273)^4)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976.249958285715</v>
      </c>
      <c r="AK459">
        <v>936.447175757576</v>
      </c>
      <c r="AL459">
        <v>3.28312536796527</v>
      </c>
      <c r="AM459">
        <v>63.08</v>
      </c>
      <c r="AN459">
        <f>(AP459 - AO459 + DY459*1E3/(8.314*(EA459+273.15)) * AR459/DX459 * AQ459) * DX459/(100*DL459) * 1000/(1000 - AP459)</f>
        <v>0</v>
      </c>
      <c r="AO459">
        <v>20.3034880535714</v>
      </c>
      <c r="AP459">
        <v>23.5607915151515</v>
      </c>
      <c r="AQ459">
        <v>-4.34454151908842e-05</v>
      </c>
      <c r="AR459">
        <v>99.94</v>
      </c>
      <c r="AS459">
        <v>0</v>
      </c>
      <c r="AT459">
        <v>0</v>
      </c>
      <c r="AU459">
        <f>IF(AS459*$H$13&gt;=AW459,1.0,(AW459/(AW459-AS459*$H$13)))</f>
        <v>0</v>
      </c>
      <c r="AV459">
        <f>(AU459-1)*100</f>
        <v>0</v>
      </c>
      <c r="AW459">
        <f>MAX(0,($B$13+$C$13*EF459)/(1+$D$13*EF459)*DY459/(EA459+273)*$E$13)</f>
        <v>0</v>
      </c>
      <c r="AX459" t="s">
        <v>437</v>
      </c>
      <c r="AY459" t="s">
        <v>437</v>
      </c>
      <c r="AZ459">
        <v>0</v>
      </c>
      <c r="BA459">
        <v>0</v>
      </c>
      <c r="BB459">
        <f>1-AZ459/BA459</f>
        <v>0</v>
      </c>
      <c r="BC459">
        <v>0</v>
      </c>
      <c r="BD459" t="s">
        <v>437</v>
      </c>
      <c r="BE459" t="s">
        <v>437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437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$B$11*EG459+$C$11*EH459+$F$11*ES459*(1-EV459)</f>
        <v>0</v>
      </c>
      <c r="DI459">
        <f>DH459*DJ459</f>
        <v>0</v>
      </c>
      <c r="DJ459">
        <f>($B$11*$D$9+$C$11*$D$9+$F$11*((FF459+EX459)/MAX(FF459+EX459+FG459, 0.1)*$I$9+FG459/MAX(FF459+EX459+FG459, 0.1)*$J$9))/($B$11+$C$11+$F$11)</f>
        <v>0</v>
      </c>
      <c r="DK459">
        <f>($B$11*$K$9+$C$11*$K$9+$F$11*((FF459+EX459)/MAX(FF459+EX459+FG459, 0.1)*$P$9+FG459/MAX(FF459+EX459+FG459, 0.1)*$Q$9))/($B$11+$C$11+$F$11)</f>
        <v>0</v>
      </c>
      <c r="DL459">
        <v>4.6</v>
      </c>
      <c r="DM459">
        <v>0.5</v>
      </c>
      <c r="DN459" t="s">
        <v>438</v>
      </c>
      <c r="DO459">
        <v>2</v>
      </c>
      <c r="DP459" t="b">
        <v>1</v>
      </c>
      <c r="DQ459">
        <v>1759000763.84615</v>
      </c>
      <c r="DR459">
        <v>890.647384615385</v>
      </c>
      <c r="DS459">
        <v>940.946846153846</v>
      </c>
      <c r="DT459">
        <v>23.5726230769231</v>
      </c>
      <c r="DU459">
        <v>20.2816692307692</v>
      </c>
      <c r="DV459">
        <v>883.645769230769</v>
      </c>
      <c r="DW459">
        <v>23.1869692307692</v>
      </c>
      <c r="DX459">
        <v>499.981846153846</v>
      </c>
      <c r="DY459">
        <v>90.2807846153846</v>
      </c>
      <c r="DZ459">
        <v>0.0285998461538462</v>
      </c>
      <c r="EA459">
        <v>30.1024846153846</v>
      </c>
      <c r="EB459">
        <v>30.0131769230769</v>
      </c>
      <c r="EC459">
        <v>999.9</v>
      </c>
      <c r="ED459">
        <v>0</v>
      </c>
      <c r="EE459">
        <v>0</v>
      </c>
      <c r="EF459">
        <v>9992.59230769231</v>
      </c>
      <c r="EG459">
        <v>0</v>
      </c>
      <c r="EH459">
        <v>9.68168</v>
      </c>
      <c r="EI459">
        <v>-50.2994</v>
      </c>
      <c r="EJ459">
        <v>912.148923076923</v>
      </c>
      <c r="EK459">
        <v>960.426153846154</v>
      </c>
      <c r="EL459">
        <v>3.29096307692308</v>
      </c>
      <c r="EM459">
        <v>940.946846153846</v>
      </c>
      <c r="EN459">
        <v>20.2816692307692</v>
      </c>
      <c r="EO459">
        <v>2.12815538461538</v>
      </c>
      <c r="EP459">
        <v>1.83104538461538</v>
      </c>
      <c r="EQ459">
        <v>18.4315</v>
      </c>
      <c r="ER459">
        <v>16.0543461538462</v>
      </c>
      <c r="ES459">
        <v>2000.01307692308</v>
      </c>
      <c r="ET459">
        <v>0.979996</v>
      </c>
      <c r="EU459">
        <v>0.0200041</v>
      </c>
      <c r="EV459">
        <v>0</v>
      </c>
      <c r="EW459">
        <v>679.812615384615</v>
      </c>
      <c r="EX459">
        <v>5.00016</v>
      </c>
      <c r="EY459">
        <v>13909.0769230769</v>
      </c>
      <c r="EZ459">
        <v>18234.2846153846</v>
      </c>
      <c r="FA459">
        <v>48.562</v>
      </c>
      <c r="FB459">
        <v>48.875</v>
      </c>
      <c r="FC459">
        <v>48.9179230769231</v>
      </c>
      <c r="FD459">
        <v>48.625</v>
      </c>
      <c r="FE459">
        <v>50.4274615384615</v>
      </c>
      <c r="FF459">
        <v>1955.10307692308</v>
      </c>
      <c r="FG459">
        <v>39.91</v>
      </c>
      <c r="FH459">
        <v>0</v>
      </c>
      <c r="FI459">
        <v>1759000777.5</v>
      </c>
      <c r="FJ459">
        <v>0</v>
      </c>
      <c r="FK459">
        <v>679.782769230769</v>
      </c>
      <c r="FL459">
        <v>2.02194869500475</v>
      </c>
      <c r="FM459">
        <v>36.6495726260823</v>
      </c>
      <c r="FN459">
        <v>13909.4461538462</v>
      </c>
      <c r="FO459">
        <v>15</v>
      </c>
      <c r="FP459">
        <v>0</v>
      </c>
      <c r="FQ459" t="s">
        <v>439</v>
      </c>
      <c r="FR459">
        <v>1747249705.1</v>
      </c>
      <c r="FS459">
        <v>1747249711.1</v>
      </c>
      <c r="FT459">
        <v>0</v>
      </c>
      <c r="FU459">
        <v>0.871</v>
      </c>
      <c r="FV459">
        <v>0.066</v>
      </c>
      <c r="FW459">
        <v>5.486</v>
      </c>
      <c r="FX459">
        <v>0.145</v>
      </c>
      <c r="FY459">
        <v>420</v>
      </c>
      <c r="FZ459">
        <v>16</v>
      </c>
      <c r="GA459">
        <v>0.27</v>
      </c>
      <c r="GB459">
        <v>0.16</v>
      </c>
      <c r="GC459">
        <v>-50.3890380952381</v>
      </c>
      <c r="GD459">
        <v>1.81533506493507</v>
      </c>
      <c r="GE459">
        <v>0.624696059792425</v>
      </c>
      <c r="GF459">
        <v>0</v>
      </c>
      <c r="GG459">
        <v>679.647529411765</v>
      </c>
      <c r="GH459">
        <v>2.23434681930545</v>
      </c>
      <c r="GI459">
        <v>0.277970823193211</v>
      </c>
      <c r="GJ459">
        <v>-1</v>
      </c>
      <c r="GK459">
        <v>3.31017904761905</v>
      </c>
      <c r="GL459">
        <v>-0.379836623376623</v>
      </c>
      <c r="GM459">
        <v>0.0389948973346589</v>
      </c>
      <c r="GN459">
        <v>0</v>
      </c>
      <c r="GO459">
        <v>0</v>
      </c>
      <c r="GP459">
        <v>2</v>
      </c>
      <c r="GQ459" t="s">
        <v>457</v>
      </c>
      <c r="GR459">
        <v>3.12525</v>
      </c>
      <c r="GS459">
        <v>2.65456</v>
      </c>
      <c r="GT459">
        <v>0.155179</v>
      </c>
      <c r="GU459">
        <v>0.161184</v>
      </c>
      <c r="GV459">
        <v>0.100085</v>
      </c>
      <c r="GW459">
        <v>0.0906025</v>
      </c>
      <c r="GX459">
        <v>21745.9</v>
      </c>
      <c r="GY459">
        <v>20497.5</v>
      </c>
      <c r="GZ459">
        <v>23016.5</v>
      </c>
      <c r="HA459">
        <v>23790.9</v>
      </c>
      <c r="HB459">
        <v>35298.1</v>
      </c>
      <c r="HC459">
        <v>35817</v>
      </c>
      <c r="HD459">
        <v>41487.4</v>
      </c>
      <c r="HE459">
        <v>42424.4</v>
      </c>
      <c r="HF459">
        <v>1.91192</v>
      </c>
      <c r="HG459">
        <v>1.82307</v>
      </c>
      <c r="HH459">
        <v>0.173975</v>
      </c>
      <c r="HI459">
        <v>0</v>
      </c>
      <c r="HJ459">
        <v>27.1843</v>
      </c>
      <c r="HK459">
        <v>999.9</v>
      </c>
      <c r="HL459">
        <v>54.151</v>
      </c>
      <c r="HM459">
        <v>29.386</v>
      </c>
      <c r="HN459">
        <v>24.6675</v>
      </c>
      <c r="HO459">
        <v>54.2029</v>
      </c>
      <c r="HP459">
        <v>41.9391</v>
      </c>
      <c r="HQ459">
        <v>1</v>
      </c>
      <c r="HR459">
        <v>0.00386941</v>
      </c>
      <c r="HS459">
        <v>0.165226</v>
      </c>
      <c r="HT459">
        <v>20.2181</v>
      </c>
      <c r="HU459">
        <v>5.23316</v>
      </c>
      <c r="HV459">
        <v>11.992</v>
      </c>
      <c r="HW459">
        <v>4.95565</v>
      </c>
      <c r="HX459">
        <v>3.30385</v>
      </c>
      <c r="HY459">
        <v>24.2</v>
      </c>
      <c r="HZ459">
        <v>9999</v>
      </c>
      <c r="IA459">
        <v>9999</v>
      </c>
      <c r="IB459">
        <v>9999</v>
      </c>
      <c r="IC459">
        <v>1.86849</v>
      </c>
      <c r="ID459">
        <v>1.86417</v>
      </c>
      <c r="IE459">
        <v>1.8718</v>
      </c>
      <c r="IF459">
        <v>1.86267</v>
      </c>
      <c r="IG459">
        <v>1.86208</v>
      </c>
      <c r="IH459">
        <v>1.86857</v>
      </c>
      <c r="II459">
        <v>1.85867</v>
      </c>
      <c r="IJ459">
        <v>1.86508</v>
      </c>
      <c r="IK459">
        <v>5</v>
      </c>
      <c r="IL459">
        <v>0</v>
      </c>
      <c r="IM459">
        <v>0</v>
      </c>
      <c r="IN459">
        <v>0</v>
      </c>
      <c r="IO459" t="s">
        <v>441</v>
      </c>
      <c r="IP459" t="s">
        <v>442</v>
      </c>
      <c r="IQ459" t="s">
        <v>443</v>
      </c>
      <c r="IR459" t="s">
        <v>443</v>
      </c>
      <c r="IS459" t="s">
        <v>443</v>
      </c>
      <c r="IT459" t="s">
        <v>443</v>
      </c>
      <c r="IU459">
        <v>0</v>
      </c>
      <c r="IV459">
        <v>100</v>
      </c>
      <c r="IW459">
        <v>100</v>
      </c>
      <c r="IX459">
        <v>7.057</v>
      </c>
      <c r="IY459">
        <v>0.3854</v>
      </c>
      <c r="IZ459">
        <v>4.29428474587108</v>
      </c>
      <c r="JA459">
        <v>0.0044018681294096</v>
      </c>
      <c r="JB459">
        <v>-1.90699597991277e-06</v>
      </c>
      <c r="JC459">
        <v>4.44501569190667e-10</v>
      </c>
      <c r="JD459">
        <v>0.0663976639725661</v>
      </c>
      <c r="JE459">
        <v>0.00774552653971819</v>
      </c>
      <c r="JF459">
        <v>0.000136201457998369</v>
      </c>
      <c r="JG459">
        <v>5.32982615085375e-06</v>
      </c>
      <c r="JH459">
        <v>-0</v>
      </c>
      <c r="JI459">
        <v>1991</v>
      </c>
      <c r="JJ459">
        <v>1</v>
      </c>
      <c r="JK459">
        <v>28</v>
      </c>
      <c r="JL459">
        <v>195851.1</v>
      </c>
      <c r="JM459">
        <v>195851</v>
      </c>
      <c r="JN459">
        <v>1.90186</v>
      </c>
      <c r="JO459">
        <v>2.35718</v>
      </c>
      <c r="JP459">
        <v>1.4978</v>
      </c>
      <c r="JQ459">
        <v>2.33032</v>
      </c>
      <c r="JR459">
        <v>1.54419</v>
      </c>
      <c r="JS459">
        <v>2.34009</v>
      </c>
      <c r="JT459">
        <v>35.4291</v>
      </c>
      <c r="JU459">
        <v>24.1225</v>
      </c>
      <c r="JV459">
        <v>18</v>
      </c>
      <c r="JW459">
        <v>546.95</v>
      </c>
      <c r="JX459">
        <v>433.06</v>
      </c>
      <c r="JY459">
        <v>26.7643</v>
      </c>
      <c r="JZ459">
        <v>27.6113</v>
      </c>
      <c r="KA459">
        <v>30</v>
      </c>
      <c r="KB459">
        <v>27.5101</v>
      </c>
      <c r="KC459">
        <v>27.5356</v>
      </c>
      <c r="KD459">
        <v>38.0819</v>
      </c>
      <c r="KE459">
        <v>30.1273</v>
      </c>
      <c r="KF459">
        <v>83.235</v>
      </c>
      <c r="KG459">
        <v>26.7495</v>
      </c>
      <c r="KH459">
        <v>989.075</v>
      </c>
      <c r="KI459">
        <v>20.4424</v>
      </c>
      <c r="KJ459">
        <v>92.9901</v>
      </c>
      <c r="KK459">
        <v>98.8741</v>
      </c>
    </row>
    <row r="460" spans="1:297">
      <c r="A460">
        <v>444</v>
      </c>
      <c r="B460">
        <v>1759000777</v>
      </c>
      <c r="C460">
        <v>13430</v>
      </c>
      <c r="D460" t="s">
        <v>1334</v>
      </c>
      <c r="E460" t="s">
        <v>1335</v>
      </c>
      <c r="F460">
        <v>5</v>
      </c>
      <c r="G460" t="s">
        <v>1217</v>
      </c>
      <c r="H460" t="s">
        <v>436</v>
      </c>
      <c r="I460">
        <v>1759000768.84615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(EA460+(U460+2*0.95*5.67E-8*(((EA460+$B$7)+273)^4-(EA460+273)^4)-44100*J460)/(1.84*29.3*R460+8*0.95*5.67E-8*(EA460+273)^3))</f>
        <v>0</v>
      </c>
      <c r="W460">
        <f>($C$7*EB460+$D$7*EC460+$E$7*V460)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2*0.95*5.67E-8*(((EA460+$B$7)+273)^4-(W460+273)^4)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994.096316553571</v>
      </c>
      <c r="AK460">
        <v>953.707012121212</v>
      </c>
      <c r="AL460">
        <v>3.47250183982681</v>
      </c>
      <c r="AM460">
        <v>63.08</v>
      </c>
      <c r="AN460">
        <f>(AP460 - AO460 + DY460*1E3/(8.314*(EA460+273.15)) * AR460/DX460 * AQ460) * DX460/(100*DL460) * 1000/(1000 - AP460)</f>
        <v>0</v>
      </c>
      <c r="AO460">
        <v>20.3343303630952</v>
      </c>
      <c r="AP460">
        <v>23.5481521212121</v>
      </c>
      <c r="AQ460">
        <v>-4.39040307840826e-05</v>
      </c>
      <c r="AR460">
        <v>99.94</v>
      </c>
      <c r="AS460">
        <v>0</v>
      </c>
      <c r="AT460">
        <v>0</v>
      </c>
      <c r="AU460">
        <f>IF(AS460*$H$13&gt;=AW460,1.0,(AW460/(AW460-AS460*$H$13)))</f>
        <v>0</v>
      </c>
      <c r="AV460">
        <f>(AU460-1)*100</f>
        <v>0</v>
      </c>
      <c r="AW460">
        <f>MAX(0,($B$13+$C$13*EF460)/(1+$D$13*EF460)*DY460/(EA460+273)*$E$13)</f>
        <v>0</v>
      </c>
      <c r="AX460" t="s">
        <v>437</v>
      </c>
      <c r="AY460" t="s">
        <v>437</v>
      </c>
      <c r="AZ460">
        <v>0</v>
      </c>
      <c r="BA460">
        <v>0</v>
      </c>
      <c r="BB460">
        <f>1-AZ460/BA460</f>
        <v>0</v>
      </c>
      <c r="BC460">
        <v>0</v>
      </c>
      <c r="BD460" t="s">
        <v>437</v>
      </c>
      <c r="BE460" t="s">
        <v>437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437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$B$11*EG460+$C$11*EH460+$F$11*ES460*(1-EV460)</f>
        <v>0</v>
      </c>
      <c r="DI460">
        <f>DH460*DJ460</f>
        <v>0</v>
      </c>
      <c r="DJ460">
        <f>($B$11*$D$9+$C$11*$D$9+$F$11*((FF460+EX460)/MAX(FF460+EX460+FG460, 0.1)*$I$9+FG460/MAX(FF460+EX460+FG460, 0.1)*$J$9))/($B$11+$C$11+$F$11)</f>
        <v>0</v>
      </c>
      <c r="DK460">
        <f>($B$11*$K$9+$C$11*$K$9+$F$11*((FF460+EX460)/MAX(FF460+EX460+FG460, 0.1)*$P$9+FG460/MAX(FF460+EX460+FG460, 0.1)*$Q$9))/($B$11+$C$11+$F$11)</f>
        <v>0</v>
      </c>
      <c r="DL460">
        <v>4.6</v>
      </c>
      <c r="DM460">
        <v>0.5</v>
      </c>
      <c r="DN460" t="s">
        <v>438</v>
      </c>
      <c r="DO460">
        <v>2</v>
      </c>
      <c r="DP460" t="b">
        <v>1</v>
      </c>
      <c r="DQ460">
        <v>1759000768.84615</v>
      </c>
      <c r="DR460">
        <v>907.369538461538</v>
      </c>
      <c r="DS460">
        <v>957.970153846154</v>
      </c>
      <c r="DT460">
        <v>23.5649230769231</v>
      </c>
      <c r="DU460">
        <v>20.3076307692308</v>
      </c>
      <c r="DV460">
        <v>900.333538461538</v>
      </c>
      <c r="DW460">
        <v>23.1794461538462</v>
      </c>
      <c r="DX460">
        <v>500.006</v>
      </c>
      <c r="DY460">
        <v>90.2798230769231</v>
      </c>
      <c r="DZ460">
        <v>0.0287497615384615</v>
      </c>
      <c r="EA460">
        <v>30.1025538461538</v>
      </c>
      <c r="EB460">
        <v>30.0206846153846</v>
      </c>
      <c r="EC460">
        <v>999.9</v>
      </c>
      <c r="ED460">
        <v>0</v>
      </c>
      <c r="EE460">
        <v>0</v>
      </c>
      <c r="EF460">
        <v>9998.02538461538</v>
      </c>
      <c r="EG460">
        <v>0</v>
      </c>
      <c r="EH460">
        <v>9.68168</v>
      </c>
      <c r="EI460">
        <v>-50.6006538461538</v>
      </c>
      <c r="EJ460">
        <v>929.267384615385</v>
      </c>
      <c r="EK460">
        <v>977.828230769231</v>
      </c>
      <c r="EL460">
        <v>3.2573</v>
      </c>
      <c r="EM460">
        <v>957.970153846154</v>
      </c>
      <c r="EN460">
        <v>20.3076307692308</v>
      </c>
      <c r="EO460">
        <v>2.12743769230769</v>
      </c>
      <c r="EP460">
        <v>1.83337</v>
      </c>
      <c r="EQ460">
        <v>18.4261153846154</v>
      </c>
      <c r="ER460">
        <v>16.0742230769231</v>
      </c>
      <c r="ES460">
        <v>2000.01538461538</v>
      </c>
      <c r="ET460">
        <v>0.979996</v>
      </c>
      <c r="EU460">
        <v>0.0200041</v>
      </c>
      <c r="EV460">
        <v>0</v>
      </c>
      <c r="EW460">
        <v>679.992846153846</v>
      </c>
      <c r="EX460">
        <v>5.00016</v>
      </c>
      <c r="EY460">
        <v>13911.8846153846</v>
      </c>
      <c r="EZ460">
        <v>18234.3</v>
      </c>
      <c r="FA460">
        <v>48.562</v>
      </c>
      <c r="FB460">
        <v>48.8653076923077</v>
      </c>
      <c r="FC460">
        <v>48.9083846153846</v>
      </c>
      <c r="FD460">
        <v>48.625</v>
      </c>
      <c r="FE460">
        <v>50.4226923076923</v>
      </c>
      <c r="FF460">
        <v>1955.10538461538</v>
      </c>
      <c r="FG460">
        <v>39.91</v>
      </c>
      <c r="FH460">
        <v>0</v>
      </c>
      <c r="FI460">
        <v>1759000782.3</v>
      </c>
      <c r="FJ460">
        <v>0</v>
      </c>
      <c r="FK460">
        <v>679.934653846154</v>
      </c>
      <c r="FL460">
        <v>1.37870084976046</v>
      </c>
      <c r="FM460">
        <v>31.914529966317</v>
      </c>
      <c r="FN460">
        <v>13912.1576923077</v>
      </c>
      <c r="FO460">
        <v>15</v>
      </c>
      <c r="FP460">
        <v>0</v>
      </c>
      <c r="FQ460" t="s">
        <v>439</v>
      </c>
      <c r="FR460">
        <v>1747249705.1</v>
      </c>
      <c r="FS460">
        <v>1747249711.1</v>
      </c>
      <c r="FT460">
        <v>0</v>
      </c>
      <c r="FU460">
        <v>0.871</v>
      </c>
      <c r="FV460">
        <v>0.066</v>
      </c>
      <c r="FW460">
        <v>5.486</v>
      </c>
      <c r="FX460">
        <v>0.145</v>
      </c>
      <c r="FY460">
        <v>420</v>
      </c>
      <c r="FZ460">
        <v>16</v>
      </c>
      <c r="GA460">
        <v>0.27</v>
      </c>
      <c r="GB460">
        <v>0.16</v>
      </c>
      <c r="GC460">
        <v>-50.4939</v>
      </c>
      <c r="GD460">
        <v>-1.13959398496244</v>
      </c>
      <c r="GE460">
        <v>0.696923754079311</v>
      </c>
      <c r="GF460">
        <v>0</v>
      </c>
      <c r="GG460">
        <v>679.819676470588</v>
      </c>
      <c r="GH460">
        <v>2.34601985598896</v>
      </c>
      <c r="GI460">
        <v>0.289190118677114</v>
      </c>
      <c r="GJ460">
        <v>-1</v>
      </c>
      <c r="GK460">
        <v>3.272287</v>
      </c>
      <c r="GL460">
        <v>-0.390272481203002</v>
      </c>
      <c r="GM460">
        <v>0.038254045550765</v>
      </c>
      <c r="GN460">
        <v>0</v>
      </c>
      <c r="GO460">
        <v>0</v>
      </c>
      <c r="GP460">
        <v>2</v>
      </c>
      <c r="GQ460" t="s">
        <v>457</v>
      </c>
      <c r="GR460">
        <v>3.12535</v>
      </c>
      <c r="GS460">
        <v>2.65423</v>
      </c>
      <c r="GT460">
        <v>0.15707</v>
      </c>
      <c r="GU460">
        <v>0.163019</v>
      </c>
      <c r="GV460">
        <v>0.100059</v>
      </c>
      <c r="GW460">
        <v>0.0907492</v>
      </c>
      <c r="GX460">
        <v>21697.3</v>
      </c>
      <c r="GY460">
        <v>20452.9</v>
      </c>
      <c r="GZ460">
        <v>23016.5</v>
      </c>
      <c r="HA460">
        <v>23791</v>
      </c>
      <c r="HB460">
        <v>35299.7</v>
      </c>
      <c r="HC460">
        <v>35811.6</v>
      </c>
      <c r="HD460">
        <v>41487.9</v>
      </c>
      <c r="HE460">
        <v>42424.6</v>
      </c>
      <c r="HF460">
        <v>1.91203</v>
      </c>
      <c r="HG460">
        <v>1.82283</v>
      </c>
      <c r="HH460">
        <v>0.17564</v>
      </c>
      <c r="HI460">
        <v>0</v>
      </c>
      <c r="HJ460">
        <v>27.1811</v>
      </c>
      <c r="HK460">
        <v>999.9</v>
      </c>
      <c r="HL460">
        <v>54.151</v>
      </c>
      <c r="HM460">
        <v>29.386</v>
      </c>
      <c r="HN460">
        <v>24.6681</v>
      </c>
      <c r="HO460">
        <v>54.2129</v>
      </c>
      <c r="HP460">
        <v>41.7628</v>
      </c>
      <c r="HQ460">
        <v>1</v>
      </c>
      <c r="HR460">
        <v>0.00424035</v>
      </c>
      <c r="HS460">
        <v>0.207612</v>
      </c>
      <c r="HT460">
        <v>20.218</v>
      </c>
      <c r="HU460">
        <v>5.23316</v>
      </c>
      <c r="HV460">
        <v>11.992</v>
      </c>
      <c r="HW460">
        <v>4.95565</v>
      </c>
      <c r="HX460">
        <v>3.3039</v>
      </c>
      <c r="HY460">
        <v>24.2</v>
      </c>
      <c r="HZ460">
        <v>9999</v>
      </c>
      <c r="IA460">
        <v>9999</v>
      </c>
      <c r="IB460">
        <v>9999</v>
      </c>
      <c r="IC460">
        <v>1.86848</v>
      </c>
      <c r="ID460">
        <v>1.86418</v>
      </c>
      <c r="IE460">
        <v>1.8718</v>
      </c>
      <c r="IF460">
        <v>1.86265</v>
      </c>
      <c r="IG460">
        <v>1.86207</v>
      </c>
      <c r="IH460">
        <v>1.86856</v>
      </c>
      <c r="II460">
        <v>1.85867</v>
      </c>
      <c r="IJ460">
        <v>1.86508</v>
      </c>
      <c r="IK460">
        <v>5</v>
      </c>
      <c r="IL460">
        <v>0</v>
      </c>
      <c r="IM460">
        <v>0</v>
      </c>
      <c r="IN460">
        <v>0</v>
      </c>
      <c r="IO460" t="s">
        <v>441</v>
      </c>
      <c r="IP460" t="s">
        <v>442</v>
      </c>
      <c r="IQ460" t="s">
        <v>443</v>
      </c>
      <c r="IR460" t="s">
        <v>443</v>
      </c>
      <c r="IS460" t="s">
        <v>443</v>
      </c>
      <c r="IT460" t="s">
        <v>443</v>
      </c>
      <c r="IU460">
        <v>0</v>
      </c>
      <c r="IV460">
        <v>100</v>
      </c>
      <c r="IW460">
        <v>100</v>
      </c>
      <c r="IX460">
        <v>7.092</v>
      </c>
      <c r="IY460">
        <v>0.3851</v>
      </c>
      <c r="IZ460">
        <v>4.29428474587108</v>
      </c>
      <c r="JA460">
        <v>0.0044018681294096</v>
      </c>
      <c r="JB460">
        <v>-1.90699597991277e-06</v>
      </c>
      <c r="JC460">
        <v>4.44501569190667e-10</v>
      </c>
      <c r="JD460">
        <v>0.0663976639725661</v>
      </c>
      <c r="JE460">
        <v>0.00774552653971819</v>
      </c>
      <c r="JF460">
        <v>0.000136201457998369</v>
      </c>
      <c r="JG460">
        <v>5.32982615085375e-06</v>
      </c>
      <c r="JH460">
        <v>-0</v>
      </c>
      <c r="JI460">
        <v>1991</v>
      </c>
      <c r="JJ460">
        <v>1</v>
      </c>
      <c r="JK460">
        <v>28</v>
      </c>
      <c r="JL460">
        <v>195851.2</v>
      </c>
      <c r="JM460">
        <v>195851.1</v>
      </c>
      <c r="JN460">
        <v>1.93359</v>
      </c>
      <c r="JO460">
        <v>2.39868</v>
      </c>
      <c r="JP460">
        <v>1.4978</v>
      </c>
      <c r="JQ460">
        <v>2.33032</v>
      </c>
      <c r="JR460">
        <v>1.54419</v>
      </c>
      <c r="JS460">
        <v>2.30713</v>
      </c>
      <c r="JT460">
        <v>35.4059</v>
      </c>
      <c r="JU460">
        <v>24.1138</v>
      </c>
      <c r="JV460">
        <v>18</v>
      </c>
      <c r="JW460">
        <v>547.003</v>
      </c>
      <c r="JX460">
        <v>432.904</v>
      </c>
      <c r="JY460">
        <v>26.7446</v>
      </c>
      <c r="JZ460">
        <v>27.6111</v>
      </c>
      <c r="KA460">
        <v>30</v>
      </c>
      <c r="KB460">
        <v>27.5088</v>
      </c>
      <c r="KC460">
        <v>27.5344</v>
      </c>
      <c r="KD460">
        <v>38.7098</v>
      </c>
      <c r="KE460">
        <v>29.8546</v>
      </c>
      <c r="KF460">
        <v>83.235</v>
      </c>
      <c r="KG460">
        <v>26.7235</v>
      </c>
      <c r="KH460">
        <v>1009.31</v>
      </c>
      <c r="KI460">
        <v>20.4796</v>
      </c>
      <c r="KJ460">
        <v>92.9909</v>
      </c>
      <c r="KK460">
        <v>98.8748</v>
      </c>
    </row>
    <row r="461" spans="1:297">
      <c r="A461">
        <v>445</v>
      </c>
      <c r="B461">
        <v>1759000782</v>
      </c>
      <c r="C461">
        <v>13435</v>
      </c>
      <c r="D461" t="s">
        <v>1336</v>
      </c>
      <c r="E461" t="s">
        <v>1337</v>
      </c>
      <c r="F461">
        <v>5</v>
      </c>
      <c r="G461" t="s">
        <v>1217</v>
      </c>
      <c r="H461" t="s">
        <v>436</v>
      </c>
      <c r="I461">
        <v>1759000773.84615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(EA461+(U461+2*0.95*5.67E-8*(((EA461+$B$7)+273)^4-(EA461+273)^4)-44100*J461)/(1.84*29.3*R461+8*0.95*5.67E-8*(EA461+273)^3))</f>
        <v>0</v>
      </c>
      <c r="W461">
        <f>($C$7*EB461+$D$7*EC461+$E$7*V461)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2*0.95*5.67E-8*(((EA461+$B$7)+273)^4-(W461+273)^4)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1011.38140221786</v>
      </c>
      <c r="AK461">
        <v>971.032533333334</v>
      </c>
      <c r="AL461">
        <v>3.46183142857141</v>
      </c>
      <c r="AM461">
        <v>63.08</v>
      </c>
      <c r="AN461">
        <f>(AP461 - AO461 + DY461*1E3/(8.314*(EA461+273.15)) * AR461/DX461 * AQ461) * DX461/(100*DL461) * 1000/(1000 - AP461)</f>
        <v>0</v>
      </c>
      <c r="AO461">
        <v>20.3762093720238</v>
      </c>
      <c r="AP461">
        <v>23.5483163636364</v>
      </c>
      <c r="AQ461">
        <v>-6.01483154530467e-06</v>
      </c>
      <c r="AR461">
        <v>99.94</v>
      </c>
      <c r="AS461">
        <v>0</v>
      </c>
      <c r="AT461">
        <v>0</v>
      </c>
      <c r="AU461">
        <f>IF(AS461*$H$13&gt;=AW461,1.0,(AW461/(AW461-AS461*$H$13)))</f>
        <v>0</v>
      </c>
      <c r="AV461">
        <f>(AU461-1)*100</f>
        <v>0</v>
      </c>
      <c r="AW461">
        <f>MAX(0,($B$13+$C$13*EF461)/(1+$D$13*EF461)*DY461/(EA461+273)*$E$13)</f>
        <v>0</v>
      </c>
      <c r="AX461" t="s">
        <v>437</v>
      </c>
      <c r="AY461" t="s">
        <v>437</v>
      </c>
      <c r="AZ461">
        <v>0</v>
      </c>
      <c r="BA461">
        <v>0</v>
      </c>
      <c r="BB461">
        <f>1-AZ461/BA461</f>
        <v>0</v>
      </c>
      <c r="BC461">
        <v>0</v>
      </c>
      <c r="BD461" t="s">
        <v>437</v>
      </c>
      <c r="BE461" t="s">
        <v>437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437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$B$11*EG461+$C$11*EH461+$F$11*ES461*(1-EV461)</f>
        <v>0</v>
      </c>
      <c r="DI461">
        <f>DH461*DJ461</f>
        <v>0</v>
      </c>
      <c r="DJ461">
        <f>($B$11*$D$9+$C$11*$D$9+$F$11*((FF461+EX461)/MAX(FF461+EX461+FG461, 0.1)*$I$9+FG461/MAX(FF461+EX461+FG461, 0.1)*$J$9))/($B$11+$C$11+$F$11)</f>
        <v>0</v>
      </c>
      <c r="DK461">
        <f>($B$11*$K$9+$C$11*$K$9+$F$11*((FF461+EX461)/MAX(FF461+EX461+FG461, 0.1)*$P$9+FG461/MAX(FF461+EX461+FG461, 0.1)*$Q$9))/($B$11+$C$11+$F$11)</f>
        <v>0</v>
      </c>
      <c r="DL461">
        <v>4.6</v>
      </c>
      <c r="DM461">
        <v>0.5</v>
      </c>
      <c r="DN461" t="s">
        <v>438</v>
      </c>
      <c r="DO461">
        <v>2</v>
      </c>
      <c r="DP461" t="b">
        <v>1</v>
      </c>
      <c r="DQ461">
        <v>1759000773.84615</v>
      </c>
      <c r="DR461">
        <v>924.118307692308</v>
      </c>
      <c r="DS461">
        <v>974.604461538462</v>
      </c>
      <c r="DT461">
        <v>23.5563769230769</v>
      </c>
      <c r="DU461">
        <v>20.3360307692308</v>
      </c>
      <c r="DV461">
        <v>917.048230769231</v>
      </c>
      <c r="DW461">
        <v>23.1710923076923</v>
      </c>
      <c r="DX461">
        <v>499.974615384615</v>
      </c>
      <c r="DY461">
        <v>90.2791615384615</v>
      </c>
      <c r="DZ461">
        <v>0.028711</v>
      </c>
      <c r="EA461">
        <v>30.1034923076923</v>
      </c>
      <c r="EB461">
        <v>30.0301692307692</v>
      </c>
      <c r="EC461">
        <v>999.9</v>
      </c>
      <c r="ED461">
        <v>0</v>
      </c>
      <c r="EE461">
        <v>0</v>
      </c>
      <c r="EF461">
        <v>10007.9784615385</v>
      </c>
      <c r="EG461">
        <v>0</v>
      </c>
      <c r="EH461">
        <v>9.68168</v>
      </c>
      <c r="EI461">
        <v>-50.4861153846154</v>
      </c>
      <c r="EJ461">
        <v>946.412153846154</v>
      </c>
      <c r="EK461">
        <v>994.835923076923</v>
      </c>
      <c r="EL461">
        <v>3.22036384615385</v>
      </c>
      <c r="EM461">
        <v>974.604461538462</v>
      </c>
      <c r="EN461">
        <v>20.3360307692308</v>
      </c>
      <c r="EO461">
        <v>2.12665153846154</v>
      </c>
      <c r="EP461">
        <v>1.83591846153846</v>
      </c>
      <c r="EQ461">
        <v>18.4202153846154</v>
      </c>
      <c r="ER461">
        <v>16.0959846153846</v>
      </c>
      <c r="ES461">
        <v>1999.97692307692</v>
      </c>
      <c r="ET461">
        <v>0.979995538461539</v>
      </c>
      <c r="EU461">
        <v>0.0200045307692308</v>
      </c>
      <c r="EV461">
        <v>0</v>
      </c>
      <c r="EW461">
        <v>680.103307692308</v>
      </c>
      <c r="EX461">
        <v>5.00016</v>
      </c>
      <c r="EY461">
        <v>13914.1153846154</v>
      </c>
      <c r="EZ461">
        <v>18233.9384615385</v>
      </c>
      <c r="FA461">
        <v>48.562</v>
      </c>
      <c r="FB461">
        <v>48.8604615384615</v>
      </c>
      <c r="FC461">
        <v>48.9036153846154</v>
      </c>
      <c r="FD461">
        <v>48.625</v>
      </c>
      <c r="FE461">
        <v>50.4274615384615</v>
      </c>
      <c r="FF461">
        <v>1955.06692307692</v>
      </c>
      <c r="FG461">
        <v>39.91</v>
      </c>
      <c r="FH461">
        <v>0</v>
      </c>
      <c r="FI461">
        <v>1759000787.1</v>
      </c>
      <c r="FJ461">
        <v>0</v>
      </c>
      <c r="FK461">
        <v>680.084153846154</v>
      </c>
      <c r="FL461">
        <v>2.00246154003827</v>
      </c>
      <c r="FM461">
        <v>26.5059829229243</v>
      </c>
      <c r="FN461">
        <v>13914.4115384615</v>
      </c>
      <c r="FO461">
        <v>15</v>
      </c>
      <c r="FP461">
        <v>0</v>
      </c>
      <c r="FQ461" t="s">
        <v>439</v>
      </c>
      <c r="FR461">
        <v>1747249705.1</v>
      </c>
      <c r="FS461">
        <v>1747249711.1</v>
      </c>
      <c r="FT461">
        <v>0</v>
      </c>
      <c r="FU461">
        <v>0.871</v>
      </c>
      <c r="FV461">
        <v>0.066</v>
      </c>
      <c r="FW461">
        <v>5.486</v>
      </c>
      <c r="FX461">
        <v>0.145</v>
      </c>
      <c r="FY461">
        <v>420</v>
      </c>
      <c r="FZ461">
        <v>16</v>
      </c>
      <c r="GA461">
        <v>0.27</v>
      </c>
      <c r="GB461">
        <v>0.16</v>
      </c>
      <c r="GC461">
        <v>-50.6522523809524</v>
      </c>
      <c r="GD461">
        <v>-0.0115714285714388</v>
      </c>
      <c r="GE461">
        <v>0.651804212218485</v>
      </c>
      <c r="GF461">
        <v>1</v>
      </c>
      <c r="GG461">
        <v>679.993852941176</v>
      </c>
      <c r="GH461">
        <v>2.02663101269834</v>
      </c>
      <c r="GI461">
        <v>0.296939896112174</v>
      </c>
      <c r="GJ461">
        <v>-1</v>
      </c>
      <c r="GK461">
        <v>3.23951857142857</v>
      </c>
      <c r="GL461">
        <v>-0.448073766233768</v>
      </c>
      <c r="GM461">
        <v>0.0458986331662569</v>
      </c>
      <c r="GN461">
        <v>0</v>
      </c>
      <c r="GO461">
        <v>1</v>
      </c>
      <c r="GP461">
        <v>2</v>
      </c>
      <c r="GQ461" t="s">
        <v>446</v>
      </c>
      <c r="GR461">
        <v>3.12531</v>
      </c>
      <c r="GS461">
        <v>2.65434</v>
      </c>
      <c r="GT461">
        <v>0.158941</v>
      </c>
      <c r="GU461">
        <v>0.164925</v>
      </c>
      <c r="GV461">
        <v>0.100041</v>
      </c>
      <c r="GW461">
        <v>0.0908374</v>
      </c>
      <c r="GX461">
        <v>21649.2</v>
      </c>
      <c r="GY461">
        <v>20406.2</v>
      </c>
      <c r="GZ461">
        <v>23016.5</v>
      </c>
      <c r="HA461">
        <v>23790.9</v>
      </c>
      <c r="HB461">
        <v>35300.4</v>
      </c>
      <c r="HC461">
        <v>35807.9</v>
      </c>
      <c r="HD461">
        <v>41487.7</v>
      </c>
      <c r="HE461">
        <v>42424.3</v>
      </c>
      <c r="HF461">
        <v>1.91203</v>
      </c>
      <c r="HG461">
        <v>1.8229</v>
      </c>
      <c r="HH461">
        <v>0.174973</v>
      </c>
      <c r="HI461">
        <v>0</v>
      </c>
      <c r="HJ461">
        <v>27.1808</v>
      </c>
      <c r="HK461">
        <v>999.9</v>
      </c>
      <c r="HL461">
        <v>54.151</v>
      </c>
      <c r="HM461">
        <v>29.406</v>
      </c>
      <c r="HN461">
        <v>24.6963</v>
      </c>
      <c r="HO461">
        <v>53.8329</v>
      </c>
      <c r="HP461">
        <v>41.9631</v>
      </c>
      <c r="HQ461">
        <v>1</v>
      </c>
      <c r="HR461">
        <v>0.00429624</v>
      </c>
      <c r="HS461">
        <v>0.285133</v>
      </c>
      <c r="HT461">
        <v>20.2179</v>
      </c>
      <c r="HU461">
        <v>5.23346</v>
      </c>
      <c r="HV461">
        <v>11.992</v>
      </c>
      <c r="HW461">
        <v>4.9557</v>
      </c>
      <c r="HX461">
        <v>3.30393</v>
      </c>
      <c r="HY461">
        <v>24.2</v>
      </c>
      <c r="HZ461">
        <v>9999</v>
      </c>
      <c r="IA461">
        <v>9999</v>
      </c>
      <c r="IB461">
        <v>9999</v>
      </c>
      <c r="IC461">
        <v>1.86853</v>
      </c>
      <c r="ID461">
        <v>1.86417</v>
      </c>
      <c r="IE461">
        <v>1.87181</v>
      </c>
      <c r="IF461">
        <v>1.86267</v>
      </c>
      <c r="IG461">
        <v>1.86205</v>
      </c>
      <c r="IH461">
        <v>1.86856</v>
      </c>
      <c r="II461">
        <v>1.85867</v>
      </c>
      <c r="IJ461">
        <v>1.86508</v>
      </c>
      <c r="IK461">
        <v>5</v>
      </c>
      <c r="IL461">
        <v>0</v>
      </c>
      <c r="IM461">
        <v>0</v>
      </c>
      <c r="IN461">
        <v>0</v>
      </c>
      <c r="IO461" t="s">
        <v>441</v>
      </c>
      <c r="IP461" t="s">
        <v>442</v>
      </c>
      <c r="IQ461" t="s">
        <v>443</v>
      </c>
      <c r="IR461" t="s">
        <v>443</v>
      </c>
      <c r="IS461" t="s">
        <v>443</v>
      </c>
      <c r="IT461" t="s">
        <v>443</v>
      </c>
      <c r="IU461">
        <v>0</v>
      </c>
      <c r="IV461">
        <v>100</v>
      </c>
      <c r="IW461">
        <v>100</v>
      </c>
      <c r="IX461">
        <v>7.125</v>
      </c>
      <c r="IY461">
        <v>0.385</v>
      </c>
      <c r="IZ461">
        <v>4.29428474587108</v>
      </c>
      <c r="JA461">
        <v>0.0044018681294096</v>
      </c>
      <c r="JB461">
        <v>-1.90699597991277e-06</v>
      </c>
      <c r="JC461">
        <v>4.44501569190667e-10</v>
      </c>
      <c r="JD461">
        <v>0.0663976639725661</v>
      </c>
      <c r="JE461">
        <v>0.00774552653971819</v>
      </c>
      <c r="JF461">
        <v>0.000136201457998369</v>
      </c>
      <c r="JG461">
        <v>5.32982615085375e-06</v>
      </c>
      <c r="JH461">
        <v>-0</v>
      </c>
      <c r="JI461">
        <v>1991</v>
      </c>
      <c r="JJ461">
        <v>1</v>
      </c>
      <c r="JK461">
        <v>28</v>
      </c>
      <c r="JL461">
        <v>195851.3</v>
      </c>
      <c r="JM461">
        <v>195851.2</v>
      </c>
      <c r="JN461">
        <v>1.96045</v>
      </c>
      <c r="JO461">
        <v>2.3645</v>
      </c>
      <c r="JP461">
        <v>1.49902</v>
      </c>
      <c r="JQ461">
        <v>2.33032</v>
      </c>
      <c r="JR461">
        <v>1.54419</v>
      </c>
      <c r="JS461">
        <v>2.29492</v>
      </c>
      <c r="JT461">
        <v>35.4059</v>
      </c>
      <c r="JU461">
        <v>24.1138</v>
      </c>
      <c r="JV461">
        <v>18</v>
      </c>
      <c r="JW461">
        <v>546.995</v>
      </c>
      <c r="JX461">
        <v>432.939</v>
      </c>
      <c r="JY461">
        <v>26.7173</v>
      </c>
      <c r="JZ461">
        <v>27.6088</v>
      </c>
      <c r="KA461">
        <v>30.0002</v>
      </c>
      <c r="KB461">
        <v>27.5079</v>
      </c>
      <c r="KC461">
        <v>27.5332</v>
      </c>
      <c r="KD461">
        <v>39.263</v>
      </c>
      <c r="KE461">
        <v>29.5656</v>
      </c>
      <c r="KF461">
        <v>83.235</v>
      </c>
      <c r="KG461">
        <v>26.6813</v>
      </c>
      <c r="KH461">
        <v>1022.97</v>
      </c>
      <c r="KI461">
        <v>20.5225</v>
      </c>
      <c r="KJ461">
        <v>92.9905</v>
      </c>
      <c r="KK461">
        <v>98.874</v>
      </c>
    </row>
    <row r="462" spans="1:297">
      <c r="A462">
        <v>446</v>
      </c>
      <c r="B462">
        <v>1759000787</v>
      </c>
      <c r="C462">
        <v>13440</v>
      </c>
      <c r="D462" t="s">
        <v>1338</v>
      </c>
      <c r="E462" t="s">
        <v>1339</v>
      </c>
      <c r="F462">
        <v>5</v>
      </c>
      <c r="G462" t="s">
        <v>1217</v>
      </c>
      <c r="H462" t="s">
        <v>436</v>
      </c>
      <c r="I462">
        <v>1759000778.84615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(EA462+(U462+2*0.95*5.67E-8*(((EA462+$B$7)+273)^4-(EA462+273)^4)-44100*J462)/(1.84*29.3*R462+8*0.95*5.67E-8*(EA462+273)^3))</f>
        <v>0</v>
      </c>
      <c r="W462">
        <f>($C$7*EB462+$D$7*EC462+$E$7*V462)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2*0.95*5.67E-8*(((EA462+$B$7)+273)^4-(W462+273)^4)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1029.5558775</v>
      </c>
      <c r="AK462">
        <v>988.804539393939</v>
      </c>
      <c r="AL462">
        <v>3.55080056277051</v>
      </c>
      <c r="AM462">
        <v>63.08</v>
      </c>
      <c r="AN462">
        <f>(AP462 - AO462 + DY462*1E3/(8.314*(EA462+273.15)) * AR462/DX462 * AQ462) * DX462/(100*DL462) * 1000/(1000 - AP462)</f>
        <v>0</v>
      </c>
      <c r="AO462">
        <v>20.4070063541667</v>
      </c>
      <c r="AP462">
        <v>23.5371733333333</v>
      </c>
      <c r="AQ462">
        <v>-2.98796352583746e-05</v>
      </c>
      <c r="AR462">
        <v>99.94</v>
      </c>
      <c r="AS462">
        <v>0</v>
      </c>
      <c r="AT462">
        <v>0</v>
      </c>
      <c r="AU462">
        <f>IF(AS462*$H$13&gt;=AW462,1.0,(AW462/(AW462-AS462*$H$13)))</f>
        <v>0</v>
      </c>
      <c r="AV462">
        <f>(AU462-1)*100</f>
        <v>0</v>
      </c>
      <c r="AW462">
        <f>MAX(0,($B$13+$C$13*EF462)/(1+$D$13*EF462)*DY462/(EA462+273)*$E$13)</f>
        <v>0</v>
      </c>
      <c r="AX462" t="s">
        <v>437</v>
      </c>
      <c r="AY462" t="s">
        <v>437</v>
      </c>
      <c r="AZ462">
        <v>0</v>
      </c>
      <c r="BA462">
        <v>0</v>
      </c>
      <c r="BB462">
        <f>1-AZ462/BA462</f>
        <v>0</v>
      </c>
      <c r="BC462">
        <v>0</v>
      </c>
      <c r="BD462" t="s">
        <v>437</v>
      </c>
      <c r="BE462" t="s">
        <v>437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437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$B$11*EG462+$C$11*EH462+$F$11*ES462*(1-EV462)</f>
        <v>0</v>
      </c>
      <c r="DI462">
        <f>DH462*DJ462</f>
        <v>0</v>
      </c>
      <c r="DJ462">
        <f>($B$11*$D$9+$C$11*$D$9+$F$11*((FF462+EX462)/MAX(FF462+EX462+FG462, 0.1)*$I$9+FG462/MAX(FF462+EX462+FG462, 0.1)*$J$9))/($B$11+$C$11+$F$11)</f>
        <v>0</v>
      </c>
      <c r="DK462">
        <f>($B$11*$K$9+$C$11*$K$9+$F$11*((FF462+EX462)/MAX(FF462+EX462+FG462, 0.1)*$P$9+FG462/MAX(FF462+EX462+FG462, 0.1)*$Q$9))/($B$11+$C$11+$F$11)</f>
        <v>0</v>
      </c>
      <c r="DL462">
        <v>4.6</v>
      </c>
      <c r="DM462">
        <v>0.5</v>
      </c>
      <c r="DN462" t="s">
        <v>438</v>
      </c>
      <c r="DO462">
        <v>2</v>
      </c>
      <c r="DP462" t="b">
        <v>1</v>
      </c>
      <c r="DQ462">
        <v>1759000778.84615</v>
      </c>
      <c r="DR462">
        <v>940.970230769231</v>
      </c>
      <c r="DS462">
        <v>991.918538461538</v>
      </c>
      <c r="DT462">
        <v>23.5478307692308</v>
      </c>
      <c r="DU462">
        <v>20.3700384615385</v>
      </c>
      <c r="DV462">
        <v>933.866384615385</v>
      </c>
      <c r="DW462">
        <v>23.1627384615385</v>
      </c>
      <c r="DX462">
        <v>500.001</v>
      </c>
      <c r="DY462">
        <v>90.2798692307692</v>
      </c>
      <c r="DZ462">
        <v>0.0286415153846154</v>
      </c>
      <c r="EA462">
        <v>30.1031153846154</v>
      </c>
      <c r="EB462">
        <v>30.0353692307692</v>
      </c>
      <c r="EC462">
        <v>999.9</v>
      </c>
      <c r="ED462">
        <v>0</v>
      </c>
      <c r="EE462">
        <v>0</v>
      </c>
      <c r="EF462">
        <v>10015.1415384615</v>
      </c>
      <c r="EG462">
        <v>0</v>
      </c>
      <c r="EH462">
        <v>9.68168</v>
      </c>
      <c r="EI462">
        <v>-50.9486307692308</v>
      </c>
      <c r="EJ462">
        <v>963.662230769231</v>
      </c>
      <c r="EK462">
        <v>1012.54384615385</v>
      </c>
      <c r="EL462">
        <v>3.17781307692308</v>
      </c>
      <c r="EM462">
        <v>991.918538461538</v>
      </c>
      <c r="EN462">
        <v>20.3700384615385</v>
      </c>
      <c r="EO462">
        <v>2.12589615384615</v>
      </c>
      <c r="EP462">
        <v>1.83900230769231</v>
      </c>
      <c r="EQ462">
        <v>18.4145538461538</v>
      </c>
      <c r="ER462">
        <v>16.1222846153846</v>
      </c>
      <c r="ES462">
        <v>1999.97923076923</v>
      </c>
      <c r="ET462">
        <v>0.979995538461538</v>
      </c>
      <c r="EU462">
        <v>0.0200045307692308</v>
      </c>
      <c r="EV462">
        <v>0</v>
      </c>
      <c r="EW462">
        <v>680.214692307692</v>
      </c>
      <c r="EX462">
        <v>5.00016</v>
      </c>
      <c r="EY462">
        <v>13916.3076923077</v>
      </c>
      <c r="EZ462">
        <v>18233.9615384615</v>
      </c>
      <c r="FA462">
        <v>48.562</v>
      </c>
      <c r="FB462">
        <v>48.8604615384615</v>
      </c>
      <c r="FC462">
        <v>48.8893076923077</v>
      </c>
      <c r="FD462">
        <v>48.625</v>
      </c>
      <c r="FE462">
        <v>50.4226923076923</v>
      </c>
      <c r="FF462">
        <v>1955.06923076923</v>
      </c>
      <c r="FG462">
        <v>39.91</v>
      </c>
      <c r="FH462">
        <v>0</v>
      </c>
      <c r="FI462">
        <v>1759000792.5</v>
      </c>
      <c r="FJ462">
        <v>0</v>
      </c>
      <c r="FK462">
        <v>680.25408</v>
      </c>
      <c r="FL462">
        <v>1.69384615632715</v>
      </c>
      <c r="FM462">
        <v>27.0076922733805</v>
      </c>
      <c r="FN462">
        <v>13917.016</v>
      </c>
      <c r="FO462">
        <v>15</v>
      </c>
      <c r="FP462">
        <v>0</v>
      </c>
      <c r="FQ462" t="s">
        <v>439</v>
      </c>
      <c r="FR462">
        <v>1747249705.1</v>
      </c>
      <c r="FS462">
        <v>1747249711.1</v>
      </c>
      <c r="FT462">
        <v>0</v>
      </c>
      <c r="FU462">
        <v>0.871</v>
      </c>
      <c r="FV462">
        <v>0.066</v>
      </c>
      <c r="FW462">
        <v>5.486</v>
      </c>
      <c r="FX462">
        <v>0.145</v>
      </c>
      <c r="FY462">
        <v>420</v>
      </c>
      <c r="FZ462">
        <v>16</v>
      </c>
      <c r="GA462">
        <v>0.27</v>
      </c>
      <c r="GB462">
        <v>0.16</v>
      </c>
      <c r="GC462">
        <v>-50.66408</v>
      </c>
      <c r="GD462">
        <v>-5.32311879699253</v>
      </c>
      <c r="GE462">
        <v>0.689630517451193</v>
      </c>
      <c r="GF462">
        <v>0</v>
      </c>
      <c r="GG462">
        <v>680.145823529412</v>
      </c>
      <c r="GH462">
        <v>1.75816653735228</v>
      </c>
      <c r="GI462">
        <v>0.285676129928753</v>
      </c>
      <c r="GJ462">
        <v>-1</v>
      </c>
      <c r="GK462">
        <v>3.1975805</v>
      </c>
      <c r="GL462">
        <v>-0.517128270676687</v>
      </c>
      <c r="GM462">
        <v>0.0498265897363044</v>
      </c>
      <c r="GN462">
        <v>0</v>
      </c>
      <c r="GO462">
        <v>0</v>
      </c>
      <c r="GP462">
        <v>2</v>
      </c>
      <c r="GQ462" t="s">
        <v>457</v>
      </c>
      <c r="GR462">
        <v>3.12521</v>
      </c>
      <c r="GS462">
        <v>2.65431</v>
      </c>
      <c r="GT462">
        <v>0.16082</v>
      </c>
      <c r="GU462">
        <v>0.166629</v>
      </c>
      <c r="GV462">
        <v>0.10002</v>
      </c>
      <c r="GW462">
        <v>0.0909897</v>
      </c>
      <c r="GX462">
        <v>21600.7</v>
      </c>
      <c r="GY462">
        <v>20364.8</v>
      </c>
      <c r="GZ462">
        <v>23016.4</v>
      </c>
      <c r="HA462">
        <v>23791.2</v>
      </c>
      <c r="HB462">
        <v>35301.6</v>
      </c>
      <c r="HC462">
        <v>35802.5</v>
      </c>
      <c r="HD462">
        <v>41487.9</v>
      </c>
      <c r="HE462">
        <v>42424.8</v>
      </c>
      <c r="HF462">
        <v>1.91208</v>
      </c>
      <c r="HG462">
        <v>1.8229</v>
      </c>
      <c r="HH462">
        <v>0.175811</v>
      </c>
      <c r="HI462">
        <v>0</v>
      </c>
      <c r="HJ462">
        <v>27.1787</v>
      </c>
      <c r="HK462">
        <v>999.9</v>
      </c>
      <c r="HL462">
        <v>54.151</v>
      </c>
      <c r="HM462">
        <v>29.406</v>
      </c>
      <c r="HN462">
        <v>24.6947</v>
      </c>
      <c r="HO462">
        <v>54.2629</v>
      </c>
      <c r="HP462">
        <v>41.9111</v>
      </c>
      <c r="HQ462">
        <v>1</v>
      </c>
      <c r="HR462">
        <v>0.00450711</v>
      </c>
      <c r="HS462">
        <v>0.327146</v>
      </c>
      <c r="HT462">
        <v>20.2177</v>
      </c>
      <c r="HU462">
        <v>5.23391</v>
      </c>
      <c r="HV462">
        <v>11.992</v>
      </c>
      <c r="HW462">
        <v>4.95565</v>
      </c>
      <c r="HX462">
        <v>3.30395</v>
      </c>
      <c r="HY462">
        <v>24.2</v>
      </c>
      <c r="HZ462">
        <v>9999</v>
      </c>
      <c r="IA462">
        <v>9999</v>
      </c>
      <c r="IB462">
        <v>9999</v>
      </c>
      <c r="IC462">
        <v>1.86847</v>
      </c>
      <c r="ID462">
        <v>1.86418</v>
      </c>
      <c r="IE462">
        <v>1.8718</v>
      </c>
      <c r="IF462">
        <v>1.86266</v>
      </c>
      <c r="IG462">
        <v>1.86208</v>
      </c>
      <c r="IH462">
        <v>1.86859</v>
      </c>
      <c r="II462">
        <v>1.85867</v>
      </c>
      <c r="IJ462">
        <v>1.86508</v>
      </c>
      <c r="IK462">
        <v>5</v>
      </c>
      <c r="IL462">
        <v>0</v>
      </c>
      <c r="IM462">
        <v>0</v>
      </c>
      <c r="IN462">
        <v>0</v>
      </c>
      <c r="IO462" t="s">
        <v>441</v>
      </c>
      <c r="IP462" t="s">
        <v>442</v>
      </c>
      <c r="IQ462" t="s">
        <v>443</v>
      </c>
      <c r="IR462" t="s">
        <v>443</v>
      </c>
      <c r="IS462" t="s">
        <v>443</v>
      </c>
      <c r="IT462" t="s">
        <v>443</v>
      </c>
      <c r="IU462">
        <v>0</v>
      </c>
      <c r="IV462">
        <v>100</v>
      </c>
      <c r="IW462">
        <v>100</v>
      </c>
      <c r="IX462">
        <v>7.159</v>
      </c>
      <c r="IY462">
        <v>0.3849</v>
      </c>
      <c r="IZ462">
        <v>4.29428474587108</v>
      </c>
      <c r="JA462">
        <v>0.0044018681294096</v>
      </c>
      <c r="JB462">
        <v>-1.90699597991277e-06</v>
      </c>
      <c r="JC462">
        <v>4.44501569190667e-10</v>
      </c>
      <c r="JD462">
        <v>0.0663976639725661</v>
      </c>
      <c r="JE462">
        <v>0.00774552653971819</v>
      </c>
      <c r="JF462">
        <v>0.000136201457998369</v>
      </c>
      <c r="JG462">
        <v>5.32982615085375e-06</v>
      </c>
      <c r="JH462">
        <v>-0</v>
      </c>
      <c r="JI462">
        <v>1991</v>
      </c>
      <c r="JJ462">
        <v>1</v>
      </c>
      <c r="JK462">
        <v>28</v>
      </c>
      <c r="JL462">
        <v>195851.4</v>
      </c>
      <c r="JM462">
        <v>195851.3</v>
      </c>
      <c r="JN462">
        <v>1.98364</v>
      </c>
      <c r="JO462">
        <v>2.3584</v>
      </c>
      <c r="JP462">
        <v>1.4978</v>
      </c>
      <c r="JQ462">
        <v>2.33032</v>
      </c>
      <c r="JR462">
        <v>1.54419</v>
      </c>
      <c r="JS462">
        <v>2.38403</v>
      </c>
      <c r="JT462">
        <v>35.4059</v>
      </c>
      <c r="JU462">
        <v>24.1138</v>
      </c>
      <c r="JV462">
        <v>18</v>
      </c>
      <c r="JW462">
        <v>547.008</v>
      </c>
      <c r="JX462">
        <v>432.922</v>
      </c>
      <c r="JY462">
        <v>26.6769</v>
      </c>
      <c r="JZ462">
        <v>27.6088</v>
      </c>
      <c r="KA462">
        <v>30.0002</v>
      </c>
      <c r="KB462">
        <v>27.5056</v>
      </c>
      <c r="KC462">
        <v>27.531</v>
      </c>
      <c r="KD462">
        <v>39.8678</v>
      </c>
      <c r="KE462">
        <v>29.5656</v>
      </c>
      <c r="KF462">
        <v>83.235</v>
      </c>
      <c r="KG462">
        <v>26.6458</v>
      </c>
      <c r="KH462">
        <v>1043.21</v>
      </c>
      <c r="KI462">
        <v>20.565</v>
      </c>
      <c r="KJ462">
        <v>92.9908</v>
      </c>
      <c r="KK462">
        <v>98.8752</v>
      </c>
    </row>
    <row r="463" spans="1:297">
      <c r="A463">
        <v>447</v>
      </c>
      <c r="B463">
        <v>1759000792</v>
      </c>
      <c r="C463">
        <v>13445</v>
      </c>
      <c r="D463" t="s">
        <v>1340</v>
      </c>
      <c r="E463" t="s">
        <v>1341</v>
      </c>
      <c r="F463">
        <v>5</v>
      </c>
      <c r="G463" t="s">
        <v>1217</v>
      </c>
      <c r="H463" t="s">
        <v>436</v>
      </c>
      <c r="I463">
        <v>1759000783.84615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(EA463+(U463+2*0.95*5.67E-8*(((EA463+$B$7)+273)^4-(EA463+273)^4)-44100*J463)/(1.84*29.3*R463+8*0.95*5.67E-8*(EA463+273)^3))</f>
        <v>0</v>
      </c>
      <c r="W463">
        <f>($C$7*EB463+$D$7*EC463+$E$7*V463)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2*0.95*5.67E-8*(((EA463+$B$7)+273)^4-(W463+273)^4)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1045.91535203571</v>
      </c>
      <c r="AK463">
        <v>1005.76123636364</v>
      </c>
      <c r="AL463">
        <v>3.38147813852803</v>
      </c>
      <c r="AM463">
        <v>63.08</v>
      </c>
      <c r="AN463">
        <f>(AP463 - AO463 + DY463*1E3/(8.314*(EA463+273.15)) * AR463/DX463 * AQ463) * DX463/(100*DL463) * 1000/(1000 - AP463)</f>
        <v>0</v>
      </c>
      <c r="AO463">
        <v>20.4555747678571</v>
      </c>
      <c r="AP463">
        <v>23.529776969697</v>
      </c>
      <c r="AQ463">
        <v>-2.31595959596017e-05</v>
      </c>
      <c r="AR463">
        <v>99.94</v>
      </c>
      <c r="AS463">
        <v>0</v>
      </c>
      <c r="AT463">
        <v>0</v>
      </c>
      <c r="AU463">
        <f>IF(AS463*$H$13&gt;=AW463,1.0,(AW463/(AW463-AS463*$H$13)))</f>
        <v>0</v>
      </c>
      <c r="AV463">
        <f>(AU463-1)*100</f>
        <v>0</v>
      </c>
      <c r="AW463">
        <f>MAX(0,($B$13+$C$13*EF463)/(1+$D$13*EF463)*DY463/(EA463+273)*$E$13)</f>
        <v>0</v>
      </c>
      <c r="AX463" t="s">
        <v>437</v>
      </c>
      <c r="AY463" t="s">
        <v>437</v>
      </c>
      <c r="AZ463">
        <v>0</v>
      </c>
      <c r="BA463">
        <v>0</v>
      </c>
      <c r="BB463">
        <f>1-AZ463/BA463</f>
        <v>0</v>
      </c>
      <c r="BC463">
        <v>0</v>
      </c>
      <c r="BD463" t="s">
        <v>437</v>
      </c>
      <c r="BE463" t="s">
        <v>437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437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$B$11*EG463+$C$11*EH463+$F$11*ES463*(1-EV463)</f>
        <v>0</v>
      </c>
      <c r="DI463">
        <f>DH463*DJ463</f>
        <v>0</v>
      </c>
      <c r="DJ463">
        <f>($B$11*$D$9+$C$11*$D$9+$F$11*((FF463+EX463)/MAX(FF463+EX463+FG463, 0.1)*$I$9+FG463/MAX(FF463+EX463+FG463, 0.1)*$J$9))/($B$11+$C$11+$F$11)</f>
        <v>0</v>
      </c>
      <c r="DK463">
        <f>($B$11*$K$9+$C$11*$K$9+$F$11*((FF463+EX463)/MAX(FF463+EX463+FG463, 0.1)*$P$9+FG463/MAX(FF463+EX463+FG463, 0.1)*$Q$9))/($B$11+$C$11+$F$11)</f>
        <v>0</v>
      </c>
      <c r="DL463">
        <v>4.6</v>
      </c>
      <c r="DM463">
        <v>0.5</v>
      </c>
      <c r="DN463" t="s">
        <v>438</v>
      </c>
      <c r="DO463">
        <v>2</v>
      </c>
      <c r="DP463" t="b">
        <v>1</v>
      </c>
      <c r="DQ463">
        <v>1759000783.84615</v>
      </c>
      <c r="DR463">
        <v>957.969769230769</v>
      </c>
      <c r="DS463">
        <v>1008.77523076923</v>
      </c>
      <c r="DT463">
        <v>23.5407384615385</v>
      </c>
      <c r="DU463">
        <v>20.4105076923077</v>
      </c>
      <c r="DV463">
        <v>950.832153846154</v>
      </c>
      <c r="DW463">
        <v>23.1557846153846</v>
      </c>
      <c r="DX463">
        <v>500.008307692308</v>
      </c>
      <c r="DY463">
        <v>90.2809615384615</v>
      </c>
      <c r="DZ463">
        <v>0.0284368</v>
      </c>
      <c r="EA463">
        <v>30.1011461538462</v>
      </c>
      <c r="EB463">
        <v>30.0410076923077</v>
      </c>
      <c r="EC463">
        <v>999.9</v>
      </c>
      <c r="ED463">
        <v>0</v>
      </c>
      <c r="EE463">
        <v>0</v>
      </c>
      <c r="EF463">
        <v>10024.6569230769</v>
      </c>
      <c r="EG463">
        <v>0</v>
      </c>
      <c r="EH463">
        <v>9.68168</v>
      </c>
      <c r="EI463">
        <v>-50.806</v>
      </c>
      <c r="EJ463">
        <v>981.064538461538</v>
      </c>
      <c r="EK463">
        <v>1029.79461538462</v>
      </c>
      <c r="EL463">
        <v>3.13024384615385</v>
      </c>
      <c r="EM463">
        <v>1008.77523076923</v>
      </c>
      <c r="EN463">
        <v>20.4105076923077</v>
      </c>
      <c r="EO463">
        <v>2.12528</v>
      </c>
      <c r="EP463">
        <v>1.84267769230769</v>
      </c>
      <c r="EQ463">
        <v>18.4099307692308</v>
      </c>
      <c r="ER463">
        <v>16.1535846153846</v>
      </c>
      <c r="ES463">
        <v>1999.95615384615</v>
      </c>
      <c r="ET463">
        <v>0.979995307692308</v>
      </c>
      <c r="EU463">
        <v>0.0200047461538462</v>
      </c>
      <c r="EV463">
        <v>0</v>
      </c>
      <c r="EW463">
        <v>680.334692307692</v>
      </c>
      <c r="EX463">
        <v>5.00016</v>
      </c>
      <c r="EY463">
        <v>13918.3384615385</v>
      </c>
      <c r="EZ463">
        <v>18233.7692307692</v>
      </c>
      <c r="FA463">
        <v>48.562</v>
      </c>
      <c r="FB463">
        <v>48.8604615384615</v>
      </c>
      <c r="FC463">
        <v>48.8893076923077</v>
      </c>
      <c r="FD463">
        <v>48.625</v>
      </c>
      <c r="FE463">
        <v>50.4083846153846</v>
      </c>
      <c r="FF463">
        <v>1955.04615384615</v>
      </c>
      <c r="FG463">
        <v>39.91</v>
      </c>
      <c r="FH463">
        <v>0</v>
      </c>
      <c r="FI463">
        <v>1759000797.3</v>
      </c>
      <c r="FJ463">
        <v>0</v>
      </c>
      <c r="FK463">
        <v>680.34776</v>
      </c>
      <c r="FL463">
        <v>0.235769232664421</v>
      </c>
      <c r="FM463">
        <v>25.2076923517026</v>
      </c>
      <c r="FN463">
        <v>13918.94</v>
      </c>
      <c r="FO463">
        <v>15</v>
      </c>
      <c r="FP463">
        <v>0</v>
      </c>
      <c r="FQ463" t="s">
        <v>439</v>
      </c>
      <c r="FR463">
        <v>1747249705.1</v>
      </c>
      <c r="FS463">
        <v>1747249711.1</v>
      </c>
      <c r="FT463">
        <v>0</v>
      </c>
      <c r="FU463">
        <v>0.871</v>
      </c>
      <c r="FV463">
        <v>0.066</v>
      </c>
      <c r="FW463">
        <v>5.486</v>
      </c>
      <c r="FX463">
        <v>0.145</v>
      </c>
      <c r="FY463">
        <v>420</v>
      </c>
      <c r="FZ463">
        <v>16</v>
      </c>
      <c r="GA463">
        <v>0.27</v>
      </c>
      <c r="GB463">
        <v>0.16</v>
      </c>
      <c r="GC463">
        <v>-50.8189571428571</v>
      </c>
      <c r="GD463">
        <v>0.435038961038955</v>
      </c>
      <c r="GE463">
        <v>0.453059042269673</v>
      </c>
      <c r="GF463">
        <v>1</v>
      </c>
      <c r="GG463">
        <v>680.269617647059</v>
      </c>
      <c r="GH463">
        <v>1.30987013350299</v>
      </c>
      <c r="GI463">
        <v>0.279359563235147</v>
      </c>
      <c r="GJ463">
        <v>-1</v>
      </c>
      <c r="GK463">
        <v>3.15583857142857</v>
      </c>
      <c r="GL463">
        <v>-0.554517662337656</v>
      </c>
      <c r="GM463">
        <v>0.0562078849142236</v>
      </c>
      <c r="GN463">
        <v>0</v>
      </c>
      <c r="GO463">
        <v>1</v>
      </c>
      <c r="GP463">
        <v>2</v>
      </c>
      <c r="GQ463" t="s">
        <v>446</v>
      </c>
      <c r="GR463">
        <v>3.12524</v>
      </c>
      <c r="GS463">
        <v>2.65415</v>
      </c>
      <c r="GT463">
        <v>0.162626</v>
      </c>
      <c r="GU463">
        <v>0.168471</v>
      </c>
      <c r="GV463">
        <v>0.100007</v>
      </c>
      <c r="GW463">
        <v>0.0911022</v>
      </c>
      <c r="GX463">
        <v>21554.6</v>
      </c>
      <c r="GY463">
        <v>20319.9</v>
      </c>
      <c r="GZ463">
        <v>23016.8</v>
      </c>
      <c r="HA463">
        <v>23791.3</v>
      </c>
      <c r="HB463">
        <v>35302.6</v>
      </c>
      <c r="HC463">
        <v>35798.2</v>
      </c>
      <c r="HD463">
        <v>41488.3</v>
      </c>
      <c r="HE463">
        <v>42424.8</v>
      </c>
      <c r="HF463">
        <v>1.9122</v>
      </c>
      <c r="HG463">
        <v>1.82323</v>
      </c>
      <c r="HH463">
        <v>0.175931</v>
      </c>
      <c r="HI463">
        <v>0</v>
      </c>
      <c r="HJ463">
        <v>27.1748</v>
      </c>
      <c r="HK463">
        <v>999.9</v>
      </c>
      <c r="HL463">
        <v>54.151</v>
      </c>
      <c r="HM463">
        <v>29.406</v>
      </c>
      <c r="HN463">
        <v>24.6947</v>
      </c>
      <c r="HO463">
        <v>53.8229</v>
      </c>
      <c r="HP463">
        <v>41.875</v>
      </c>
      <c r="HQ463">
        <v>1</v>
      </c>
      <c r="HR463">
        <v>0.004469</v>
      </c>
      <c r="HS463">
        <v>0.381386</v>
      </c>
      <c r="HT463">
        <v>20.2177</v>
      </c>
      <c r="HU463">
        <v>5.23406</v>
      </c>
      <c r="HV463">
        <v>11.992</v>
      </c>
      <c r="HW463">
        <v>4.95595</v>
      </c>
      <c r="HX463">
        <v>3.30395</v>
      </c>
      <c r="HY463">
        <v>24.2</v>
      </c>
      <c r="HZ463">
        <v>9999</v>
      </c>
      <c r="IA463">
        <v>9999</v>
      </c>
      <c r="IB463">
        <v>9999</v>
      </c>
      <c r="IC463">
        <v>1.86845</v>
      </c>
      <c r="ID463">
        <v>1.86419</v>
      </c>
      <c r="IE463">
        <v>1.8718</v>
      </c>
      <c r="IF463">
        <v>1.86265</v>
      </c>
      <c r="IG463">
        <v>1.86207</v>
      </c>
      <c r="IH463">
        <v>1.86857</v>
      </c>
      <c r="II463">
        <v>1.85867</v>
      </c>
      <c r="IJ463">
        <v>1.86508</v>
      </c>
      <c r="IK463">
        <v>5</v>
      </c>
      <c r="IL463">
        <v>0</v>
      </c>
      <c r="IM463">
        <v>0</v>
      </c>
      <c r="IN463">
        <v>0</v>
      </c>
      <c r="IO463" t="s">
        <v>441</v>
      </c>
      <c r="IP463" t="s">
        <v>442</v>
      </c>
      <c r="IQ463" t="s">
        <v>443</v>
      </c>
      <c r="IR463" t="s">
        <v>443</v>
      </c>
      <c r="IS463" t="s">
        <v>443</v>
      </c>
      <c r="IT463" t="s">
        <v>443</v>
      </c>
      <c r="IU463">
        <v>0</v>
      </c>
      <c r="IV463">
        <v>100</v>
      </c>
      <c r="IW463">
        <v>100</v>
      </c>
      <c r="IX463">
        <v>7.191</v>
      </c>
      <c r="IY463">
        <v>0.3847</v>
      </c>
      <c r="IZ463">
        <v>4.29428474587108</v>
      </c>
      <c r="JA463">
        <v>0.0044018681294096</v>
      </c>
      <c r="JB463">
        <v>-1.90699597991277e-06</v>
      </c>
      <c r="JC463">
        <v>4.44501569190667e-10</v>
      </c>
      <c r="JD463">
        <v>0.0663976639725661</v>
      </c>
      <c r="JE463">
        <v>0.00774552653971819</v>
      </c>
      <c r="JF463">
        <v>0.000136201457998369</v>
      </c>
      <c r="JG463">
        <v>5.32982615085375e-06</v>
      </c>
      <c r="JH463">
        <v>-0</v>
      </c>
      <c r="JI463">
        <v>1991</v>
      </c>
      <c r="JJ463">
        <v>1</v>
      </c>
      <c r="JK463">
        <v>28</v>
      </c>
      <c r="JL463">
        <v>195851.4</v>
      </c>
      <c r="JM463">
        <v>195851.3</v>
      </c>
      <c r="JN463">
        <v>2.01782</v>
      </c>
      <c r="JO463">
        <v>2.37305</v>
      </c>
      <c r="JP463">
        <v>1.49902</v>
      </c>
      <c r="JQ463">
        <v>2.33032</v>
      </c>
      <c r="JR463">
        <v>1.54419</v>
      </c>
      <c r="JS463">
        <v>2.27417</v>
      </c>
      <c r="JT463">
        <v>35.4059</v>
      </c>
      <c r="JU463">
        <v>24.105</v>
      </c>
      <c r="JV463">
        <v>18</v>
      </c>
      <c r="JW463">
        <v>547.077</v>
      </c>
      <c r="JX463">
        <v>433.101</v>
      </c>
      <c r="JY463">
        <v>26.6351</v>
      </c>
      <c r="JZ463">
        <v>27.6065</v>
      </c>
      <c r="KA463">
        <v>30.0001</v>
      </c>
      <c r="KB463">
        <v>27.5042</v>
      </c>
      <c r="KC463">
        <v>27.5292</v>
      </c>
      <c r="KD463">
        <v>40.4009</v>
      </c>
      <c r="KE463">
        <v>29.2704</v>
      </c>
      <c r="KF463">
        <v>83.235</v>
      </c>
      <c r="KG463">
        <v>26.6005</v>
      </c>
      <c r="KH463">
        <v>1056.76</v>
      </c>
      <c r="KI463">
        <v>20.607</v>
      </c>
      <c r="KJ463">
        <v>92.9918</v>
      </c>
      <c r="KK463">
        <v>98.8755</v>
      </c>
    </row>
    <row r="464" spans="1:297">
      <c r="A464">
        <v>448</v>
      </c>
      <c r="B464">
        <v>1759000797</v>
      </c>
      <c r="C464">
        <v>13450</v>
      </c>
      <c r="D464" t="s">
        <v>1342</v>
      </c>
      <c r="E464" t="s">
        <v>1343</v>
      </c>
      <c r="F464">
        <v>5</v>
      </c>
      <c r="G464" t="s">
        <v>1217</v>
      </c>
      <c r="H464" t="s">
        <v>436</v>
      </c>
      <c r="I464">
        <v>1759000788.84615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(EA464+(U464+2*0.95*5.67E-8*(((EA464+$B$7)+273)^4-(EA464+273)^4)-44100*J464)/(1.84*29.3*R464+8*0.95*5.67E-8*(EA464+273)^3))</f>
        <v>0</v>
      </c>
      <c r="W464">
        <f>($C$7*EB464+$D$7*EC464+$E$7*V464)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2*0.95*5.67E-8*(((EA464+$B$7)+273)^4-(W464+273)^4)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1063.97996160714</v>
      </c>
      <c r="AK464">
        <v>1023.3771030303</v>
      </c>
      <c r="AL464">
        <v>3.53046766233763</v>
      </c>
      <c r="AM464">
        <v>63.08</v>
      </c>
      <c r="AN464">
        <f>(AP464 - AO464 + DY464*1E3/(8.314*(EA464+273.15)) * AR464/DX464 * AQ464) * DX464/(100*DL464) * 1000/(1000 - AP464)</f>
        <v>0</v>
      </c>
      <c r="AO464">
        <v>20.4870393869048</v>
      </c>
      <c r="AP464">
        <v>23.5242593939394</v>
      </c>
      <c r="AQ464">
        <v>-2.19411608799699e-05</v>
      </c>
      <c r="AR464">
        <v>99.94</v>
      </c>
      <c r="AS464">
        <v>0</v>
      </c>
      <c r="AT464">
        <v>0</v>
      </c>
      <c r="AU464">
        <f>IF(AS464*$H$13&gt;=AW464,1.0,(AW464/(AW464-AS464*$H$13)))</f>
        <v>0</v>
      </c>
      <c r="AV464">
        <f>(AU464-1)*100</f>
        <v>0</v>
      </c>
      <c r="AW464">
        <f>MAX(0,($B$13+$C$13*EF464)/(1+$D$13*EF464)*DY464/(EA464+273)*$E$13)</f>
        <v>0</v>
      </c>
      <c r="AX464" t="s">
        <v>437</v>
      </c>
      <c r="AY464" t="s">
        <v>437</v>
      </c>
      <c r="AZ464">
        <v>0</v>
      </c>
      <c r="BA464">
        <v>0</v>
      </c>
      <c r="BB464">
        <f>1-AZ464/BA464</f>
        <v>0</v>
      </c>
      <c r="BC464">
        <v>0</v>
      </c>
      <c r="BD464" t="s">
        <v>437</v>
      </c>
      <c r="BE464" t="s">
        <v>437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437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$B$11*EG464+$C$11*EH464+$F$11*ES464*(1-EV464)</f>
        <v>0</v>
      </c>
      <c r="DI464">
        <f>DH464*DJ464</f>
        <v>0</v>
      </c>
      <c r="DJ464">
        <f>($B$11*$D$9+$C$11*$D$9+$F$11*((FF464+EX464)/MAX(FF464+EX464+FG464, 0.1)*$I$9+FG464/MAX(FF464+EX464+FG464, 0.1)*$J$9))/($B$11+$C$11+$F$11)</f>
        <v>0</v>
      </c>
      <c r="DK464">
        <f>($B$11*$K$9+$C$11*$K$9+$F$11*((FF464+EX464)/MAX(FF464+EX464+FG464, 0.1)*$P$9+FG464/MAX(FF464+EX464+FG464, 0.1)*$Q$9))/($B$11+$C$11+$F$11)</f>
        <v>0</v>
      </c>
      <c r="DL464">
        <v>4.6</v>
      </c>
      <c r="DM464">
        <v>0.5</v>
      </c>
      <c r="DN464" t="s">
        <v>438</v>
      </c>
      <c r="DO464">
        <v>2</v>
      </c>
      <c r="DP464" t="b">
        <v>1</v>
      </c>
      <c r="DQ464">
        <v>1759000788.84615</v>
      </c>
      <c r="DR464">
        <v>974.968923076923</v>
      </c>
      <c r="DS464">
        <v>1025.896</v>
      </c>
      <c r="DT464">
        <v>23.5337384615385</v>
      </c>
      <c r="DU464">
        <v>20.4476307692308</v>
      </c>
      <c r="DV464">
        <v>967.797846153846</v>
      </c>
      <c r="DW464">
        <v>23.1489230769231</v>
      </c>
      <c r="DX464">
        <v>500.014153846154</v>
      </c>
      <c r="DY464">
        <v>90.2822769230769</v>
      </c>
      <c r="DZ464">
        <v>0.0284674153846154</v>
      </c>
      <c r="EA464">
        <v>30.0984538461538</v>
      </c>
      <c r="EB464">
        <v>30.0410846153846</v>
      </c>
      <c r="EC464">
        <v>999.9</v>
      </c>
      <c r="ED464">
        <v>0</v>
      </c>
      <c r="EE464">
        <v>0</v>
      </c>
      <c r="EF464">
        <v>10014.4246153846</v>
      </c>
      <c r="EG464">
        <v>0</v>
      </c>
      <c r="EH464">
        <v>9.68168</v>
      </c>
      <c r="EI464">
        <v>-50.9265846153846</v>
      </c>
      <c r="EJ464">
        <v>998.466076923077</v>
      </c>
      <c r="EK464">
        <v>1047.31153846154</v>
      </c>
      <c r="EL464">
        <v>3.08610538461538</v>
      </c>
      <c r="EM464">
        <v>1025.896</v>
      </c>
      <c r="EN464">
        <v>20.4476307692308</v>
      </c>
      <c r="EO464">
        <v>2.12467846153846</v>
      </c>
      <c r="EP464">
        <v>1.84605692307692</v>
      </c>
      <c r="EQ464">
        <v>18.4054076923077</v>
      </c>
      <c r="ER464">
        <v>16.1823153846154</v>
      </c>
      <c r="ES464">
        <v>1999.99846153846</v>
      </c>
      <c r="ET464">
        <v>0.979995769230769</v>
      </c>
      <c r="EU464">
        <v>0.0200043153846154</v>
      </c>
      <c r="EV464">
        <v>0</v>
      </c>
      <c r="EW464">
        <v>680.410230769231</v>
      </c>
      <c r="EX464">
        <v>5.00016</v>
      </c>
      <c r="EY464">
        <v>13920.4384615385</v>
      </c>
      <c r="EZ464">
        <v>18234.1538461538</v>
      </c>
      <c r="FA464">
        <v>48.562</v>
      </c>
      <c r="FB464">
        <v>48.8653076923077</v>
      </c>
      <c r="FC464">
        <v>48.8797692307692</v>
      </c>
      <c r="FD464">
        <v>48.625</v>
      </c>
      <c r="FE464">
        <v>50.3940769230769</v>
      </c>
      <c r="FF464">
        <v>1955.08846153846</v>
      </c>
      <c r="FG464">
        <v>39.91</v>
      </c>
      <c r="FH464">
        <v>0</v>
      </c>
      <c r="FI464">
        <v>1759000802.7</v>
      </c>
      <c r="FJ464">
        <v>0</v>
      </c>
      <c r="FK464">
        <v>680.415961538461</v>
      </c>
      <c r="FL464">
        <v>0.622324792390591</v>
      </c>
      <c r="FM464">
        <v>17.3811966009632</v>
      </c>
      <c r="FN464">
        <v>13920.8076923077</v>
      </c>
      <c r="FO464">
        <v>15</v>
      </c>
      <c r="FP464">
        <v>0</v>
      </c>
      <c r="FQ464" t="s">
        <v>439</v>
      </c>
      <c r="FR464">
        <v>1747249705.1</v>
      </c>
      <c r="FS464">
        <v>1747249711.1</v>
      </c>
      <c r="FT464">
        <v>0</v>
      </c>
      <c r="FU464">
        <v>0.871</v>
      </c>
      <c r="FV464">
        <v>0.066</v>
      </c>
      <c r="FW464">
        <v>5.486</v>
      </c>
      <c r="FX464">
        <v>0.145</v>
      </c>
      <c r="FY464">
        <v>420</v>
      </c>
      <c r="FZ464">
        <v>16</v>
      </c>
      <c r="GA464">
        <v>0.27</v>
      </c>
      <c r="GB464">
        <v>0.16</v>
      </c>
      <c r="GC464">
        <v>-50.88911</v>
      </c>
      <c r="GD464">
        <v>-0.214060150375952</v>
      </c>
      <c r="GE464">
        <v>0.466226098475836</v>
      </c>
      <c r="GF464">
        <v>1</v>
      </c>
      <c r="GG464">
        <v>680.344558823529</v>
      </c>
      <c r="GH464">
        <v>1.05544690916218</v>
      </c>
      <c r="GI464">
        <v>0.271147256624671</v>
      </c>
      <c r="GJ464">
        <v>-1</v>
      </c>
      <c r="GK464">
        <v>3.106645</v>
      </c>
      <c r="GL464">
        <v>-0.54220601503759</v>
      </c>
      <c r="GM464">
        <v>0.0523833459698786</v>
      </c>
      <c r="GN464">
        <v>0</v>
      </c>
      <c r="GO464">
        <v>1</v>
      </c>
      <c r="GP464">
        <v>2</v>
      </c>
      <c r="GQ464" t="s">
        <v>446</v>
      </c>
      <c r="GR464">
        <v>3.12534</v>
      </c>
      <c r="GS464">
        <v>2.65417</v>
      </c>
      <c r="GT464">
        <v>0.16446</v>
      </c>
      <c r="GU464">
        <v>0.170107</v>
      </c>
      <c r="GV464">
        <v>0.09998</v>
      </c>
      <c r="GW464">
        <v>0.0912208</v>
      </c>
      <c r="GX464">
        <v>21507.4</v>
      </c>
      <c r="GY464">
        <v>20280.2</v>
      </c>
      <c r="GZ464">
        <v>23016.8</v>
      </c>
      <c r="HA464">
        <v>23791.6</v>
      </c>
      <c r="HB464">
        <v>35303.9</v>
      </c>
      <c r="HC464">
        <v>35794.1</v>
      </c>
      <c r="HD464">
        <v>41488.4</v>
      </c>
      <c r="HE464">
        <v>42425.2</v>
      </c>
      <c r="HF464">
        <v>1.91203</v>
      </c>
      <c r="HG464">
        <v>1.82342</v>
      </c>
      <c r="HH464">
        <v>0.175871</v>
      </c>
      <c r="HI464">
        <v>0</v>
      </c>
      <c r="HJ464">
        <v>27.1674</v>
      </c>
      <c r="HK464">
        <v>999.9</v>
      </c>
      <c r="HL464">
        <v>54.151</v>
      </c>
      <c r="HM464">
        <v>29.386</v>
      </c>
      <c r="HN464">
        <v>24.6695</v>
      </c>
      <c r="HO464">
        <v>54.2529</v>
      </c>
      <c r="HP464">
        <v>41.7788</v>
      </c>
      <c r="HQ464">
        <v>1</v>
      </c>
      <c r="HR464">
        <v>0.00447155</v>
      </c>
      <c r="HS464">
        <v>0.406909</v>
      </c>
      <c r="HT464">
        <v>20.2176</v>
      </c>
      <c r="HU464">
        <v>5.23346</v>
      </c>
      <c r="HV464">
        <v>11.992</v>
      </c>
      <c r="HW464">
        <v>4.9556</v>
      </c>
      <c r="HX464">
        <v>3.30393</v>
      </c>
      <c r="HY464">
        <v>24.2</v>
      </c>
      <c r="HZ464">
        <v>9999</v>
      </c>
      <c r="IA464">
        <v>9999</v>
      </c>
      <c r="IB464">
        <v>9999</v>
      </c>
      <c r="IC464">
        <v>1.86849</v>
      </c>
      <c r="ID464">
        <v>1.86417</v>
      </c>
      <c r="IE464">
        <v>1.87181</v>
      </c>
      <c r="IF464">
        <v>1.86264</v>
      </c>
      <c r="IG464">
        <v>1.86207</v>
      </c>
      <c r="IH464">
        <v>1.86857</v>
      </c>
      <c r="II464">
        <v>1.85867</v>
      </c>
      <c r="IJ464">
        <v>1.86508</v>
      </c>
      <c r="IK464">
        <v>5</v>
      </c>
      <c r="IL464">
        <v>0</v>
      </c>
      <c r="IM464">
        <v>0</v>
      </c>
      <c r="IN464">
        <v>0</v>
      </c>
      <c r="IO464" t="s">
        <v>441</v>
      </c>
      <c r="IP464" t="s">
        <v>442</v>
      </c>
      <c r="IQ464" t="s">
        <v>443</v>
      </c>
      <c r="IR464" t="s">
        <v>443</v>
      </c>
      <c r="IS464" t="s">
        <v>443</v>
      </c>
      <c r="IT464" t="s">
        <v>443</v>
      </c>
      <c r="IU464">
        <v>0</v>
      </c>
      <c r="IV464">
        <v>100</v>
      </c>
      <c r="IW464">
        <v>100</v>
      </c>
      <c r="IX464">
        <v>7.227</v>
      </c>
      <c r="IY464">
        <v>0.3845</v>
      </c>
      <c r="IZ464">
        <v>4.29428474587108</v>
      </c>
      <c r="JA464">
        <v>0.0044018681294096</v>
      </c>
      <c r="JB464">
        <v>-1.90699597991277e-06</v>
      </c>
      <c r="JC464">
        <v>4.44501569190667e-10</v>
      </c>
      <c r="JD464">
        <v>0.0663976639725661</v>
      </c>
      <c r="JE464">
        <v>0.00774552653971819</v>
      </c>
      <c r="JF464">
        <v>0.000136201457998369</v>
      </c>
      <c r="JG464">
        <v>5.32982615085375e-06</v>
      </c>
      <c r="JH464">
        <v>-0</v>
      </c>
      <c r="JI464">
        <v>1991</v>
      </c>
      <c r="JJ464">
        <v>1</v>
      </c>
      <c r="JK464">
        <v>28</v>
      </c>
      <c r="JL464">
        <v>195851.5</v>
      </c>
      <c r="JM464">
        <v>195851.4</v>
      </c>
      <c r="JN464">
        <v>2.04224</v>
      </c>
      <c r="JO464">
        <v>2.35352</v>
      </c>
      <c r="JP464">
        <v>1.4978</v>
      </c>
      <c r="JQ464">
        <v>2.33032</v>
      </c>
      <c r="JR464">
        <v>1.54419</v>
      </c>
      <c r="JS464">
        <v>2.34619</v>
      </c>
      <c r="JT464">
        <v>35.3827</v>
      </c>
      <c r="JU464">
        <v>24.1225</v>
      </c>
      <c r="JV464">
        <v>18</v>
      </c>
      <c r="JW464">
        <v>546.954</v>
      </c>
      <c r="JX464">
        <v>433.211</v>
      </c>
      <c r="JY464">
        <v>26.5897</v>
      </c>
      <c r="JZ464">
        <v>27.6065</v>
      </c>
      <c r="KA464">
        <v>30.0001</v>
      </c>
      <c r="KB464">
        <v>27.5032</v>
      </c>
      <c r="KC464">
        <v>27.5281</v>
      </c>
      <c r="KD464">
        <v>40.9154</v>
      </c>
      <c r="KE464">
        <v>28.6941</v>
      </c>
      <c r="KF464">
        <v>83.235</v>
      </c>
      <c r="KG464">
        <v>26.5569</v>
      </c>
      <c r="KH464">
        <v>1077.11</v>
      </c>
      <c r="KI464">
        <v>20.6585</v>
      </c>
      <c r="KJ464">
        <v>92.9919</v>
      </c>
      <c r="KK464">
        <v>98.8765</v>
      </c>
    </row>
    <row r="465" spans="1:297">
      <c r="A465">
        <v>449</v>
      </c>
      <c r="B465">
        <v>1759000802</v>
      </c>
      <c r="C465">
        <v>13455</v>
      </c>
      <c r="D465" t="s">
        <v>1344</v>
      </c>
      <c r="E465" t="s">
        <v>1345</v>
      </c>
      <c r="F465">
        <v>5</v>
      </c>
      <c r="G465" t="s">
        <v>1217</v>
      </c>
      <c r="H465" t="s">
        <v>436</v>
      </c>
      <c r="I465">
        <v>1759000793.84615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(EA465+(U465+2*0.95*5.67E-8*(((EA465+$B$7)+273)^4-(EA465+273)^4)-44100*J465)/(1.84*29.3*R465+8*0.95*5.67E-8*(EA465+273)^3))</f>
        <v>0</v>
      </c>
      <c r="W465">
        <f>($C$7*EB465+$D$7*EC465+$E$7*V465)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2*0.95*5.67E-8*(((EA465+$B$7)+273)^4-(W465+273)^4)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1079.83292507143</v>
      </c>
      <c r="AK465">
        <v>1039.92793939394</v>
      </c>
      <c r="AL465">
        <v>3.27872056277047</v>
      </c>
      <c r="AM465">
        <v>63.08</v>
      </c>
      <c r="AN465">
        <f>(AP465 - AO465 + DY465*1E3/(8.314*(EA465+273.15)) * AR465/DX465 * AQ465) * DX465/(100*DL465) * 1000/(1000 - AP465)</f>
        <v>0</v>
      </c>
      <c r="AO465">
        <v>20.5351516458333</v>
      </c>
      <c r="AP465">
        <v>23.5147187878788</v>
      </c>
      <c r="AQ465">
        <v>-2.71783896104332e-05</v>
      </c>
      <c r="AR465">
        <v>99.94</v>
      </c>
      <c r="AS465">
        <v>0</v>
      </c>
      <c r="AT465">
        <v>0</v>
      </c>
      <c r="AU465">
        <f>IF(AS465*$H$13&gt;=AW465,1.0,(AW465/(AW465-AS465*$H$13)))</f>
        <v>0</v>
      </c>
      <c r="AV465">
        <f>(AU465-1)*100</f>
        <v>0</v>
      </c>
      <c r="AW465">
        <f>MAX(0,($B$13+$C$13*EF465)/(1+$D$13*EF465)*DY465/(EA465+273)*$E$13)</f>
        <v>0</v>
      </c>
      <c r="AX465" t="s">
        <v>437</v>
      </c>
      <c r="AY465" t="s">
        <v>437</v>
      </c>
      <c r="AZ465">
        <v>0</v>
      </c>
      <c r="BA465">
        <v>0</v>
      </c>
      <c r="BB465">
        <f>1-AZ465/BA465</f>
        <v>0</v>
      </c>
      <c r="BC465">
        <v>0</v>
      </c>
      <c r="BD465" t="s">
        <v>437</v>
      </c>
      <c r="BE465" t="s">
        <v>437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437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$B$11*EG465+$C$11*EH465+$F$11*ES465*(1-EV465)</f>
        <v>0</v>
      </c>
      <c r="DI465">
        <f>DH465*DJ465</f>
        <v>0</v>
      </c>
      <c r="DJ465">
        <f>($B$11*$D$9+$C$11*$D$9+$F$11*((FF465+EX465)/MAX(FF465+EX465+FG465, 0.1)*$I$9+FG465/MAX(FF465+EX465+FG465, 0.1)*$J$9))/($B$11+$C$11+$F$11)</f>
        <v>0</v>
      </c>
      <c r="DK465">
        <f>($B$11*$K$9+$C$11*$K$9+$F$11*((FF465+EX465)/MAX(FF465+EX465+FG465, 0.1)*$P$9+FG465/MAX(FF465+EX465+FG465, 0.1)*$Q$9))/($B$11+$C$11+$F$11)</f>
        <v>0</v>
      </c>
      <c r="DL465">
        <v>4.6</v>
      </c>
      <c r="DM465">
        <v>0.5</v>
      </c>
      <c r="DN465" t="s">
        <v>438</v>
      </c>
      <c r="DO465">
        <v>2</v>
      </c>
      <c r="DP465" t="b">
        <v>1</v>
      </c>
      <c r="DQ465">
        <v>1759000793.84615</v>
      </c>
      <c r="DR465">
        <v>991.807230769231</v>
      </c>
      <c r="DS465">
        <v>1042.27846153846</v>
      </c>
      <c r="DT465">
        <v>23.5260461538462</v>
      </c>
      <c r="DU465">
        <v>20.4909384615385</v>
      </c>
      <c r="DV465">
        <v>984.603307692308</v>
      </c>
      <c r="DW465">
        <v>23.1414</v>
      </c>
      <c r="DX465">
        <v>500.005846153846</v>
      </c>
      <c r="DY465">
        <v>90.2838923076923</v>
      </c>
      <c r="DZ465">
        <v>0.0286778846153846</v>
      </c>
      <c r="EA465">
        <v>30.0945230769231</v>
      </c>
      <c r="EB465">
        <v>30.0403846153846</v>
      </c>
      <c r="EC465">
        <v>999.9</v>
      </c>
      <c r="ED465">
        <v>0</v>
      </c>
      <c r="EE465">
        <v>0</v>
      </c>
      <c r="EF465">
        <v>10000.8192307692</v>
      </c>
      <c r="EG465">
        <v>0</v>
      </c>
      <c r="EH465">
        <v>9.68168</v>
      </c>
      <c r="EI465">
        <v>-50.4711923076923</v>
      </c>
      <c r="EJ465">
        <v>1015.70184615385</v>
      </c>
      <c r="EK465">
        <v>1064.08461538462</v>
      </c>
      <c r="EL465">
        <v>3.03509769230769</v>
      </c>
      <c r="EM465">
        <v>1042.27846153846</v>
      </c>
      <c r="EN465">
        <v>20.4909384615385</v>
      </c>
      <c r="EO465">
        <v>2.12402230769231</v>
      </c>
      <c r="EP465">
        <v>1.85000230769231</v>
      </c>
      <c r="EQ465">
        <v>18.4004769230769</v>
      </c>
      <c r="ER465">
        <v>16.2157846153846</v>
      </c>
      <c r="ES465">
        <v>1999.99846153846</v>
      </c>
      <c r="ET465">
        <v>0.979995769230769</v>
      </c>
      <c r="EU465">
        <v>0.0200043153846154</v>
      </c>
      <c r="EV465">
        <v>0</v>
      </c>
      <c r="EW465">
        <v>680.536153846154</v>
      </c>
      <c r="EX465">
        <v>5.00016</v>
      </c>
      <c r="EY465">
        <v>13921.8307692308</v>
      </c>
      <c r="EZ465">
        <v>18234.1692307692</v>
      </c>
      <c r="FA465">
        <v>48.5524615384615</v>
      </c>
      <c r="FB465">
        <v>48.8604615384615</v>
      </c>
      <c r="FC465">
        <v>48.8797692307692</v>
      </c>
      <c r="FD465">
        <v>48.625</v>
      </c>
      <c r="FE465">
        <v>50.3893076923077</v>
      </c>
      <c r="FF465">
        <v>1955.08846153846</v>
      </c>
      <c r="FG465">
        <v>39.91</v>
      </c>
      <c r="FH465">
        <v>0</v>
      </c>
      <c r="FI465">
        <v>1759000807.5</v>
      </c>
      <c r="FJ465">
        <v>0</v>
      </c>
      <c r="FK465">
        <v>680.479769230769</v>
      </c>
      <c r="FL465">
        <v>1.2222222277868</v>
      </c>
      <c r="FM465">
        <v>14.0957264639925</v>
      </c>
      <c r="FN465">
        <v>13922.0730769231</v>
      </c>
      <c r="FO465">
        <v>15</v>
      </c>
      <c r="FP465">
        <v>0</v>
      </c>
      <c r="FQ465" t="s">
        <v>439</v>
      </c>
      <c r="FR465">
        <v>1747249705.1</v>
      </c>
      <c r="FS465">
        <v>1747249711.1</v>
      </c>
      <c r="FT465">
        <v>0</v>
      </c>
      <c r="FU465">
        <v>0.871</v>
      </c>
      <c r="FV465">
        <v>0.066</v>
      </c>
      <c r="FW465">
        <v>5.486</v>
      </c>
      <c r="FX465">
        <v>0.145</v>
      </c>
      <c r="FY465">
        <v>420</v>
      </c>
      <c r="FZ465">
        <v>16</v>
      </c>
      <c r="GA465">
        <v>0.27</v>
      </c>
      <c r="GB465">
        <v>0.16</v>
      </c>
      <c r="GC465">
        <v>-50.7033857142857</v>
      </c>
      <c r="GD465">
        <v>4.00224935064933</v>
      </c>
      <c r="GE465">
        <v>0.646405674837857</v>
      </c>
      <c r="GF465">
        <v>0</v>
      </c>
      <c r="GG465">
        <v>680.459352941176</v>
      </c>
      <c r="GH465">
        <v>1.08968678772499</v>
      </c>
      <c r="GI465">
        <v>0.244485760724894</v>
      </c>
      <c r="GJ465">
        <v>-1</v>
      </c>
      <c r="GK465">
        <v>3.06366952380952</v>
      </c>
      <c r="GL465">
        <v>-0.586799999999996</v>
      </c>
      <c r="GM465">
        <v>0.0595163462521164</v>
      </c>
      <c r="GN465">
        <v>0</v>
      </c>
      <c r="GO465">
        <v>0</v>
      </c>
      <c r="GP465">
        <v>2</v>
      </c>
      <c r="GQ465" t="s">
        <v>457</v>
      </c>
      <c r="GR465">
        <v>3.12547</v>
      </c>
      <c r="GS465">
        <v>2.65453</v>
      </c>
      <c r="GT465">
        <v>0.166172</v>
      </c>
      <c r="GU465">
        <v>0.171838</v>
      </c>
      <c r="GV465">
        <v>0.099968</v>
      </c>
      <c r="GW465">
        <v>0.0914244</v>
      </c>
      <c r="GX465">
        <v>21463.2</v>
      </c>
      <c r="GY465">
        <v>20237.6</v>
      </c>
      <c r="GZ465">
        <v>23016.7</v>
      </c>
      <c r="HA465">
        <v>23791.2</v>
      </c>
      <c r="HB465">
        <v>35304.4</v>
      </c>
      <c r="HC465">
        <v>35785.5</v>
      </c>
      <c r="HD465">
        <v>41488.3</v>
      </c>
      <c r="HE465">
        <v>42424.5</v>
      </c>
      <c r="HF465">
        <v>1.91208</v>
      </c>
      <c r="HG465">
        <v>1.82323</v>
      </c>
      <c r="HH465">
        <v>0.176404</v>
      </c>
      <c r="HI465">
        <v>0</v>
      </c>
      <c r="HJ465">
        <v>27.1595</v>
      </c>
      <c r="HK465">
        <v>999.9</v>
      </c>
      <c r="HL465">
        <v>54.151</v>
      </c>
      <c r="HM465">
        <v>29.386</v>
      </c>
      <c r="HN465">
        <v>24.6657</v>
      </c>
      <c r="HO465">
        <v>53.4229</v>
      </c>
      <c r="HP465">
        <v>41.7308</v>
      </c>
      <c r="HQ465">
        <v>1</v>
      </c>
      <c r="HR465">
        <v>0.00440803</v>
      </c>
      <c r="HS465">
        <v>0.426577</v>
      </c>
      <c r="HT465">
        <v>20.2175</v>
      </c>
      <c r="HU465">
        <v>5.23316</v>
      </c>
      <c r="HV465">
        <v>11.992</v>
      </c>
      <c r="HW465">
        <v>4.9556</v>
      </c>
      <c r="HX465">
        <v>3.30393</v>
      </c>
      <c r="HY465">
        <v>24.2</v>
      </c>
      <c r="HZ465">
        <v>9999</v>
      </c>
      <c r="IA465">
        <v>9999</v>
      </c>
      <c r="IB465">
        <v>9999</v>
      </c>
      <c r="IC465">
        <v>1.86848</v>
      </c>
      <c r="ID465">
        <v>1.86417</v>
      </c>
      <c r="IE465">
        <v>1.8718</v>
      </c>
      <c r="IF465">
        <v>1.86265</v>
      </c>
      <c r="IG465">
        <v>1.86205</v>
      </c>
      <c r="IH465">
        <v>1.86857</v>
      </c>
      <c r="II465">
        <v>1.85867</v>
      </c>
      <c r="IJ465">
        <v>1.86508</v>
      </c>
      <c r="IK465">
        <v>5</v>
      </c>
      <c r="IL465">
        <v>0</v>
      </c>
      <c r="IM465">
        <v>0</v>
      </c>
      <c r="IN465">
        <v>0</v>
      </c>
      <c r="IO465" t="s">
        <v>441</v>
      </c>
      <c r="IP465" t="s">
        <v>442</v>
      </c>
      <c r="IQ465" t="s">
        <v>443</v>
      </c>
      <c r="IR465" t="s">
        <v>443</v>
      </c>
      <c r="IS465" t="s">
        <v>443</v>
      </c>
      <c r="IT465" t="s">
        <v>443</v>
      </c>
      <c r="IU465">
        <v>0</v>
      </c>
      <c r="IV465">
        <v>100</v>
      </c>
      <c r="IW465">
        <v>100</v>
      </c>
      <c r="IX465">
        <v>7.25</v>
      </c>
      <c r="IY465">
        <v>0.3844</v>
      </c>
      <c r="IZ465">
        <v>4.29428474587108</v>
      </c>
      <c r="JA465">
        <v>0.0044018681294096</v>
      </c>
      <c r="JB465">
        <v>-1.90699597991277e-06</v>
      </c>
      <c r="JC465">
        <v>4.44501569190667e-10</v>
      </c>
      <c r="JD465">
        <v>0.0663976639725661</v>
      </c>
      <c r="JE465">
        <v>0.00774552653971819</v>
      </c>
      <c r="JF465">
        <v>0.000136201457998369</v>
      </c>
      <c r="JG465">
        <v>5.32982615085375e-06</v>
      </c>
      <c r="JH465">
        <v>-0</v>
      </c>
      <c r="JI465">
        <v>1991</v>
      </c>
      <c r="JJ465">
        <v>1</v>
      </c>
      <c r="JK465">
        <v>28</v>
      </c>
      <c r="JL465">
        <v>195851.6</v>
      </c>
      <c r="JM465">
        <v>195851.5</v>
      </c>
      <c r="JN465">
        <v>2.0752</v>
      </c>
      <c r="JO465">
        <v>2.37061</v>
      </c>
      <c r="JP465">
        <v>1.4978</v>
      </c>
      <c r="JQ465">
        <v>2.3291</v>
      </c>
      <c r="JR465">
        <v>1.54419</v>
      </c>
      <c r="JS465">
        <v>2.2583</v>
      </c>
      <c r="JT465">
        <v>35.4059</v>
      </c>
      <c r="JU465">
        <v>24.0963</v>
      </c>
      <c r="JV465">
        <v>18</v>
      </c>
      <c r="JW465">
        <v>546.967</v>
      </c>
      <c r="JX465">
        <v>433.079</v>
      </c>
      <c r="JY465">
        <v>26.5443</v>
      </c>
      <c r="JZ465">
        <v>27.6041</v>
      </c>
      <c r="KA465">
        <v>30.0001</v>
      </c>
      <c r="KB465">
        <v>27.5009</v>
      </c>
      <c r="KC465">
        <v>27.5263</v>
      </c>
      <c r="KD465">
        <v>41.5378</v>
      </c>
      <c r="KE465">
        <v>28.4208</v>
      </c>
      <c r="KF465">
        <v>83.235</v>
      </c>
      <c r="KG465">
        <v>26.5225</v>
      </c>
      <c r="KH465">
        <v>1090.58</v>
      </c>
      <c r="KI465">
        <v>20.6989</v>
      </c>
      <c r="KJ465">
        <v>92.9916</v>
      </c>
      <c r="KK465">
        <v>98.8749</v>
      </c>
    </row>
    <row r="466" spans="1:297">
      <c r="A466">
        <v>450</v>
      </c>
      <c r="B466">
        <v>1759000807</v>
      </c>
      <c r="C466">
        <v>13460</v>
      </c>
      <c r="D466" t="s">
        <v>1346</v>
      </c>
      <c r="E466" t="s">
        <v>1347</v>
      </c>
      <c r="F466">
        <v>5</v>
      </c>
      <c r="G466" t="s">
        <v>1217</v>
      </c>
      <c r="H466" t="s">
        <v>436</v>
      </c>
      <c r="I466">
        <v>1759000798.84615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(EA466+(U466+2*0.95*5.67E-8*(((EA466+$B$7)+273)^4-(EA466+273)^4)-44100*J466)/(1.84*29.3*R466+8*0.95*5.67E-8*(EA466+273)^3))</f>
        <v>0</v>
      </c>
      <c r="W466">
        <f>($C$7*EB466+$D$7*EC466+$E$7*V466)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2*0.95*5.67E-8*(((EA466+$B$7)+273)^4-(W466+273)^4)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1097.1731024881</v>
      </c>
      <c r="AK466">
        <v>1057.02181818182</v>
      </c>
      <c r="AL466">
        <v>3.43687597402599</v>
      </c>
      <c r="AM466">
        <v>63.08</v>
      </c>
      <c r="AN466">
        <f>(AP466 - AO466 + DY466*1E3/(8.314*(EA466+273.15)) * AR466/DX466 * AQ466) * DX466/(100*DL466) * 1000/(1000 - AP466)</f>
        <v>0</v>
      </c>
      <c r="AO466">
        <v>20.5945308869048</v>
      </c>
      <c r="AP466">
        <v>23.5224048484849</v>
      </c>
      <c r="AQ466">
        <v>2.04433579492241e-05</v>
      </c>
      <c r="AR466">
        <v>99.94</v>
      </c>
      <c r="AS466">
        <v>0</v>
      </c>
      <c r="AT466">
        <v>0</v>
      </c>
      <c r="AU466">
        <f>IF(AS466*$H$13&gt;=AW466,1.0,(AW466/(AW466-AS466*$H$13)))</f>
        <v>0</v>
      </c>
      <c r="AV466">
        <f>(AU466-1)*100</f>
        <v>0</v>
      </c>
      <c r="AW466">
        <f>MAX(0,($B$13+$C$13*EF466)/(1+$D$13*EF466)*DY466/(EA466+273)*$E$13)</f>
        <v>0</v>
      </c>
      <c r="AX466" t="s">
        <v>437</v>
      </c>
      <c r="AY466" t="s">
        <v>437</v>
      </c>
      <c r="AZ466">
        <v>0</v>
      </c>
      <c r="BA466">
        <v>0</v>
      </c>
      <c r="BB466">
        <f>1-AZ466/BA466</f>
        <v>0</v>
      </c>
      <c r="BC466">
        <v>0</v>
      </c>
      <c r="BD466" t="s">
        <v>437</v>
      </c>
      <c r="BE466" t="s">
        <v>437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437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$B$11*EG466+$C$11*EH466+$F$11*ES466*(1-EV466)</f>
        <v>0</v>
      </c>
      <c r="DI466">
        <f>DH466*DJ466</f>
        <v>0</v>
      </c>
      <c r="DJ466">
        <f>($B$11*$D$9+$C$11*$D$9+$F$11*((FF466+EX466)/MAX(FF466+EX466+FG466, 0.1)*$I$9+FG466/MAX(FF466+EX466+FG466, 0.1)*$J$9))/($B$11+$C$11+$F$11)</f>
        <v>0</v>
      </c>
      <c r="DK466">
        <f>($B$11*$K$9+$C$11*$K$9+$F$11*((FF466+EX466)/MAX(FF466+EX466+FG466, 0.1)*$P$9+FG466/MAX(FF466+EX466+FG466, 0.1)*$Q$9))/($B$11+$C$11+$F$11)</f>
        <v>0</v>
      </c>
      <c r="DL466">
        <v>4.6</v>
      </c>
      <c r="DM466">
        <v>0.5</v>
      </c>
      <c r="DN466" t="s">
        <v>438</v>
      </c>
      <c r="DO466">
        <v>2</v>
      </c>
      <c r="DP466" t="b">
        <v>1</v>
      </c>
      <c r="DQ466">
        <v>1759000798.84615</v>
      </c>
      <c r="DR466">
        <v>1008.45084615385</v>
      </c>
      <c r="DS466">
        <v>1058.96615384615</v>
      </c>
      <c r="DT466">
        <v>23.5218230769231</v>
      </c>
      <c r="DU466">
        <v>20.5367461538462</v>
      </c>
      <c r="DV466">
        <v>1001.21530769231</v>
      </c>
      <c r="DW466">
        <v>23.1372846153846</v>
      </c>
      <c r="DX466">
        <v>499.997307692308</v>
      </c>
      <c r="DY466">
        <v>90.2847076923077</v>
      </c>
      <c r="DZ466">
        <v>0.0287505153846154</v>
      </c>
      <c r="EA466">
        <v>30.0878769230769</v>
      </c>
      <c r="EB466">
        <v>30.0358230769231</v>
      </c>
      <c r="EC466">
        <v>999.9</v>
      </c>
      <c r="ED466">
        <v>0</v>
      </c>
      <c r="EE466">
        <v>0</v>
      </c>
      <c r="EF466">
        <v>9988.56230769231</v>
      </c>
      <c r="EG466">
        <v>0</v>
      </c>
      <c r="EH466">
        <v>9.68168</v>
      </c>
      <c r="EI466">
        <v>-50.5144153846154</v>
      </c>
      <c r="EJ466">
        <v>1032.74307692308</v>
      </c>
      <c r="EK466">
        <v>1081.17153846154</v>
      </c>
      <c r="EL466">
        <v>2.98508153846154</v>
      </c>
      <c r="EM466">
        <v>1058.96615384615</v>
      </c>
      <c r="EN466">
        <v>20.5367461538462</v>
      </c>
      <c r="EO466">
        <v>2.12366153846154</v>
      </c>
      <c r="EP466">
        <v>1.85415461538462</v>
      </c>
      <c r="EQ466">
        <v>18.3977692307692</v>
      </c>
      <c r="ER466">
        <v>16.2509461538462</v>
      </c>
      <c r="ES466">
        <v>2000.02384615385</v>
      </c>
      <c r="ET466">
        <v>0.979996</v>
      </c>
      <c r="EU466">
        <v>0.0200041</v>
      </c>
      <c r="EV466">
        <v>0</v>
      </c>
      <c r="EW466">
        <v>680.614846153846</v>
      </c>
      <c r="EX466">
        <v>5.00016</v>
      </c>
      <c r="EY466">
        <v>13923.1692307692</v>
      </c>
      <c r="EZ466">
        <v>18234.4</v>
      </c>
      <c r="FA466">
        <v>48.5524615384615</v>
      </c>
      <c r="FB466">
        <v>48.8604615384615</v>
      </c>
      <c r="FC466">
        <v>48.875</v>
      </c>
      <c r="FD466">
        <v>48.625</v>
      </c>
      <c r="FE466">
        <v>50.3893076923077</v>
      </c>
      <c r="FF466">
        <v>1955.11384615385</v>
      </c>
      <c r="FG466">
        <v>39.91</v>
      </c>
      <c r="FH466">
        <v>0</v>
      </c>
      <c r="FI466">
        <v>1759000812.3</v>
      </c>
      <c r="FJ466">
        <v>0</v>
      </c>
      <c r="FK466">
        <v>680.585384615385</v>
      </c>
      <c r="FL466">
        <v>1.31261538686742</v>
      </c>
      <c r="FM466">
        <v>12.625641022172</v>
      </c>
      <c r="FN466">
        <v>13923.2192307692</v>
      </c>
      <c r="FO466">
        <v>15</v>
      </c>
      <c r="FP466">
        <v>0</v>
      </c>
      <c r="FQ466" t="s">
        <v>439</v>
      </c>
      <c r="FR466">
        <v>1747249705.1</v>
      </c>
      <c r="FS466">
        <v>1747249711.1</v>
      </c>
      <c r="FT466">
        <v>0</v>
      </c>
      <c r="FU466">
        <v>0.871</v>
      </c>
      <c r="FV466">
        <v>0.066</v>
      </c>
      <c r="FW466">
        <v>5.486</v>
      </c>
      <c r="FX466">
        <v>0.145</v>
      </c>
      <c r="FY466">
        <v>420</v>
      </c>
      <c r="FZ466">
        <v>16</v>
      </c>
      <c r="GA466">
        <v>0.27</v>
      </c>
      <c r="GB466">
        <v>0.16</v>
      </c>
      <c r="GC466">
        <v>-50.480715</v>
      </c>
      <c r="GD466">
        <v>1.01639548872179</v>
      </c>
      <c r="GE466">
        <v>0.529008124016068</v>
      </c>
      <c r="GF466">
        <v>0</v>
      </c>
      <c r="GG466">
        <v>680.533705882353</v>
      </c>
      <c r="GH466">
        <v>1.04412528909364</v>
      </c>
      <c r="GI466">
        <v>0.234742227762305</v>
      </c>
      <c r="GJ466">
        <v>-1</v>
      </c>
      <c r="GK466">
        <v>3.0069445</v>
      </c>
      <c r="GL466">
        <v>-0.608986015037594</v>
      </c>
      <c r="GM466">
        <v>0.0589659560657673</v>
      </c>
      <c r="GN466">
        <v>0</v>
      </c>
      <c r="GO466">
        <v>0</v>
      </c>
      <c r="GP466">
        <v>2</v>
      </c>
      <c r="GQ466" t="s">
        <v>457</v>
      </c>
      <c r="GR466">
        <v>3.12529</v>
      </c>
      <c r="GS466">
        <v>2.65421</v>
      </c>
      <c r="GT466">
        <v>0.167936</v>
      </c>
      <c r="GU466">
        <v>0.173547</v>
      </c>
      <c r="GV466">
        <v>0.0999809</v>
      </c>
      <c r="GW466">
        <v>0.0915642</v>
      </c>
      <c r="GX466">
        <v>21417.8</v>
      </c>
      <c r="GY466">
        <v>20195.8</v>
      </c>
      <c r="GZ466">
        <v>23016.6</v>
      </c>
      <c r="HA466">
        <v>23791.2</v>
      </c>
      <c r="HB466">
        <v>35304</v>
      </c>
      <c r="HC466">
        <v>35780.3</v>
      </c>
      <c r="HD466">
        <v>41488.2</v>
      </c>
      <c r="HE466">
        <v>42424.6</v>
      </c>
      <c r="HF466">
        <v>1.91162</v>
      </c>
      <c r="HG466">
        <v>1.82385</v>
      </c>
      <c r="HH466">
        <v>0.176288</v>
      </c>
      <c r="HI466">
        <v>0</v>
      </c>
      <c r="HJ466">
        <v>27.1512</v>
      </c>
      <c r="HK466">
        <v>999.9</v>
      </c>
      <c r="HL466">
        <v>54.102</v>
      </c>
      <c r="HM466">
        <v>29.376</v>
      </c>
      <c r="HN466">
        <v>24.6297</v>
      </c>
      <c r="HO466">
        <v>54.3929</v>
      </c>
      <c r="HP466">
        <v>41.9431</v>
      </c>
      <c r="HQ466">
        <v>1</v>
      </c>
      <c r="HR466">
        <v>0.00431911</v>
      </c>
      <c r="HS466">
        <v>0.423685</v>
      </c>
      <c r="HT466">
        <v>20.2176</v>
      </c>
      <c r="HU466">
        <v>5.23391</v>
      </c>
      <c r="HV466">
        <v>11.992</v>
      </c>
      <c r="HW466">
        <v>4.9559</v>
      </c>
      <c r="HX466">
        <v>3.30387</v>
      </c>
      <c r="HY466">
        <v>24.2</v>
      </c>
      <c r="HZ466">
        <v>9999</v>
      </c>
      <c r="IA466">
        <v>9999</v>
      </c>
      <c r="IB466">
        <v>9999</v>
      </c>
      <c r="IC466">
        <v>1.86848</v>
      </c>
      <c r="ID466">
        <v>1.86417</v>
      </c>
      <c r="IE466">
        <v>1.8718</v>
      </c>
      <c r="IF466">
        <v>1.86264</v>
      </c>
      <c r="IG466">
        <v>1.86207</v>
      </c>
      <c r="IH466">
        <v>1.86857</v>
      </c>
      <c r="II466">
        <v>1.85867</v>
      </c>
      <c r="IJ466">
        <v>1.86508</v>
      </c>
      <c r="IK466">
        <v>5</v>
      </c>
      <c r="IL466">
        <v>0</v>
      </c>
      <c r="IM466">
        <v>0</v>
      </c>
      <c r="IN466">
        <v>0</v>
      </c>
      <c r="IO466" t="s">
        <v>441</v>
      </c>
      <c r="IP466" t="s">
        <v>442</v>
      </c>
      <c r="IQ466" t="s">
        <v>443</v>
      </c>
      <c r="IR466" t="s">
        <v>443</v>
      </c>
      <c r="IS466" t="s">
        <v>443</v>
      </c>
      <c r="IT466" t="s">
        <v>443</v>
      </c>
      <c r="IU466">
        <v>0</v>
      </c>
      <c r="IV466">
        <v>100</v>
      </c>
      <c r="IW466">
        <v>100</v>
      </c>
      <c r="IX466">
        <v>7.29</v>
      </c>
      <c r="IY466">
        <v>0.3845</v>
      </c>
      <c r="IZ466">
        <v>4.29428474587108</v>
      </c>
      <c r="JA466">
        <v>0.0044018681294096</v>
      </c>
      <c r="JB466">
        <v>-1.90699597991277e-06</v>
      </c>
      <c r="JC466">
        <v>4.44501569190667e-10</v>
      </c>
      <c r="JD466">
        <v>0.0663976639725661</v>
      </c>
      <c r="JE466">
        <v>0.00774552653971819</v>
      </c>
      <c r="JF466">
        <v>0.000136201457998369</v>
      </c>
      <c r="JG466">
        <v>5.32982615085375e-06</v>
      </c>
      <c r="JH466">
        <v>-0</v>
      </c>
      <c r="JI466">
        <v>1991</v>
      </c>
      <c r="JJ466">
        <v>1</v>
      </c>
      <c r="JK466">
        <v>28</v>
      </c>
      <c r="JL466">
        <v>195851.7</v>
      </c>
      <c r="JM466">
        <v>195851.6</v>
      </c>
      <c r="JN466">
        <v>2.10205</v>
      </c>
      <c r="JO466">
        <v>2.35352</v>
      </c>
      <c r="JP466">
        <v>1.49902</v>
      </c>
      <c r="JQ466">
        <v>2.33032</v>
      </c>
      <c r="JR466">
        <v>1.54419</v>
      </c>
      <c r="JS466">
        <v>2.34863</v>
      </c>
      <c r="JT466">
        <v>35.3827</v>
      </c>
      <c r="JU466">
        <v>24.1225</v>
      </c>
      <c r="JV466">
        <v>18</v>
      </c>
      <c r="JW466">
        <v>546.665</v>
      </c>
      <c r="JX466">
        <v>433.436</v>
      </c>
      <c r="JY466">
        <v>26.5076</v>
      </c>
      <c r="JZ466">
        <v>27.6037</v>
      </c>
      <c r="KA466">
        <v>30</v>
      </c>
      <c r="KB466">
        <v>27.4996</v>
      </c>
      <c r="KC466">
        <v>27.5245</v>
      </c>
      <c r="KD466">
        <v>42.0873</v>
      </c>
      <c r="KE466">
        <v>28.1192</v>
      </c>
      <c r="KF466">
        <v>83.235</v>
      </c>
      <c r="KG466">
        <v>26.4892</v>
      </c>
      <c r="KH466">
        <v>1104.11</v>
      </c>
      <c r="KI466">
        <v>20.7506</v>
      </c>
      <c r="KJ466">
        <v>92.9915</v>
      </c>
      <c r="KK466">
        <v>98.875</v>
      </c>
    </row>
    <row r="467" spans="1:297">
      <c r="A467">
        <v>451</v>
      </c>
      <c r="B467">
        <v>1759000812</v>
      </c>
      <c r="C467">
        <v>13465</v>
      </c>
      <c r="D467" t="s">
        <v>1348</v>
      </c>
      <c r="E467" t="s">
        <v>1349</v>
      </c>
      <c r="F467">
        <v>5</v>
      </c>
      <c r="G467" t="s">
        <v>1217</v>
      </c>
      <c r="H467" t="s">
        <v>436</v>
      </c>
      <c r="I467">
        <v>1759000803.84615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(EA467+(U467+2*0.95*5.67E-8*(((EA467+$B$7)+273)^4-(EA467+273)^4)-44100*J467)/(1.84*29.3*R467+8*0.95*5.67E-8*(EA467+273)^3))</f>
        <v>0</v>
      </c>
      <c r="W467">
        <f>($C$7*EB467+$D$7*EC467+$E$7*V467)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2*0.95*5.67E-8*(((EA467+$B$7)+273)^4-(W467+273)^4)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1114.54600485714</v>
      </c>
      <c r="AK467">
        <v>1074.0016969697</v>
      </c>
      <c r="AL467">
        <v>3.40929329004314</v>
      </c>
      <c r="AM467">
        <v>63.08</v>
      </c>
      <c r="AN467">
        <f>(AP467 - AO467 + DY467*1E3/(8.314*(EA467+273.15)) * AR467/DX467 * AQ467) * DX467/(100*DL467) * 1000/(1000 - AP467)</f>
        <v>0</v>
      </c>
      <c r="AO467">
        <v>20.6324481994048</v>
      </c>
      <c r="AP467">
        <v>23.5104721212121</v>
      </c>
      <c r="AQ467">
        <v>-3.1756510156537e-05</v>
      </c>
      <c r="AR467">
        <v>99.94</v>
      </c>
      <c r="AS467">
        <v>0</v>
      </c>
      <c r="AT467">
        <v>0</v>
      </c>
      <c r="AU467">
        <f>IF(AS467*$H$13&gt;=AW467,1.0,(AW467/(AW467-AS467*$H$13)))</f>
        <v>0</v>
      </c>
      <c r="AV467">
        <f>(AU467-1)*100</f>
        <v>0</v>
      </c>
      <c r="AW467">
        <f>MAX(0,($B$13+$C$13*EF467)/(1+$D$13*EF467)*DY467/(EA467+273)*$E$13)</f>
        <v>0</v>
      </c>
      <c r="AX467" t="s">
        <v>437</v>
      </c>
      <c r="AY467" t="s">
        <v>437</v>
      </c>
      <c r="AZ467">
        <v>0</v>
      </c>
      <c r="BA467">
        <v>0</v>
      </c>
      <c r="BB467">
        <f>1-AZ467/BA467</f>
        <v>0</v>
      </c>
      <c r="BC467">
        <v>0</v>
      </c>
      <c r="BD467" t="s">
        <v>437</v>
      </c>
      <c r="BE467" t="s">
        <v>437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437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$B$11*EG467+$C$11*EH467+$F$11*ES467*(1-EV467)</f>
        <v>0</v>
      </c>
      <c r="DI467">
        <f>DH467*DJ467</f>
        <v>0</v>
      </c>
      <c r="DJ467">
        <f>($B$11*$D$9+$C$11*$D$9+$F$11*((FF467+EX467)/MAX(FF467+EX467+FG467, 0.1)*$I$9+FG467/MAX(FF467+EX467+FG467, 0.1)*$J$9))/($B$11+$C$11+$F$11)</f>
        <v>0</v>
      </c>
      <c r="DK467">
        <f>($B$11*$K$9+$C$11*$K$9+$F$11*((FF467+EX467)/MAX(FF467+EX467+FG467, 0.1)*$P$9+FG467/MAX(FF467+EX467+FG467, 0.1)*$Q$9))/($B$11+$C$11+$F$11)</f>
        <v>0</v>
      </c>
      <c r="DL467">
        <v>4.6</v>
      </c>
      <c r="DM467">
        <v>0.5</v>
      </c>
      <c r="DN467" t="s">
        <v>438</v>
      </c>
      <c r="DO467">
        <v>2</v>
      </c>
      <c r="DP467" t="b">
        <v>1</v>
      </c>
      <c r="DQ467">
        <v>1759000803.84615</v>
      </c>
      <c r="DR467">
        <v>1025.03692307692</v>
      </c>
      <c r="DS467">
        <v>1075.51</v>
      </c>
      <c r="DT467">
        <v>23.5174692307692</v>
      </c>
      <c r="DU467">
        <v>20.5839461538462</v>
      </c>
      <c r="DV467">
        <v>1017.76992307692</v>
      </c>
      <c r="DW467">
        <v>23.1330307692308</v>
      </c>
      <c r="DX467">
        <v>500.020769230769</v>
      </c>
      <c r="DY467">
        <v>90.2855230769231</v>
      </c>
      <c r="DZ467">
        <v>0.0287846307692308</v>
      </c>
      <c r="EA467">
        <v>30.0797230769231</v>
      </c>
      <c r="EB467">
        <v>30.0293846153846</v>
      </c>
      <c r="EC467">
        <v>999.9</v>
      </c>
      <c r="ED467">
        <v>0</v>
      </c>
      <c r="EE467">
        <v>0</v>
      </c>
      <c r="EF467">
        <v>9988.46076923077</v>
      </c>
      <c r="EG467">
        <v>0</v>
      </c>
      <c r="EH467">
        <v>9.68168</v>
      </c>
      <c r="EI467">
        <v>-50.4715</v>
      </c>
      <c r="EJ467">
        <v>1049.72384615385</v>
      </c>
      <c r="EK467">
        <v>1098.11384615385</v>
      </c>
      <c r="EL467">
        <v>2.93353076923077</v>
      </c>
      <c r="EM467">
        <v>1075.51</v>
      </c>
      <c r="EN467">
        <v>20.5839461538462</v>
      </c>
      <c r="EO467">
        <v>2.12328692307692</v>
      </c>
      <c r="EP467">
        <v>1.85843230769231</v>
      </c>
      <c r="EQ467">
        <v>18.3949615384615</v>
      </c>
      <c r="ER467">
        <v>16.2871</v>
      </c>
      <c r="ES467">
        <v>1999.98461538462</v>
      </c>
      <c r="ET467">
        <v>0.979995538461539</v>
      </c>
      <c r="EU467">
        <v>0.0200045307692308</v>
      </c>
      <c r="EV467">
        <v>0</v>
      </c>
      <c r="EW467">
        <v>680.687538461538</v>
      </c>
      <c r="EX467">
        <v>5.00016</v>
      </c>
      <c r="EY467">
        <v>13923.6307692308</v>
      </c>
      <c r="EZ467">
        <v>18234.0307692308</v>
      </c>
      <c r="FA467">
        <v>48.5524615384615</v>
      </c>
      <c r="FB467">
        <v>48.8507692307692</v>
      </c>
      <c r="FC467">
        <v>48.875</v>
      </c>
      <c r="FD467">
        <v>48.625</v>
      </c>
      <c r="FE467">
        <v>50.3845384615385</v>
      </c>
      <c r="FF467">
        <v>1955.07461538461</v>
      </c>
      <c r="FG467">
        <v>39.91</v>
      </c>
      <c r="FH467">
        <v>0</v>
      </c>
      <c r="FI467">
        <v>1759000817.1</v>
      </c>
      <c r="FJ467">
        <v>0</v>
      </c>
      <c r="FK467">
        <v>680.673192307692</v>
      </c>
      <c r="FL467">
        <v>0.218427362523183</v>
      </c>
      <c r="FM467">
        <v>5.68547008570429</v>
      </c>
      <c r="FN467">
        <v>13923.7730769231</v>
      </c>
      <c r="FO467">
        <v>15</v>
      </c>
      <c r="FP467">
        <v>0</v>
      </c>
      <c r="FQ467" t="s">
        <v>439</v>
      </c>
      <c r="FR467">
        <v>1747249705.1</v>
      </c>
      <c r="FS467">
        <v>1747249711.1</v>
      </c>
      <c r="FT467">
        <v>0</v>
      </c>
      <c r="FU467">
        <v>0.871</v>
      </c>
      <c r="FV467">
        <v>0.066</v>
      </c>
      <c r="FW467">
        <v>5.486</v>
      </c>
      <c r="FX467">
        <v>0.145</v>
      </c>
      <c r="FY467">
        <v>420</v>
      </c>
      <c r="FZ467">
        <v>16</v>
      </c>
      <c r="GA467">
        <v>0.27</v>
      </c>
      <c r="GB467">
        <v>0.16</v>
      </c>
      <c r="GC467">
        <v>-50.6389952380952</v>
      </c>
      <c r="GD467">
        <v>0.0944337662337679</v>
      </c>
      <c r="GE467">
        <v>0.546941989155279</v>
      </c>
      <c r="GF467">
        <v>1</v>
      </c>
      <c r="GG467">
        <v>680.608235294118</v>
      </c>
      <c r="GH467">
        <v>1.23330787366432</v>
      </c>
      <c r="GI467">
        <v>0.253686125988454</v>
      </c>
      <c r="GJ467">
        <v>-1</v>
      </c>
      <c r="GK467">
        <v>2.96364047619048</v>
      </c>
      <c r="GL467">
        <v>-0.624881298701299</v>
      </c>
      <c r="GM467">
        <v>0.0633289420389544</v>
      </c>
      <c r="GN467">
        <v>0</v>
      </c>
      <c r="GO467">
        <v>1</v>
      </c>
      <c r="GP467">
        <v>2</v>
      </c>
      <c r="GQ467" t="s">
        <v>446</v>
      </c>
      <c r="GR467">
        <v>3.12542</v>
      </c>
      <c r="GS467">
        <v>2.65416</v>
      </c>
      <c r="GT467">
        <v>0.169697</v>
      </c>
      <c r="GU467">
        <v>0.175324</v>
      </c>
      <c r="GV467">
        <v>0.0999543</v>
      </c>
      <c r="GW467">
        <v>0.0917111</v>
      </c>
      <c r="GX467">
        <v>21372.4</v>
      </c>
      <c r="GY467">
        <v>20152.7</v>
      </c>
      <c r="GZ467">
        <v>23016.6</v>
      </c>
      <c r="HA467">
        <v>23791.4</v>
      </c>
      <c r="HB467">
        <v>35305.1</v>
      </c>
      <c r="HC467">
        <v>35775.1</v>
      </c>
      <c r="HD467">
        <v>41488.1</v>
      </c>
      <c r="HE467">
        <v>42425.2</v>
      </c>
      <c r="HF467">
        <v>1.91197</v>
      </c>
      <c r="HG467">
        <v>1.8239</v>
      </c>
      <c r="HH467">
        <v>0.176731</v>
      </c>
      <c r="HI467">
        <v>0</v>
      </c>
      <c r="HJ467">
        <v>27.142</v>
      </c>
      <c r="HK467">
        <v>999.9</v>
      </c>
      <c r="HL467">
        <v>54.126</v>
      </c>
      <c r="HM467">
        <v>29.406</v>
      </c>
      <c r="HN467">
        <v>24.6814</v>
      </c>
      <c r="HO467">
        <v>53.9829</v>
      </c>
      <c r="HP467">
        <v>41.6867</v>
      </c>
      <c r="HQ467">
        <v>1</v>
      </c>
      <c r="HR467">
        <v>0.00408283</v>
      </c>
      <c r="HS467">
        <v>0.404654</v>
      </c>
      <c r="HT467">
        <v>20.2177</v>
      </c>
      <c r="HU467">
        <v>5.23376</v>
      </c>
      <c r="HV467">
        <v>11.992</v>
      </c>
      <c r="HW467">
        <v>4.9556</v>
      </c>
      <c r="HX467">
        <v>3.30382</v>
      </c>
      <c r="HY467">
        <v>24.2</v>
      </c>
      <c r="HZ467">
        <v>9999</v>
      </c>
      <c r="IA467">
        <v>9999</v>
      </c>
      <c r="IB467">
        <v>9999</v>
      </c>
      <c r="IC467">
        <v>1.86846</v>
      </c>
      <c r="ID467">
        <v>1.86418</v>
      </c>
      <c r="IE467">
        <v>1.87181</v>
      </c>
      <c r="IF467">
        <v>1.86265</v>
      </c>
      <c r="IG467">
        <v>1.86205</v>
      </c>
      <c r="IH467">
        <v>1.86856</v>
      </c>
      <c r="II467">
        <v>1.85867</v>
      </c>
      <c r="IJ467">
        <v>1.86508</v>
      </c>
      <c r="IK467">
        <v>5</v>
      </c>
      <c r="IL467">
        <v>0</v>
      </c>
      <c r="IM467">
        <v>0</v>
      </c>
      <c r="IN467">
        <v>0</v>
      </c>
      <c r="IO467" t="s">
        <v>441</v>
      </c>
      <c r="IP467" t="s">
        <v>442</v>
      </c>
      <c r="IQ467" t="s">
        <v>443</v>
      </c>
      <c r="IR467" t="s">
        <v>443</v>
      </c>
      <c r="IS467" t="s">
        <v>443</v>
      </c>
      <c r="IT467" t="s">
        <v>443</v>
      </c>
      <c r="IU467">
        <v>0</v>
      </c>
      <c r="IV467">
        <v>100</v>
      </c>
      <c r="IW467">
        <v>100</v>
      </c>
      <c r="IX467">
        <v>7.32</v>
      </c>
      <c r="IY467">
        <v>0.3843</v>
      </c>
      <c r="IZ467">
        <v>4.29428474587108</v>
      </c>
      <c r="JA467">
        <v>0.0044018681294096</v>
      </c>
      <c r="JB467">
        <v>-1.90699597991277e-06</v>
      </c>
      <c r="JC467">
        <v>4.44501569190667e-10</v>
      </c>
      <c r="JD467">
        <v>0.0663976639725661</v>
      </c>
      <c r="JE467">
        <v>0.00774552653971819</v>
      </c>
      <c r="JF467">
        <v>0.000136201457998369</v>
      </c>
      <c r="JG467">
        <v>5.32982615085375e-06</v>
      </c>
      <c r="JH467">
        <v>-0</v>
      </c>
      <c r="JI467">
        <v>1991</v>
      </c>
      <c r="JJ467">
        <v>1</v>
      </c>
      <c r="JK467">
        <v>28</v>
      </c>
      <c r="JL467">
        <v>195851.8</v>
      </c>
      <c r="JM467">
        <v>195851.7</v>
      </c>
      <c r="JN467">
        <v>2.13013</v>
      </c>
      <c r="JO467">
        <v>2.36206</v>
      </c>
      <c r="JP467">
        <v>1.4978</v>
      </c>
      <c r="JQ467">
        <v>2.33032</v>
      </c>
      <c r="JR467">
        <v>1.54419</v>
      </c>
      <c r="JS467">
        <v>2.31934</v>
      </c>
      <c r="JT467">
        <v>35.4059</v>
      </c>
      <c r="JU467">
        <v>24.1138</v>
      </c>
      <c r="JV467">
        <v>18</v>
      </c>
      <c r="JW467">
        <v>546.882</v>
      </c>
      <c r="JX467">
        <v>433.461</v>
      </c>
      <c r="JY467">
        <v>26.4746</v>
      </c>
      <c r="JZ467">
        <v>27.6018</v>
      </c>
      <c r="KA467">
        <v>29.9999</v>
      </c>
      <c r="KB467">
        <v>27.4986</v>
      </c>
      <c r="KC467">
        <v>27.5239</v>
      </c>
      <c r="KD467">
        <v>42.6597</v>
      </c>
      <c r="KE467">
        <v>27.837</v>
      </c>
      <c r="KF467">
        <v>83.235</v>
      </c>
      <c r="KG467">
        <v>26.4648</v>
      </c>
      <c r="KH467">
        <v>1124.31</v>
      </c>
      <c r="KI467">
        <v>20.7997</v>
      </c>
      <c r="KJ467">
        <v>92.9911</v>
      </c>
      <c r="KK467">
        <v>98.8762</v>
      </c>
    </row>
    <row r="468" spans="1:297">
      <c r="A468">
        <v>452</v>
      </c>
      <c r="B468">
        <v>1759000817</v>
      </c>
      <c r="C468">
        <v>13470</v>
      </c>
      <c r="D468" t="s">
        <v>1350</v>
      </c>
      <c r="E468" t="s">
        <v>1351</v>
      </c>
      <c r="F468">
        <v>5</v>
      </c>
      <c r="G468" t="s">
        <v>1217</v>
      </c>
      <c r="H468" t="s">
        <v>436</v>
      </c>
      <c r="I468">
        <v>1759000808.84615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(EA468+(U468+2*0.95*5.67E-8*(((EA468+$B$7)+273)^4-(EA468+273)^4)-44100*J468)/(1.84*29.3*R468+8*0.95*5.67E-8*(EA468+273)^3))</f>
        <v>0</v>
      </c>
      <c r="W468">
        <f>($C$7*EB468+$D$7*EC468+$E$7*V468)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2*0.95*5.67E-8*(((EA468+$B$7)+273)^4-(W468+273)^4)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1132.03464610714</v>
      </c>
      <c r="AK468">
        <v>1091.57860606061</v>
      </c>
      <c r="AL468">
        <v>3.49532770562765</v>
      </c>
      <c r="AM468">
        <v>63.08</v>
      </c>
      <c r="AN468">
        <f>(AP468 - AO468 + DY468*1E3/(8.314*(EA468+273.15)) * AR468/DX468 * AQ468) * DX468/(100*DL468) * 1000/(1000 - AP468)</f>
        <v>0</v>
      </c>
      <c r="AO468">
        <v>20.687011360119</v>
      </c>
      <c r="AP468">
        <v>23.515683030303</v>
      </c>
      <c r="AQ468">
        <v>1.24572082005624e-05</v>
      </c>
      <c r="AR468">
        <v>99.94</v>
      </c>
      <c r="AS468">
        <v>0</v>
      </c>
      <c r="AT468">
        <v>0</v>
      </c>
      <c r="AU468">
        <f>IF(AS468*$H$13&gt;=AW468,1.0,(AW468/(AW468-AS468*$H$13)))</f>
        <v>0</v>
      </c>
      <c r="AV468">
        <f>(AU468-1)*100</f>
        <v>0</v>
      </c>
      <c r="AW468">
        <f>MAX(0,($B$13+$C$13*EF468)/(1+$D$13*EF468)*DY468/(EA468+273)*$E$13)</f>
        <v>0</v>
      </c>
      <c r="AX468" t="s">
        <v>437</v>
      </c>
      <c r="AY468" t="s">
        <v>437</v>
      </c>
      <c r="AZ468">
        <v>0</v>
      </c>
      <c r="BA468">
        <v>0</v>
      </c>
      <c r="BB468">
        <f>1-AZ468/BA468</f>
        <v>0</v>
      </c>
      <c r="BC468">
        <v>0</v>
      </c>
      <c r="BD468" t="s">
        <v>437</v>
      </c>
      <c r="BE468" t="s">
        <v>437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437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$B$11*EG468+$C$11*EH468+$F$11*ES468*(1-EV468)</f>
        <v>0</v>
      </c>
      <c r="DI468">
        <f>DH468*DJ468</f>
        <v>0</v>
      </c>
      <c r="DJ468">
        <f>($B$11*$D$9+$C$11*$D$9+$F$11*((FF468+EX468)/MAX(FF468+EX468+FG468, 0.1)*$I$9+FG468/MAX(FF468+EX468+FG468, 0.1)*$J$9))/($B$11+$C$11+$F$11)</f>
        <v>0</v>
      </c>
      <c r="DK468">
        <f>($B$11*$K$9+$C$11*$K$9+$F$11*((FF468+EX468)/MAX(FF468+EX468+FG468, 0.1)*$P$9+FG468/MAX(FF468+EX468+FG468, 0.1)*$Q$9))/($B$11+$C$11+$F$11)</f>
        <v>0</v>
      </c>
      <c r="DL468">
        <v>4.6</v>
      </c>
      <c r="DM468">
        <v>0.5</v>
      </c>
      <c r="DN468" t="s">
        <v>438</v>
      </c>
      <c r="DO468">
        <v>2</v>
      </c>
      <c r="DP468" t="b">
        <v>1</v>
      </c>
      <c r="DQ468">
        <v>1759000808.84615</v>
      </c>
      <c r="DR468">
        <v>1041.69923076923</v>
      </c>
      <c r="DS468">
        <v>1092.38384615385</v>
      </c>
      <c r="DT468">
        <v>23.5157461538462</v>
      </c>
      <c r="DU468">
        <v>20.6353076923077</v>
      </c>
      <c r="DV468">
        <v>1034.4</v>
      </c>
      <c r="DW468">
        <v>23.1313384615385</v>
      </c>
      <c r="DX468">
        <v>500.029</v>
      </c>
      <c r="DY468">
        <v>90.2858769230769</v>
      </c>
      <c r="DZ468">
        <v>0.0285824230769231</v>
      </c>
      <c r="EA468">
        <v>30.0714692307692</v>
      </c>
      <c r="EB468">
        <v>30.0277</v>
      </c>
      <c r="EC468">
        <v>999.9</v>
      </c>
      <c r="ED468">
        <v>0</v>
      </c>
      <c r="EE468">
        <v>0</v>
      </c>
      <c r="EF468">
        <v>10001.7692307692</v>
      </c>
      <c r="EG468">
        <v>0</v>
      </c>
      <c r="EH468">
        <v>9.68168</v>
      </c>
      <c r="EI468">
        <v>-50.6834384615385</v>
      </c>
      <c r="EJ468">
        <v>1066.78461538462</v>
      </c>
      <c r="EK468">
        <v>1115.40076923077</v>
      </c>
      <c r="EL468">
        <v>2.88046692307692</v>
      </c>
      <c r="EM468">
        <v>1092.38384615385</v>
      </c>
      <c r="EN468">
        <v>20.6353076923077</v>
      </c>
      <c r="EO468">
        <v>2.12313923076923</v>
      </c>
      <c r="EP468">
        <v>1.86307461538462</v>
      </c>
      <c r="EQ468">
        <v>18.3938615384615</v>
      </c>
      <c r="ER468">
        <v>16.3262538461538</v>
      </c>
      <c r="ES468">
        <v>1999.98538461538</v>
      </c>
      <c r="ET468">
        <v>0.979995538461538</v>
      </c>
      <c r="EU468">
        <v>0.0200045307692308</v>
      </c>
      <c r="EV468">
        <v>0</v>
      </c>
      <c r="EW468">
        <v>680.650538461539</v>
      </c>
      <c r="EX468">
        <v>5.00016</v>
      </c>
      <c r="EY468">
        <v>13924.0769230769</v>
      </c>
      <c r="EZ468">
        <v>18234.0307692308</v>
      </c>
      <c r="FA468">
        <v>48.5476923076923</v>
      </c>
      <c r="FB468">
        <v>48.8459230769231</v>
      </c>
      <c r="FC468">
        <v>48.875</v>
      </c>
      <c r="FD468">
        <v>48.625</v>
      </c>
      <c r="FE468">
        <v>50.3797692307692</v>
      </c>
      <c r="FF468">
        <v>1955.07538461538</v>
      </c>
      <c r="FG468">
        <v>39.91</v>
      </c>
      <c r="FH468">
        <v>0</v>
      </c>
      <c r="FI468">
        <v>1759000822.5</v>
      </c>
      <c r="FJ468">
        <v>0</v>
      </c>
      <c r="FK468">
        <v>680.68132</v>
      </c>
      <c r="FL468">
        <v>-0.601692294144289</v>
      </c>
      <c r="FM468">
        <v>-1.82307690839418</v>
      </c>
      <c r="FN468">
        <v>13924.156</v>
      </c>
      <c r="FO468">
        <v>15</v>
      </c>
      <c r="FP468">
        <v>0</v>
      </c>
      <c r="FQ468" t="s">
        <v>439</v>
      </c>
      <c r="FR468">
        <v>1747249705.1</v>
      </c>
      <c r="FS468">
        <v>1747249711.1</v>
      </c>
      <c r="FT468">
        <v>0</v>
      </c>
      <c r="FU468">
        <v>0.871</v>
      </c>
      <c r="FV468">
        <v>0.066</v>
      </c>
      <c r="FW468">
        <v>5.486</v>
      </c>
      <c r="FX468">
        <v>0.145</v>
      </c>
      <c r="FY468">
        <v>420</v>
      </c>
      <c r="FZ468">
        <v>16</v>
      </c>
      <c r="GA468">
        <v>0.27</v>
      </c>
      <c r="GB468">
        <v>0.16</v>
      </c>
      <c r="GC468">
        <v>-50.517775</v>
      </c>
      <c r="GD468">
        <v>-3.33410075187972</v>
      </c>
      <c r="GE468">
        <v>0.501385894172343</v>
      </c>
      <c r="GF468">
        <v>0</v>
      </c>
      <c r="GG468">
        <v>680.660382352941</v>
      </c>
      <c r="GH468">
        <v>-0.0261420887990721</v>
      </c>
      <c r="GI468">
        <v>0.224263633555772</v>
      </c>
      <c r="GJ468">
        <v>-1</v>
      </c>
      <c r="GK468">
        <v>2.9049695</v>
      </c>
      <c r="GL468">
        <v>-0.612987518796994</v>
      </c>
      <c r="GM468">
        <v>0.0591357233383511</v>
      </c>
      <c r="GN468">
        <v>0</v>
      </c>
      <c r="GO468">
        <v>0</v>
      </c>
      <c r="GP468">
        <v>2</v>
      </c>
      <c r="GQ468" t="s">
        <v>457</v>
      </c>
      <c r="GR468">
        <v>3.1255</v>
      </c>
      <c r="GS468">
        <v>2.65401</v>
      </c>
      <c r="GT468">
        <v>0.171443</v>
      </c>
      <c r="GU468">
        <v>0.17688</v>
      </c>
      <c r="GV468">
        <v>0.0999713</v>
      </c>
      <c r="GW468">
        <v>0.0918682</v>
      </c>
      <c r="GX468">
        <v>21327.8</v>
      </c>
      <c r="GY468">
        <v>20114.4</v>
      </c>
      <c r="GZ468">
        <v>23016.8</v>
      </c>
      <c r="HA468">
        <v>23791.2</v>
      </c>
      <c r="HB468">
        <v>35305</v>
      </c>
      <c r="HC468">
        <v>35768.6</v>
      </c>
      <c r="HD468">
        <v>41488.6</v>
      </c>
      <c r="HE468">
        <v>42424.6</v>
      </c>
      <c r="HF468">
        <v>1.91217</v>
      </c>
      <c r="HG468">
        <v>1.82418</v>
      </c>
      <c r="HH468">
        <v>0.176989</v>
      </c>
      <c r="HI468">
        <v>0</v>
      </c>
      <c r="HJ468">
        <v>27.1305</v>
      </c>
      <c r="HK468">
        <v>999.9</v>
      </c>
      <c r="HL468">
        <v>54.102</v>
      </c>
      <c r="HM468">
        <v>29.376</v>
      </c>
      <c r="HN468">
        <v>24.6286</v>
      </c>
      <c r="HO468">
        <v>54.4129</v>
      </c>
      <c r="HP468">
        <v>41.8349</v>
      </c>
      <c r="HQ468">
        <v>1</v>
      </c>
      <c r="HR468">
        <v>0.00405742</v>
      </c>
      <c r="HS468">
        <v>0.406337</v>
      </c>
      <c r="HT468">
        <v>20.2176</v>
      </c>
      <c r="HU468">
        <v>5.23256</v>
      </c>
      <c r="HV468">
        <v>11.992</v>
      </c>
      <c r="HW468">
        <v>4.9557</v>
      </c>
      <c r="HX468">
        <v>3.30375</v>
      </c>
      <c r="HY468">
        <v>24.2</v>
      </c>
      <c r="HZ468">
        <v>9999</v>
      </c>
      <c r="IA468">
        <v>9999</v>
      </c>
      <c r="IB468">
        <v>9999</v>
      </c>
      <c r="IC468">
        <v>1.86846</v>
      </c>
      <c r="ID468">
        <v>1.86418</v>
      </c>
      <c r="IE468">
        <v>1.8718</v>
      </c>
      <c r="IF468">
        <v>1.86265</v>
      </c>
      <c r="IG468">
        <v>1.86209</v>
      </c>
      <c r="IH468">
        <v>1.86857</v>
      </c>
      <c r="II468">
        <v>1.85867</v>
      </c>
      <c r="IJ468">
        <v>1.86508</v>
      </c>
      <c r="IK468">
        <v>5</v>
      </c>
      <c r="IL468">
        <v>0</v>
      </c>
      <c r="IM468">
        <v>0</v>
      </c>
      <c r="IN468">
        <v>0</v>
      </c>
      <c r="IO468" t="s">
        <v>441</v>
      </c>
      <c r="IP468" t="s">
        <v>442</v>
      </c>
      <c r="IQ468" t="s">
        <v>443</v>
      </c>
      <c r="IR468" t="s">
        <v>443</v>
      </c>
      <c r="IS468" t="s">
        <v>443</v>
      </c>
      <c r="IT468" t="s">
        <v>443</v>
      </c>
      <c r="IU468">
        <v>0</v>
      </c>
      <c r="IV468">
        <v>100</v>
      </c>
      <c r="IW468">
        <v>100</v>
      </c>
      <c r="IX468">
        <v>7.35</v>
      </c>
      <c r="IY468">
        <v>0.3844</v>
      </c>
      <c r="IZ468">
        <v>4.29428474587108</v>
      </c>
      <c r="JA468">
        <v>0.0044018681294096</v>
      </c>
      <c r="JB468">
        <v>-1.90699597991277e-06</v>
      </c>
      <c r="JC468">
        <v>4.44501569190667e-10</v>
      </c>
      <c r="JD468">
        <v>0.0663976639725661</v>
      </c>
      <c r="JE468">
        <v>0.00774552653971819</v>
      </c>
      <c r="JF468">
        <v>0.000136201457998369</v>
      </c>
      <c r="JG468">
        <v>5.32982615085375e-06</v>
      </c>
      <c r="JH468">
        <v>-0</v>
      </c>
      <c r="JI468">
        <v>1991</v>
      </c>
      <c r="JJ468">
        <v>1</v>
      </c>
      <c r="JK468">
        <v>28</v>
      </c>
      <c r="JL468">
        <v>195851.9</v>
      </c>
      <c r="JM468">
        <v>195851.8</v>
      </c>
      <c r="JN468">
        <v>2.15698</v>
      </c>
      <c r="JO468">
        <v>2.36206</v>
      </c>
      <c r="JP468">
        <v>1.49902</v>
      </c>
      <c r="JQ468">
        <v>2.33032</v>
      </c>
      <c r="JR468">
        <v>1.54419</v>
      </c>
      <c r="JS468">
        <v>2.31201</v>
      </c>
      <c r="JT468">
        <v>35.4059</v>
      </c>
      <c r="JU468">
        <v>24.1138</v>
      </c>
      <c r="JV468">
        <v>18</v>
      </c>
      <c r="JW468">
        <v>546.997</v>
      </c>
      <c r="JX468">
        <v>433.607</v>
      </c>
      <c r="JY468">
        <v>26.4511</v>
      </c>
      <c r="JZ468">
        <v>27.6014</v>
      </c>
      <c r="KA468">
        <v>30.0001</v>
      </c>
      <c r="KB468">
        <v>27.4967</v>
      </c>
      <c r="KC468">
        <v>27.5217</v>
      </c>
      <c r="KD468">
        <v>43.187</v>
      </c>
      <c r="KE468">
        <v>27.5591</v>
      </c>
      <c r="KF468">
        <v>83.235</v>
      </c>
      <c r="KG468">
        <v>26.4378</v>
      </c>
      <c r="KH468">
        <v>1137.94</v>
      </c>
      <c r="KI468">
        <v>20.8425</v>
      </c>
      <c r="KJ468">
        <v>92.9924</v>
      </c>
      <c r="KK468">
        <v>98.875</v>
      </c>
    </row>
    <row r="469" spans="1:297">
      <c r="A469">
        <v>453</v>
      </c>
      <c r="B469">
        <v>1759000822</v>
      </c>
      <c r="C469">
        <v>13475</v>
      </c>
      <c r="D469" t="s">
        <v>1352</v>
      </c>
      <c r="E469" t="s">
        <v>1353</v>
      </c>
      <c r="F469">
        <v>5</v>
      </c>
      <c r="G469" t="s">
        <v>1217</v>
      </c>
      <c r="H469" t="s">
        <v>436</v>
      </c>
      <c r="I469">
        <v>1759000813.84615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(EA469+(U469+2*0.95*5.67E-8*(((EA469+$B$7)+273)^4-(EA469+273)^4)-44100*J469)/(1.84*29.3*R469+8*0.95*5.67E-8*(EA469+273)^3))</f>
        <v>0</v>
      </c>
      <c r="W469">
        <f>($C$7*EB469+$D$7*EC469+$E$7*V469)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2*0.95*5.67E-8*(((EA469+$B$7)+273)^4-(W469+273)^4)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1147.81983472619</v>
      </c>
      <c r="AK469">
        <v>1108.06739393939</v>
      </c>
      <c r="AL469">
        <v>3.29010562770546</v>
      </c>
      <c r="AM469">
        <v>63.08</v>
      </c>
      <c r="AN469">
        <f>(AP469 - AO469 + DY469*1E3/(8.314*(EA469+273.15)) * AR469/DX469 * AQ469) * DX469/(100*DL469) * 1000/(1000 - AP469)</f>
        <v>0</v>
      </c>
      <c r="AO469">
        <v>20.7295815119048</v>
      </c>
      <c r="AP469">
        <v>23.514036969697</v>
      </c>
      <c r="AQ469">
        <v>-6.9609106942726e-06</v>
      </c>
      <c r="AR469">
        <v>99.94</v>
      </c>
      <c r="AS469">
        <v>0</v>
      </c>
      <c r="AT469">
        <v>0</v>
      </c>
      <c r="AU469">
        <f>IF(AS469*$H$13&gt;=AW469,1.0,(AW469/(AW469-AS469*$H$13)))</f>
        <v>0</v>
      </c>
      <c r="AV469">
        <f>(AU469-1)*100</f>
        <v>0</v>
      </c>
      <c r="AW469">
        <f>MAX(0,($B$13+$C$13*EF469)/(1+$D$13*EF469)*DY469/(EA469+273)*$E$13)</f>
        <v>0</v>
      </c>
      <c r="AX469" t="s">
        <v>437</v>
      </c>
      <c r="AY469" t="s">
        <v>437</v>
      </c>
      <c r="AZ469">
        <v>0</v>
      </c>
      <c r="BA469">
        <v>0</v>
      </c>
      <c r="BB469">
        <f>1-AZ469/BA469</f>
        <v>0</v>
      </c>
      <c r="BC469">
        <v>0</v>
      </c>
      <c r="BD469" t="s">
        <v>437</v>
      </c>
      <c r="BE469" t="s">
        <v>437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437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$B$11*EG469+$C$11*EH469+$F$11*ES469*(1-EV469)</f>
        <v>0</v>
      </c>
      <c r="DI469">
        <f>DH469*DJ469</f>
        <v>0</v>
      </c>
      <c r="DJ469">
        <f>($B$11*$D$9+$C$11*$D$9+$F$11*((FF469+EX469)/MAX(FF469+EX469+FG469, 0.1)*$I$9+FG469/MAX(FF469+EX469+FG469, 0.1)*$J$9))/($B$11+$C$11+$F$11)</f>
        <v>0</v>
      </c>
      <c r="DK469">
        <f>($B$11*$K$9+$C$11*$K$9+$F$11*((FF469+EX469)/MAX(FF469+EX469+FG469, 0.1)*$P$9+FG469/MAX(FF469+EX469+FG469, 0.1)*$Q$9))/($B$11+$C$11+$F$11)</f>
        <v>0</v>
      </c>
      <c r="DL469">
        <v>4.6</v>
      </c>
      <c r="DM469">
        <v>0.5</v>
      </c>
      <c r="DN469" t="s">
        <v>438</v>
      </c>
      <c r="DO469">
        <v>2</v>
      </c>
      <c r="DP469" t="b">
        <v>1</v>
      </c>
      <c r="DQ469">
        <v>1759000813.84615</v>
      </c>
      <c r="DR469">
        <v>1058.39692307692</v>
      </c>
      <c r="DS469">
        <v>1108.84538461538</v>
      </c>
      <c r="DT469">
        <v>23.5150538461539</v>
      </c>
      <c r="DU469">
        <v>20.6804846153846</v>
      </c>
      <c r="DV469">
        <v>1051.06538461538</v>
      </c>
      <c r="DW469">
        <v>23.1306615384615</v>
      </c>
      <c r="DX469">
        <v>500.010461538462</v>
      </c>
      <c r="DY469">
        <v>90.2857</v>
      </c>
      <c r="DZ469">
        <v>0.0285241461538462</v>
      </c>
      <c r="EA469">
        <v>30.0653</v>
      </c>
      <c r="EB469">
        <v>30.0252769230769</v>
      </c>
      <c r="EC469">
        <v>999.9</v>
      </c>
      <c r="ED469">
        <v>0</v>
      </c>
      <c r="EE469">
        <v>0</v>
      </c>
      <c r="EF469">
        <v>10000.5215384615</v>
      </c>
      <c r="EG469">
        <v>0</v>
      </c>
      <c r="EH469">
        <v>9.68168</v>
      </c>
      <c r="EI469">
        <v>-50.4486846153846</v>
      </c>
      <c r="EJ469">
        <v>1083.88230769231</v>
      </c>
      <c r="EK469">
        <v>1132.26153846154</v>
      </c>
      <c r="EL469">
        <v>2.83457538461538</v>
      </c>
      <c r="EM469">
        <v>1108.84538461538</v>
      </c>
      <c r="EN469">
        <v>20.6804846153846</v>
      </c>
      <c r="EO469">
        <v>2.12307153846154</v>
      </c>
      <c r="EP469">
        <v>1.86715076923077</v>
      </c>
      <c r="EQ469">
        <v>18.3933461538462</v>
      </c>
      <c r="ER469">
        <v>16.3605615384615</v>
      </c>
      <c r="ES469">
        <v>1999.98615384615</v>
      </c>
      <c r="ET469">
        <v>0.979995538461538</v>
      </c>
      <c r="EU469">
        <v>0.0200045307692308</v>
      </c>
      <c r="EV469">
        <v>0</v>
      </c>
      <c r="EW469">
        <v>680.644923076923</v>
      </c>
      <c r="EX469">
        <v>5.00016</v>
      </c>
      <c r="EY469">
        <v>13924.1384615385</v>
      </c>
      <c r="EZ469">
        <v>18234.0384615385</v>
      </c>
      <c r="FA469">
        <v>48.5429230769231</v>
      </c>
      <c r="FB469">
        <v>48.8313846153846</v>
      </c>
      <c r="FC469">
        <v>48.875</v>
      </c>
      <c r="FD469">
        <v>48.625</v>
      </c>
      <c r="FE469">
        <v>50.375</v>
      </c>
      <c r="FF469">
        <v>1955.07615384615</v>
      </c>
      <c r="FG469">
        <v>39.91</v>
      </c>
      <c r="FH469">
        <v>0</v>
      </c>
      <c r="FI469">
        <v>1759000827.3</v>
      </c>
      <c r="FJ469">
        <v>0</v>
      </c>
      <c r="FK469">
        <v>680.68804</v>
      </c>
      <c r="FL469">
        <v>0.159538473153854</v>
      </c>
      <c r="FM469">
        <v>1.29230771336742</v>
      </c>
      <c r="FN469">
        <v>13924.092</v>
      </c>
      <c r="FO469">
        <v>15</v>
      </c>
      <c r="FP469">
        <v>0</v>
      </c>
      <c r="FQ469" t="s">
        <v>439</v>
      </c>
      <c r="FR469">
        <v>1747249705.1</v>
      </c>
      <c r="FS469">
        <v>1747249711.1</v>
      </c>
      <c r="FT469">
        <v>0</v>
      </c>
      <c r="FU469">
        <v>0.871</v>
      </c>
      <c r="FV469">
        <v>0.066</v>
      </c>
      <c r="FW469">
        <v>5.486</v>
      </c>
      <c r="FX469">
        <v>0.145</v>
      </c>
      <c r="FY469">
        <v>420</v>
      </c>
      <c r="FZ469">
        <v>16</v>
      </c>
      <c r="GA469">
        <v>0.27</v>
      </c>
      <c r="GB469">
        <v>0.16</v>
      </c>
      <c r="GC469">
        <v>-50.4813714285714</v>
      </c>
      <c r="GD469">
        <v>2.60791168831161</v>
      </c>
      <c r="GE469">
        <v>0.511187993695039</v>
      </c>
      <c r="GF469">
        <v>0</v>
      </c>
      <c r="GG469">
        <v>680.646735294118</v>
      </c>
      <c r="GH469">
        <v>-0.00530175613028569</v>
      </c>
      <c r="GI469">
        <v>0.22153028060496</v>
      </c>
      <c r="GJ469">
        <v>-1</v>
      </c>
      <c r="GK469">
        <v>2.8609219047619</v>
      </c>
      <c r="GL469">
        <v>-0.564683376623374</v>
      </c>
      <c r="GM469">
        <v>0.0571829196625512</v>
      </c>
      <c r="GN469">
        <v>0</v>
      </c>
      <c r="GO469">
        <v>0</v>
      </c>
      <c r="GP469">
        <v>2</v>
      </c>
      <c r="GQ469" t="s">
        <v>457</v>
      </c>
      <c r="GR469">
        <v>3.12533</v>
      </c>
      <c r="GS469">
        <v>2.65401</v>
      </c>
      <c r="GT469">
        <v>0.173099</v>
      </c>
      <c r="GU469">
        <v>0.178436</v>
      </c>
      <c r="GV469">
        <v>0.0999525</v>
      </c>
      <c r="GW469">
        <v>0.0920176</v>
      </c>
      <c r="GX469">
        <v>21285.1</v>
      </c>
      <c r="GY469">
        <v>20076.5</v>
      </c>
      <c r="GZ469">
        <v>23016.8</v>
      </c>
      <c r="HA469">
        <v>23791.2</v>
      </c>
      <c r="HB469">
        <v>35305.6</v>
      </c>
      <c r="HC469">
        <v>35762.8</v>
      </c>
      <c r="HD469">
        <v>41488.3</v>
      </c>
      <c r="HE469">
        <v>42424.7</v>
      </c>
      <c r="HF469">
        <v>1.91138</v>
      </c>
      <c r="HG469">
        <v>1.82475</v>
      </c>
      <c r="HH469">
        <v>0.178363</v>
      </c>
      <c r="HI469">
        <v>0</v>
      </c>
      <c r="HJ469">
        <v>27.1192</v>
      </c>
      <c r="HK469">
        <v>999.9</v>
      </c>
      <c r="HL469">
        <v>54.126</v>
      </c>
      <c r="HM469">
        <v>29.386</v>
      </c>
      <c r="HN469">
        <v>24.6547</v>
      </c>
      <c r="HO469">
        <v>54.3029</v>
      </c>
      <c r="HP469">
        <v>41.7949</v>
      </c>
      <c r="HQ469">
        <v>1</v>
      </c>
      <c r="HR469">
        <v>0.00394309</v>
      </c>
      <c r="HS469">
        <v>0.401247</v>
      </c>
      <c r="HT469">
        <v>20.2176</v>
      </c>
      <c r="HU469">
        <v>5.23226</v>
      </c>
      <c r="HV469">
        <v>11.992</v>
      </c>
      <c r="HW469">
        <v>4.95575</v>
      </c>
      <c r="HX469">
        <v>3.30395</v>
      </c>
      <c r="HY469">
        <v>24.2</v>
      </c>
      <c r="HZ469">
        <v>9999</v>
      </c>
      <c r="IA469">
        <v>9999</v>
      </c>
      <c r="IB469">
        <v>9999</v>
      </c>
      <c r="IC469">
        <v>1.86847</v>
      </c>
      <c r="ID469">
        <v>1.86418</v>
      </c>
      <c r="IE469">
        <v>1.8718</v>
      </c>
      <c r="IF469">
        <v>1.86265</v>
      </c>
      <c r="IG469">
        <v>1.86208</v>
      </c>
      <c r="IH469">
        <v>1.86854</v>
      </c>
      <c r="II469">
        <v>1.85867</v>
      </c>
      <c r="IJ469">
        <v>1.86508</v>
      </c>
      <c r="IK469">
        <v>5</v>
      </c>
      <c r="IL469">
        <v>0</v>
      </c>
      <c r="IM469">
        <v>0</v>
      </c>
      <c r="IN469">
        <v>0</v>
      </c>
      <c r="IO469" t="s">
        <v>441</v>
      </c>
      <c r="IP469" t="s">
        <v>442</v>
      </c>
      <c r="IQ469" t="s">
        <v>443</v>
      </c>
      <c r="IR469" t="s">
        <v>443</v>
      </c>
      <c r="IS469" t="s">
        <v>443</v>
      </c>
      <c r="IT469" t="s">
        <v>443</v>
      </c>
      <c r="IU469">
        <v>0</v>
      </c>
      <c r="IV469">
        <v>100</v>
      </c>
      <c r="IW469">
        <v>100</v>
      </c>
      <c r="IX469">
        <v>7.38</v>
      </c>
      <c r="IY469">
        <v>0.3843</v>
      </c>
      <c r="IZ469">
        <v>4.29428474587108</v>
      </c>
      <c r="JA469">
        <v>0.0044018681294096</v>
      </c>
      <c r="JB469">
        <v>-1.90699597991277e-06</v>
      </c>
      <c r="JC469">
        <v>4.44501569190667e-10</v>
      </c>
      <c r="JD469">
        <v>0.0663976639725661</v>
      </c>
      <c r="JE469">
        <v>0.00774552653971819</v>
      </c>
      <c r="JF469">
        <v>0.000136201457998369</v>
      </c>
      <c r="JG469">
        <v>5.32982615085375e-06</v>
      </c>
      <c r="JH469">
        <v>-0</v>
      </c>
      <c r="JI469">
        <v>1991</v>
      </c>
      <c r="JJ469">
        <v>1</v>
      </c>
      <c r="JK469">
        <v>28</v>
      </c>
      <c r="JL469">
        <v>195851.9</v>
      </c>
      <c r="JM469">
        <v>195851.8</v>
      </c>
      <c r="JN469">
        <v>2.18628</v>
      </c>
      <c r="JO469">
        <v>2.34619</v>
      </c>
      <c r="JP469">
        <v>1.4978</v>
      </c>
      <c r="JQ469">
        <v>2.33032</v>
      </c>
      <c r="JR469">
        <v>1.54419</v>
      </c>
      <c r="JS469">
        <v>2.38037</v>
      </c>
      <c r="JT469">
        <v>35.3827</v>
      </c>
      <c r="JU469">
        <v>24.1138</v>
      </c>
      <c r="JV469">
        <v>18</v>
      </c>
      <c r="JW469">
        <v>546.475</v>
      </c>
      <c r="JX469">
        <v>433.935</v>
      </c>
      <c r="JY469">
        <v>26.4261</v>
      </c>
      <c r="JZ469">
        <v>27.5994</v>
      </c>
      <c r="KA469">
        <v>30</v>
      </c>
      <c r="KB469">
        <v>27.4964</v>
      </c>
      <c r="KC469">
        <v>27.5199</v>
      </c>
      <c r="KD469">
        <v>43.7784</v>
      </c>
      <c r="KE469">
        <v>27.2812</v>
      </c>
      <c r="KF469">
        <v>83.235</v>
      </c>
      <c r="KG469">
        <v>26.4155</v>
      </c>
      <c r="KH469">
        <v>1158.32</v>
      </c>
      <c r="KI469">
        <v>20.8985</v>
      </c>
      <c r="KJ469">
        <v>92.9918</v>
      </c>
      <c r="KK469">
        <v>98.8751</v>
      </c>
    </row>
    <row r="470" spans="1:297">
      <c r="A470">
        <v>454</v>
      </c>
      <c r="B470">
        <v>1759000827</v>
      </c>
      <c r="C470">
        <v>13480</v>
      </c>
      <c r="D470" t="s">
        <v>1354</v>
      </c>
      <c r="E470" t="s">
        <v>1355</v>
      </c>
      <c r="F470">
        <v>5</v>
      </c>
      <c r="G470" t="s">
        <v>1217</v>
      </c>
      <c r="H470" t="s">
        <v>436</v>
      </c>
      <c r="I470">
        <v>1759000818.84615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(EA470+(U470+2*0.95*5.67E-8*(((EA470+$B$7)+273)^4-(EA470+273)^4)-44100*J470)/(1.84*29.3*R470+8*0.95*5.67E-8*(EA470+273)^3))</f>
        <v>0</v>
      </c>
      <c r="W470">
        <f>($C$7*EB470+$D$7*EC470+$E$7*V470)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2*0.95*5.67E-8*(((EA470+$B$7)+273)^4-(W470+273)^4)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1164.10206019048</v>
      </c>
      <c r="AK470">
        <v>1124.37709090909</v>
      </c>
      <c r="AL470">
        <v>3.2437274891773</v>
      </c>
      <c r="AM470">
        <v>63.08</v>
      </c>
      <c r="AN470">
        <f>(AP470 - AO470 + DY470*1E3/(8.314*(EA470+273.15)) * AR470/DX470 * AQ470) * DX470/(100*DL470) * 1000/(1000 - AP470)</f>
        <v>0</v>
      </c>
      <c r="AO470">
        <v>20.7826221130952</v>
      </c>
      <c r="AP470">
        <v>23.5127484848485</v>
      </c>
      <c r="AQ470">
        <v>2.66981503316365e-07</v>
      </c>
      <c r="AR470">
        <v>99.94</v>
      </c>
      <c r="AS470">
        <v>0</v>
      </c>
      <c r="AT470">
        <v>0</v>
      </c>
      <c r="AU470">
        <f>IF(AS470*$H$13&gt;=AW470,1.0,(AW470/(AW470-AS470*$H$13)))</f>
        <v>0</v>
      </c>
      <c r="AV470">
        <f>(AU470-1)*100</f>
        <v>0</v>
      </c>
      <c r="AW470">
        <f>MAX(0,($B$13+$C$13*EF470)/(1+$D$13*EF470)*DY470/(EA470+273)*$E$13)</f>
        <v>0</v>
      </c>
      <c r="AX470" t="s">
        <v>437</v>
      </c>
      <c r="AY470" t="s">
        <v>437</v>
      </c>
      <c r="AZ470">
        <v>0</v>
      </c>
      <c r="BA470">
        <v>0</v>
      </c>
      <c r="BB470">
        <f>1-AZ470/BA470</f>
        <v>0</v>
      </c>
      <c r="BC470">
        <v>0</v>
      </c>
      <c r="BD470" t="s">
        <v>437</v>
      </c>
      <c r="BE470" t="s">
        <v>437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437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$B$11*EG470+$C$11*EH470+$F$11*ES470*(1-EV470)</f>
        <v>0</v>
      </c>
      <c r="DI470">
        <f>DH470*DJ470</f>
        <v>0</v>
      </c>
      <c r="DJ470">
        <f>($B$11*$D$9+$C$11*$D$9+$F$11*((FF470+EX470)/MAX(FF470+EX470+FG470, 0.1)*$I$9+FG470/MAX(FF470+EX470+FG470, 0.1)*$J$9))/($B$11+$C$11+$F$11)</f>
        <v>0</v>
      </c>
      <c r="DK470">
        <f>($B$11*$K$9+$C$11*$K$9+$F$11*((FF470+EX470)/MAX(FF470+EX470+FG470, 0.1)*$P$9+FG470/MAX(FF470+EX470+FG470, 0.1)*$Q$9))/($B$11+$C$11+$F$11)</f>
        <v>0</v>
      </c>
      <c r="DL470">
        <v>4.6</v>
      </c>
      <c r="DM470">
        <v>0.5</v>
      </c>
      <c r="DN470" t="s">
        <v>438</v>
      </c>
      <c r="DO470">
        <v>2</v>
      </c>
      <c r="DP470" t="b">
        <v>1</v>
      </c>
      <c r="DQ470">
        <v>1759000818.84615</v>
      </c>
      <c r="DR470">
        <v>1074.90076923077</v>
      </c>
      <c r="DS470">
        <v>1125.04153846154</v>
      </c>
      <c r="DT470">
        <v>23.5135538461538</v>
      </c>
      <c r="DU470">
        <v>20.7305076923077</v>
      </c>
      <c r="DV470">
        <v>1067.53769230769</v>
      </c>
      <c r="DW470">
        <v>23.1292</v>
      </c>
      <c r="DX470">
        <v>500.022384615385</v>
      </c>
      <c r="DY470">
        <v>90.2845</v>
      </c>
      <c r="DZ470">
        <v>0.0283855</v>
      </c>
      <c r="EA470">
        <v>30.0610153846154</v>
      </c>
      <c r="EB470">
        <v>30.0273153846154</v>
      </c>
      <c r="EC470">
        <v>999.9</v>
      </c>
      <c r="ED470">
        <v>0</v>
      </c>
      <c r="EE470">
        <v>0</v>
      </c>
      <c r="EF470">
        <v>10009.3707692308</v>
      </c>
      <c r="EG470">
        <v>0</v>
      </c>
      <c r="EH470">
        <v>9.68168</v>
      </c>
      <c r="EI470">
        <v>-50.1429</v>
      </c>
      <c r="EJ470">
        <v>1100.78153846154</v>
      </c>
      <c r="EK470">
        <v>1148.85923076923</v>
      </c>
      <c r="EL470">
        <v>2.78305</v>
      </c>
      <c r="EM470">
        <v>1125.04153846154</v>
      </c>
      <c r="EN470">
        <v>20.7305076923077</v>
      </c>
      <c r="EO470">
        <v>2.12290923076923</v>
      </c>
      <c r="EP470">
        <v>1.87164307692308</v>
      </c>
      <c r="EQ470">
        <v>18.3921230769231</v>
      </c>
      <c r="ER470">
        <v>16.3982923076923</v>
      </c>
      <c r="ES470">
        <v>2000.01153846154</v>
      </c>
      <c r="ET470">
        <v>0.979995769230769</v>
      </c>
      <c r="EU470">
        <v>0.0200043153846154</v>
      </c>
      <c r="EV470">
        <v>0</v>
      </c>
      <c r="EW470">
        <v>680.644153846154</v>
      </c>
      <c r="EX470">
        <v>5.00016</v>
      </c>
      <c r="EY470">
        <v>13924.0076923077</v>
      </c>
      <c r="EZ470">
        <v>18234.2692307692</v>
      </c>
      <c r="FA470">
        <v>48.5286153846154</v>
      </c>
      <c r="FB470">
        <v>48.8410769230769</v>
      </c>
      <c r="FC470">
        <v>48.875</v>
      </c>
      <c r="FD470">
        <v>48.6153076923077</v>
      </c>
      <c r="FE470">
        <v>50.375</v>
      </c>
      <c r="FF470">
        <v>1955.10153846154</v>
      </c>
      <c r="FG470">
        <v>39.91</v>
      </c>
      <c r="FH470">
        <v>0</v>
      </c>
      <c r="FI470">
        <v>1759000832.1</v>
      </c>
      <c r="FJ470">
        <v>0</v>
      </c>
      <c r="FK470">
        <v>680.63688</v>
      </c>
      <c r="FL470">
        <v>-0.107153847857551</v>
      </c>
      <c r="FM470">
        <v>-5.4615384812878</v>
      </c>
      <c r="FN470">
        <v>13923.92</v>
      </c>
      <c r="FO470">
        <v>15</v>
      </c>
      <c r="FP470">
        <v>0</v>
      </c>
      <c r="FQ470" t="s">
        <v>439</v>
      </c>
      <c r="FR470">
        <v>1747249705.1</v>
      </c>
      <c r="FS470">
        <v>1747249711.1</v>
      </c>
      <c r="FT470">
        <v>0</v>
      </c>
      <c r="FU470">
        <v>0.871</v>
      </c>
      <c r="FV470">
        <v>0.066</v>
      </c>
      <c r="FW470">
        <v>5.486</v>
      </c>
      <c r="FX470">
        <v>0.145</v>
      </c>
      <c r="FY470">
        <v>420</v>
      </c>
      <c r="FZ470">
        <v>16</v>
      </c>
      <c r="GA470">
        <v>0.27</v>
      </c>
      <c r="GB470">
        <v>0.16</v>
      </c>
      <c r="GC470">
        <v>-50.28973</v>
      </c>
      <c r="GD470">
        <v>5.02542857142852</v>
      </c>
      <c r="GE470">
        <v>0.685793894767225</v>
      </c>
      <c r="GF470">
        <v>0</v>
      </c>
      <c r="GG470">
        <v>680.660911764706</v>
      </c>
      <c r="GH470">
        <v>-0.248815884452444</v>
      </c>
      <c r="GI470">
        <v>0.245505285392609</v>
      </c>
      <c r="GJ470">
        <v>-1</v>
      </c>
      <c r="GK470">
        <v>2.807021</v>
      </c>
      <c r="GL470">
        <v>-0.599352180451123</v>
      </c>
      <c r="GM470">
        <v>0.0578238011462407</v>
      </c>
      <c r="GN470">
        <v>0</v>
      </c>
      <c r="GO470">
        <v>0</v>
      </c>
      <c r="GP470">
        <v>2</v>
      </c>
      <c r="GQ470" t="s">
        <v>457</v>
      </c>
      <c r="GR470">
        <v>3.12546</v>
      </c>
      <c r="GS470">
        <v>2.65385</v>
      </c>
      <c r="GT470">
        <v>0.174727</v>
      </c>
      <c r="GU470">
        <v>0.180206</v>
      </c>
      <c r="GV470">
        <v>0.0999548</v>
      </c>
      <c r="GW470">
        <v>0.092164</v>
      </c>
      <c r="GX470">
        <v>21243.1</v>
      </c>
      <c r="GY470">
        <v>20033.2</v>
      </c>
      <c r="GZ470">
        <v>23016.7</v>
      </c>
      <c r="HA470">
        <v>23791.2</v>
      </c>
      <c r="HB470">
        <v>35305.4</v>
      </c>
      <c r="HC470">
        <v>35757.1</v>
      </c>
      <c r="HD470">
        <v>41488.1</v>
      </c>
      <c r="HE470">
        <v>42424.6</v>
      </c>
      <c r="HF470">
        <v>1.9117</v>
      </c>
      <c r="HG470">
        <v>1.82445</v>
      </c>
      <c r="HH470">
        <v>0.178695</v>
      </c>
      <c r="HI470">
        <v>0</v>
      </c>
      <c r="HJ470">
        <v>27.1106</v>
      </c>
      <c r="HK470">
        <v>999.9</v>
      </c>
      <c r="HL470">
        <v>54.126</v>
      </c>
      <c r="HM470">
        <v>29.386</v>
      </c>
      <c r="HN470">
        <v>24.6554</v>
      </c>
      <c r="HO470">
        <v>53.9929</v>
      </c>
      <c r="HP470">
        <v>41.6987</v>
      </c>
      <c r="HQ470">
        <v>1</v>
      </c>
      <c r="HR470">
        <v>0.00391006</v>
      </c>
      <c r="HS470">
        <v>0.424766</v>
      </c>
      <c r="HT470">
        <v>20.2177</v>
      </c>
      <c r="HU470">
        <v>5.23167</v>
      </c>
      <c r="HV470">
        <v>11.992</v>
      </c>
      <c r="HW470">
        <v>4.9557</v>
      </c>
      <c r="HX470">
        <v>3.304</v>
      </c>
      <c r="HY470">
        <v>24.2</v>
      </c>
      <c r="HZ470">
        <v>9999</v>
      </c>
      <c r="IA470">
        <v>9999</v>
      </c>
      <c r="IB470">
        <v>9999</v>
      </c>
      <c r="IC470">
        <v>1.86852</v>
      </c>
      <c r="ID470">
        <v>1.86417</v>
      </c>
      <c r="IE470">
        <v>1.87181</v>
      </c>
      <c r="IF470">
        <v>1.86265</v>
      </c>
      <c r="IG470">
        <v>1.8621</v>
      </c>
      <c r="IH470">
        <v>1.86856</v>
      </c>
      <c r="II470">
        <v>1.85867</v>
      </c>
      <c r="IJ470">
        <v>1.86508</v>
      </c>
      <c r="IK470">
        <v>5</v>
      </c>
      <c r="IL470">
        <v>0</v>
      </c>
      <c r="IM470">
        <v>0</v>
      </c>
      <c r="IN470">
        <v>0</v>
      </c>
      <c r="IO470" t="s">
        <v>441</v>
      </c>
      <c r="IP470" t="s">
        <v>442</v>
      </c>
      <c r="IQ470" t="s">
        <v>443</v>
      </c>
      <c r="IR470" t="s">
        <v>443</v>
      </c>
      <c r="IS470" t="s">
        <v>443</v>
      </c>
      <c r="IT470" t="s">
        <v>443</v>
      </c>
      <c r="IU470">
        <v>0</v>
      </c>
      <c r="IV470">
        <v>100</v>
      </c>
      <c r="IW470">
        <v>100</v>
      </c>
      <c r="IX470">
        <v>7.41</v>
      </c>
      <c r="IY470">
        <v>0.3844</v>
      </c>
      <c r="IZ470">
        <v>4.29428474587108</v>
      </c>
      <c r="JA470">
        <v>0.0044018681294096</v>
      </c>
      <c r="JB470">
        <v>-1.90699597991277e-06</v>
      </c>
      <c r="JC470">
        <v>4.44501569190667e-10</v>
      </c>
      <c r="JD470">
        <v>0.0663976639725661</v>
      </c>
      <c r="JE470">
        <v>0.00774552653971819</v>
      </c>
      <c r="JF470">
        <v>0.000136201457998369</v>
      </c>
      <c r="JG470">
        <v>5.32982615085375e-06</v>
      </c>
      <c r="JH470">
        <v>-0</v>
      </c>
      <c r="JI470">
        <v>1991</v>
      </c>
      <c r="JJ470">
        <v>1</v>
      </c>
      <c r="JK470">
        <v>28</v>
      </c>
      <c r="JL470">
        <v>195852</v>
      </c>
      <c r="JM470">
        <v>195851.9</v>
      </c>
      <c r="JN470">
        <v>2.21436</v>
      </c>
      <c r="JO470">
        <v>2.37305</v>
      </c>
      <c r="JP470">
        <v>1.49902</v>
      </c>
      <c r="JQ470">
        <v>2.33032</v>
      </c>
      <c r="JR470">
        <v>1.54419</v>
      </c>
      <c r="JS470">
        <v>2.27539</v>
      </c>
      <c r="JT470">
        <v>35.4059</v>
      </c>
      <c r="JU470">
        <v>24.105</v>
      </c>
      <c r="JV470">
        <v>18</v>
      </c>
      <c r="JW470">
        <v>546.665</v>
      </c>
      <c r="JX470">
        <v>433.753</v>
      </c>
      <c r="JY470">
        <v>26.4043</v>
      </c>
      <c r="JZ470">
        <v>27.599</v>
      </c>
      <c r="KA470">
        <v>30.0001</v>
      </c>
      <c r="KB470">
        <v>27.494</v>
      </c>
      <c r="KC470">
        <v>27.5193</v>
      </c>
      <c r="KD470">
        <v>44.3153</v>
      </c>
      <c r="KE470">
        <v>27.2812</v>
      </c>
      <c r="KF470">
        <v>83.235</v>
      </c>
      <c r="KG470">
        <v>26.3855</v>
      </c>
      <c r="KH470">
        <v>1171.91</v>
      </c>
      <c r="KI470">
        <v>20.9383</v>
      </c>
      <c r="KJ470">
        <v>92.9914</v>
      </c>
      <c r="KK470">
        <v>98.875</v>
      </c>
    </row>
    <row r="471" spans="1:297">
      <c r="A471">
        <v>455</v>
      </c>
      <c r="B471">
        <v>1759000832.1</v>
      </c>
      <c r="C471">
        <v>13485.0999999046</v>
      </c>
      <c r="D471" t="s">
        <v>1356</v>
      </c>
      <c r="E471" t="s">
        <v>1357</v>
      </c>
      <c r="F471">
        <v>5</v>
      </c>
      <c r="G471" t="s">
        <v>1217</v>
      </c>
      <c r="H471" t="s">
        <v>436</v>
      </c>
      <c r="I471">
        <v>1759000824.73077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(EA471+(U471+2*0.95*5.67E-8*(((EA471+$B$7)+273)^4-(EA471+273)^4)-44100*J471)/(1.84*29.3*R471+8*0.95*5.67E-8*(EA471+273)^3))</f>
        <v>0</v>
      </c>
      <c r="W471">
        <f>($C$7*EB471+$D$7*EC471+$E$7*V471)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2*0.95*5.67E-8*(((EA471+$B$7)+273)^4-(W471+273)^4)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1183.09169127791</v>
      </c>
      <c r="AK471">
        <v>1142.39413126614</v>
      </c>
      <c r="AL471">
        <v>3.55926596229278</v>
      </c>
      <c r="AM471">
        <v>63.08</v>
      </c>
      <c r="AN471">
        <f>(AP471 - AO471 + DY471*1E3/(8.314*(EA471+273.15)) * AR471/DX471 * AQ471) * DX471/(100*DL471) * 1000/(1000 - AP471)</f>
        <v>0</v>
      </c>
      <c r="AO471">
        <v>20.8233817092958</v>
      </c>
      <c r="AP471">
        <v>23.5158702703161</v>
      </c>
      <c r="AQ471">
        <v>6.5683119119364e-06</v>
      </c>
      <c r="AR471">
        <v>99.94</v>
      </c>
      <c r="AS471">
        <v>0</v>
      </c>
      <c r="AT471">
        <v>0</v>
      </c>
      <c r="AU471">
        <f>IF(AS471*$H$13&gt;=AW471,1.0,(AW471/(AW471-AS471*$H$13)))</f>
        <v>0</v>
      </c>
      <c r="AV471">
        <f>(AU471-1)*100</f>
        <v>0</v>
      </c>
      <c r="AW471">
        <f>MAX(0,($B$13+$C$13*EF471)/(1+$D$13*EF471)*DY471/(EA471+273)*$E$13)</f>
        <v>0</v>
      </c>
      <c r="AX471" t="s">
        <v>437</v>
      </c>
      <c r="AY471" t="s">
        <v>437</v>
      </c>
      <c r="AZ471">
        <v>0</v>
      </c>
      <c r="BA471">
        <v>0</v>
      </c>
      <c r="BB471">
        <f>1-AZ471/BA471</f>
        <v>0</v>
      </c>
      <c r="BC471">
        <v>0</v>
      </c>
      <c r="BD471" t="s">
        <v>437</v>
      </c>
      <c r="BE471" t="s">
        <v>437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437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$B$11*EG471+$C$11*EH471+$F$11*ES471*(1-EV471)</f>
        <v>0</v>
      </c>
      <c r="DI471">
        <f>DH471*DJ471</f>
        <v>0</v>
      </c>
      <c r="DJ471">
        <f>($B$11*$D$9+$C$11*$D$9+$F$11*((FF471+EX471)/MAX(FF471+EX471+FG471, 0.1)*$I$9+FG471/MAX(FF471+EX471+FG471, 0.1)*$J$9))/($B$11+$C$11+$F$11)</f>
        <v>0</v>
      </c>
      <c r="DK471">
        <f>($B$11*$K$9+$C$11*$K$9+$F$11*((FF471+EX471)/MAX(FF471+EX471+FG471, 0.1)*$P$9+FG471/MAX(FF471+EX471+FG471, 0.1)*$Q$9))/($B$11+$C$11+$F$11)</f>
        <v>0</v>
      </c>
      <c r="DL471">
        <v>4.6</v>
      </c>
      <c r="DM471">
        <v>0.5</v>
      </c>
      <c r="DN471" t="s">
        <v>438</v>
      </c>
      <c r="DO471">
        <v>2</v>
      </c>
      <c r="DP471" t="b">
        <v>1</v>
      </c>
      <c r="DQ471">
        <v>1759000824.73077</v>
      </c>
      <c r="DR471">
        <v>1094.19230769231</v>
      </c>
      <c r="DS471">
        <v>1144.46923076923</v>
      </c>
      <c r="DT471">
        <v>23.5144846153846</v>
      </c>
      <c r="DU471">
        <v>20.7837923076923</v>
      </c>
      <c r="DV471">
        <v>1086.79307692308</v>
      </c>
      <c r="DW471">
        <v>23.1301076923077</v>
      </c>
      <c r="DX471">
        <v>499.993461538462</v>
      </c>
      <c r="DY471">
        <v>90.2822076923077</v>
      </c>
      <c r="DZ471">
        <v>0.0285324076923077</v>
      </c>
      <c r="EA471">
        <v>30.0551769230769</v>
      </c>
      <c r="EB471">
        <v>30.0263</v>
      </c>
      <c r="EC471">
        <v>999.9</v>
      </c>
      <c r="ED471">
        <v>0</v>
      </c>
      <c r="EE471">
        <v>0</v>
      </c>
      <c r="EF471">
        <v>9992.83692307692</v>
      </c>
      <c r="EG471">
        <v>0</v>
      </c>
      <c r="EH471">
        <v>9.68168</v>
      </c>
      <c r="EI471">
        <v>-50.2803076923077</v>
      </c>
      <c r="EJ471">
        <v>1120.53923076923</v>
      </c>
      <c r="EK471">
        <v>1168.76230769231</v>
      </c>
      <c r="EL471">
        <v>2.73068384615385</v>
      </c>
      <c r="EM471">
        <v>1144.46923076923</v>
      </c>
      <c r="EN471">
        <v>20.7837923076923</v>
      </c>
      <c r="EO471">
        <v>2.12294</v>
      </c>
      <c r="EP471">
        <v>1.87640692307692</v>
      </c>
      <c r="EQ471">
        <v>18.3923384615385</v>
      </c>
      <c r="ER471">
        <v>16.4382384615385</v>
      </c>
      <c r="ES471">
        <v>1999.99769230769</v>
      </c>
      <c r="ET471">
        <v>0.979995538461538</v>
      </c>
      <c r="EU471">
        <v>0.0200045307692308</v>
      </c>
      <c r="EV471">
        <v>0</v>
      </c>
      <c r="EW471">
        <v>680.646538461538</v>
      </c>
      <c r="EX471">
        <v>5.00016</v>
      </c>
      <c r="EY471">
        <v>13923.2384615385</v>
      </c>
      <c r="EZ471">
        <v>18234.1384615385</v>
      </c>
      <c r="FA471">
        <v>48.5238461538462</v>
      </c>
      <c r="FB471">
        <v>48.8362307692308</v>
      </c>
      <c r="FC471">
        <v>48.875</v>
      </c>
      <c r="FD471">
        <v>48.6104615384615</v>
      </c>
      <c r="FE471">
        <v>50.375</v>
      </c>
      <c r="FF471">
        <v>1955.08769230769</v>
      </c>
      <c r="FG471">
        <v>39.91</v>
      </c>
      <c r="FH471">
        <v>0</v>
      </c>
      <c r="FI471">
        <v>1759000837.5</v>
      </c>
      <c r="FJ471">
        <v>0</v>
      </c>
      <c r="FK471">
        <v>680.649538461538</v>
      </c>
      <c r="FL471">
        <v>0.0240683832918958</v>
      </c>
      <c r="FM471">
        <v>-7.2068376046142</v>
      </c>
      <c r="FN471">
        <v>13923.2923076923</v>
      </c>
      <c r="FO471">
        <v>15</v>
      </c>
      <c r="FP471">
        <v>0</v>
      </c>
      <c r="FQ471" t="s">
        <v>439</v>
      </c>
      <c r="FR471">
        <v>1747249705.1</v>
      </c>
      <c r="FS471">
        <v>1747249711.1</v>
      </c>
      <c r="FT471">
        <v>0</v>
      </c>
      <c r="FU471">
        <v>0.871</v>
      </c>
      <c r="FV471">
        <v>0.066</v>
      </c>
      <c r="FW471">
        <v>5.486</v>
      </c>
      <c r="FX471">
        <v>0.145</v>
      </c>
      <c r="FY471">
        <v>420</v>
      </c>
      <c r="FZ471">
        <v>16</v>
      </c>
      <c r="GA471">
        <v>0.27</v>
      </c>
      <c r="GB471">
        <v>0.16</v>
      </c>
      <c r="GC471">
        <v>-50.3682476190476</v>
      </c>
      <c r="GD471">
        <v>-1.57451767271818</v>
      </c>
      <c r="GE471">
        <v>0.73218978129148</v>
      </c>
      <c r="GF471">
        <v>0</v>
      </c>
      <c r="GG471">
        <v>680.626294117647</v>
      </c>
      <c r="GH471">
        <v>-0.241772343797273</v>
      </c>
      <c r="GI471">
        <v>0.212722482759302</v>
      </c>
      <c r="GJ471">
        <v>-1</v>
      </c>
      <c r="GK471">
        <v>2.75676523809524</v>
      </c>
      <c r="GL471">
        <v>-0.544746612170817</v>
      </c>
      <c r="GM471">
        <v>0.0527544582290307</v>
      </c>
      <c r="GN471">
        <v>0</v>
      </c>
      <c r="GO471">
        <v>0</v>
      </c>
      <c r="GP471">
        <v>2</v>
      </c>
      <c r="GQ471" t="s">
        <v>457</v>
      </c>
      <c r="GR471">
        <v>3.12535</v>
      </c>
      <c r="GS471">
        <v>2.65438</v>
      </c>
      <c r="GT471">
        <v>0.176503</v>
      </c>
      <c r="GU471">
        <v>0.181774</v>
      </c>
      <c r="GV471">
        <v>0.0999577</v>
      </c>
      <c r="GW471">
        <v>0.0923044</v>
      </c>
      <c r="GX471">
        <v>21197.7</v>
      </c>
      <c r="GY471">
        <v>19994.8</v>
      </c>
      <c r="GZ471">
        <v>23017</v>
      </c>
      <c r="HA471">
        <v>23791.1</v>
      </c>
      <c r="HB471">
        <v>35305.9</v>
      </c>
      <c r="HC471">
        <v>35751.6</v>
      </c>
      <c r="HD471">
        <v>41488.5</v>
      </c>
      <c r="HE471">
        <v>42424.4</v>
      </c>
      <c r="HF471">
        <v>1.91153</v>
      </c>
      <c r="HG471">
        <v>1.82453</v>
      </c>
      <c r="HH471">
        <v>0.179537</v>
      </c>
      <c r="HI471">
        <v>0</v>
      </c>
      <c r="HJ471">
        <v>27.1035</v>
      </c>
      <c r="HK471">
        <v>999.9</v>
      </c>
      <c r="HL471">
        <v>54.102</v>
      </c>
      <c r="HM471">
        <v>29.386</v>
      </c>
      <c r="HN471">
        <v>24.6463</v>
      </c>
      <c r="HO471">
        <v>53.9874</v>
      </c>
      <c r="HP471">
        <v>41.7188</v>
      </c>
      <c r="HQ471">
        <v>1</v>
      </c>
      <c r="HR471">
        <v>0.00383384</v>
      </c>
      <c r="HS471">
        <v>0.444542</v>
      </c>
      <c r="HT471">
        <v>20.2176</v>
      </c>
      <c r="HU471">
        <v>5.23047</v>
      </c>
      <c r="HV471">
        <v>11.992</v>
      </c>
      <c r="HW471">
        <v>4.95575</v>
      </c>
      <c r="HX471">
        <v>3.30378</v>
      </c>
      <c r="HY471">
        <v>24.2</v>
      </c>
      <c r="HZ471">
        <v>9999</v>
      </c>
      <c r="IA471">
        <v>9999</v>
      </c>
      <c r="IB471">
        <v>9999</v>
      </c>
      <c r="IC471">
        <v>1.86851</v>
      </c>
      <c r="ID471">
        <v>1.86418</v>
      </c>
      <c r="IE471">
        <v>1.8718</v>
      </c>
      <c r="IF471">
        <v>1.86266</v>
      </c>
      <c r="IG471">
        <v>1.86207</v>
      </c>
      <c r="IH471">
        <v>1.86856</v>
      </c>
      <c r="II471">
        <v>1.85867</v>
      </c>
      <c r="IJ471">
        <v>1.86508</v>
      </c>
      <c r="IK471">
        <v>5</v>
      </c>
      <c r="IL471">
        <v>0</v>
      </c>
      <c r="IM471">
        <v>0</v>
      </c>
      <c r="IN471">
        <v>0</v>
      </c>
      <c r="IO471" t="s">
        <v>441</v>
      </c>
      <c r="IP471" t="s">
        <v>442</v>
      </c>
      <c r="IQ471" t="s">
        <v>443</v>
      </c>
      <c r="IR471" t="s">
        <v>443</v>
      </c>
      <c r="IS471" t="s">
        <v>443</v>
      </c>
      <c r="IT471" t="s">
        <v>443</v>
      </c>
      <c r="IU471">
        <v>0</v>
      </c>
      <c r="IV471">
        <v>100</v>
      </c>
      <c r="IW471">
        <v>100</v>
      </c>
      <c r="IX471">
        <v>7.44</v>
      </c>
      <c r="IY471">
        <v>0.3843</v>
      </c>
      <c r="IZ471">
        <v>4.29428474587108</v>
      </c>
      <c r="JA471">
        <v>0.0044018681294096</v>
      </c>
      <c r="JB471">
        <v>-1.90699597991277e-06</v>
      </c>
      <c r="JC471">
        <v>4.44501569190667e-10</v>
      </c>
      <c r="JD471">
        <v>0.0663976639725661</v>
      </c>
      <c r="JE471">
        <v>0.00774552653971819</v>
      </c>
      <c r="JF471">
        <v>0.000136201457998369</v>
      </c>
      <c r="JG471">
        <v>5.32982615085375e-06</v>
      </c>
      <c r="JH471">
        <v>-0</v>
      </c>
      <c r="JI471">
        <v>1991</v>
      </c>
      <c r="JJ471">
        <v>1</v>
      </c>
      <c r="JK471">
        <v>28</v>
      </c>
      <c r="JL471">
        <v>195852.1</v>
      </c>
      <c r="JM471">
        <v>195852</v>
      </c>
      <c r="JN471">
        <v>2.23511</v>
      </c>
      <c r="JO471">
        <v>2.34497</v>
      </c>
      <c r="JP471">
        <v>1.4978</v>
      </c>
      <c r="JQ471">
        <v>2.33032</v>
      </c>
      <c r="JR471">
        <v>1.54419</v>
      </c>
      <c r="JS471">
        <v>2.34985</v>
      </c>
      <c r="JT471">
        <v>35.4059</v>
      </c>
      <c r="JU471">
        <v>24.1225</v>
      </c>
      <c r="JV471">
        <v>18</v>
      </c>
      <c r="JW471">
        <v>546.54</v>
      </c>
      <c r="JX471">
        <v>433.78</v>
      </c>
      <c r="JY471">
        <v>26.3769</v>
      </c>
      <c r="JZ471">
        <v>27.5971</v>
      </c>
      <c r="KA471">
        <v>30</v>
      </c>
      <c r="KB471">
        <v>27.4926</v>
      </c>
      <c r="KC471">
        <v>27.5171</v>
      </c>
      <c r="KD471">
        <v>44.8714</v>
      </c>
      <c r="KE471">
        <v>26.9831</v>
      </c>
      <c r="KF471">
        <v>83.6159</v>
      </c>
      <c r="KG471">
        <v>26.3607</v>
      </c>
      <c r="KH471">
        <v>1192.3</v>
      </c>
      <c r="KI471">
        <v>20.9867</v>
      </c>
      <c r="KJ471">
        <v>92.9925</v>
      </c>
      <c r="KK471">
        <v>98.8746</v>
      </c>
    </row>
    <row r="472" spans="1:297">
      <c r="A472">
        <v>456</v>
      </c>
      <c r="B472">
        <v>1759000837.1</v>
      </c>
      <c r="C472">
        <v>13490.0999999046</v>
      </c>
      <c r="D472" t="s">
        <v>1358</v>
      </c>
      <c r="E472" t="s">
        <v>1359</v>
      </c>
      <c r="F472">
        <v>5</v>
      </c>
      <c r="G472" t="s">
        <v>1217</v>
      </c>
      <c r="H472" t="s">
        <v>436</v>
      </c>
      <c r="I472">
        <v>1759000829.37692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(EA472+(U472+2*0.95*5.67E-8*(((EA472+$B$7)+273)^4-(EA472+273)^4)-44100*J472)/(1.84*29.3*R472+8*0.95*5.67E-8*(EA472+273)^3))</f>
        <v>0</v>
      </c>
      <c r="W472">
        <f>($C$7*EB472+$D$7*EC472+$E$7*V472)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2*0.95*5.67E-8*(((EA472+$B$7)+273)^4-(W472+273)^4)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1198.17977521429</v>
      </c>
      <c r="AK472">
        <v>1158.46357575758</v>
      </c>
      <c r="AL472">
        <v>3.16397727272717</v>
      </c>
      <c r="AM472">
        <v>63.08</v>
      </c>
      <c r="AN472">
        <f>(AP472 - AO472 + DY472*1E3/(8.314*(EA472+273.15)) * AR472/DX472 * AQ472) * DX472/(100*DL472) * 1000/(1000 - AP472)</f>
        <v>0</v>
      </c>
      <c r="AO472">
        <v>20.8757929285714</v>
      </c>
      <c r="AP472">
        <v>23.5151393939394</v>
      </c>
      <c r="AQ472">
        <v>2.42169951258986e-06</v>
      </c>
      <c r="AR472">
        <v>99.94</v>
      </c>
      <c r="AS472">
        <v>0</v>
      </c>
      <c r="AT472">
        <v>0</v>
      </c>
      <c r="AU472">
        <f>IF(AS472*$H$13&gt;=AW472,1.0,(AW472/(AW472-AS472*$H$13)))</f>
        <v>0</v>
      </c>
      <c r="AV472">
        <f>(AU472-1)*100</f>
        <v>0</v>
      </c>
      <c r="AW472">
        <f>MAX(0,($B$13+$C$13*EF472)/(1+$D$13*EF472)*DY472/(EA472+273)*$E$13)</f>
        <v>0</v>
      </c>
      <c r="AX472" t="s">
        <v>437</v>
      </c>
      <c r="AY472" t="s">
        <v>437</v>
      </c>
      <c r="AZ472">
        <v>0</v>
      </c>
      <c r="BA472">
        <v>0</v>
      </c>
      <c r="BB472">
        <f>1-AZ472/BA472</f>
        <v>0</v>
      </c>
      <c r="BC472">
        <v>0</v>
      </c>
      <c r="BD472" t="s">
        <v>437</v>
      </c>
      <c r="BE472" t="s">
        <v>437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437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$B$11*EG472+$C$11*EH472+$F$11*ES472*(1-EV472)</f>
        <v>0</v>
      </c>
      <c r="DI472">
        <f>DH472*DJ472</f>
        <v>0</v>
      </c>
      <c r="DJ472">
        <f>($B$11*$D$9+$C$11*$D$9+$F$11*((FF472+EX472)/MAX(FF472+EX472+FG472, 0.1)*$I$9+FG472/MAX(FF472+EX472+FG472, 0.1)*$J$9))/($B$11+$C$11+$F$11)</f>
        <v>0</v>
      </c>
      <c r="DK472">
        <f>($B$11*$K$9+$C$11*$K$9+$F$11*((FF472+EX472)/MAX(FF472+EX472+FG472, 0.1)*$P$9+FG472/MAX(FF472+EX472+FG472, 0.1)*$Q$9))/($B$11+$C$11+$F$11)</f>
        <v>0</v>
      </c>
      <c r="DL472">
        <v>4.6</v>
      </c>
      <c r="DM472">
        <v>0.5</v>
      </c>
      <c r="DN472" t="s">
        <v>438</v>
      </c>
      <c r="DO472">
        <v>2</v>
      </c>
      <c r="DP472" t="b">
        <v>1</v>
      </c>
      <c r="DQ472">
        <v>1759000829.37692</v>
      </c>
      <c r="DR472">
        <v>1109.40846153846</v>
      </c>
      <c r="DS472">
        <v>1159.52</v>
      </c>
      <c r="DT472">
        <v>23.5139230769231</v>
      </c>
      <c r="DU472">
        <v>20.8298153846154</v>
      </c>
      <c r="DV472">
        <v>1101.98153846154</v>
      </c>
      <c r="DW472">
        <v>23.1295615384615</v>
      </c>
      <c r="DX472">
        <v>500.014</v>
      </c>
      <c r="DY472">
        <v>90.2808846153846</v>
      </c>
      <c r="DZ472">
        <v>0.0285102538461539</v>
      </c>
      <c r="EA472">
        <v>30.0506461538462</v>
      </c>
      <c r="EB472">
        <v>30.0323</v>
      </c>
      <c r="EC472">
        <v>999.9</v>
      </c>
      <c r="ED472">
        <v>0</v>
      </c>
      <c r="EE472">
        <v>0</v>
      </c>
      <c r="EF472">
        <v>9998.65769230769</v>
      </c>
      <c r="EG472">
        <v>0</v>
      </c>
      <c r="EH472">
        <v>9.68168</v>
      </c>
      <c r="EI472">
        <v>-50.1143230769231</v>
      </c>
      <c r="EJ472">
        <v>1136.12153846154</v>
      </c>
      <c r="EK472">
        <v>1184.18692307692</v>
      </c>
      <c r="EL472">
        <v>2.68410846153846</v>
      </c>
      <c r="EM472">
        <v>1159.52</v>
      </c>
      <c r="EN472">
        <v>20.8298153846154</v>
      </c>
      <c r="EO472">
        <v>2.12285846153846</v>
      </c>
      <c r="EP472">
        <v>1.88053384615385</v>
      </c>
      <c r="EQ472">
        <v>18.3917307692308</v>
      </c>
      <c r="ER472">
        <v>16.4727538461538</v>
      </c>
      <c r="ES472">
        <v>1999.98230769231</v>
      </c>
      <c r="ET472">
        <v>0.979995307692308</v>
      </c>
      <c r="EU472">
        <v>0.0200047461538462</v>
      </c>
      <c r="EV472">
        <v>0</v>
      </c>
      <c r="EW472">
        <v>680.675384615385</v>
      </c>
      <c r="EX472">
        <v>5.00016</v>
      </c>
      <c r="EY472">
        <v>13922.4076923077</v>
      </c>
      <c r="EZ472">
        <v>18233.9769230769</v>
      </c>
      <c r="FA472">
        <v>48.5143076923077</v>
      </c>
      <c r="FB472">
        <v>48.8410769230769</v>
      </c>
      <c r="FC472">
        <v>48.875</v>
      </c>
      <c r="FD472">
        <v>48.6104615384615</v>
      </c>
      <c r="FE472">
        <v>50.375</v>
      </c>
      <c r="FF472">
        <v>1955.07230769231</v>
      </c>
      <c r="FG472">
        <v>39.91</v>
      </c>
      <c r="FH472">
        <v>0</v>
      </c>
      <c r="FI472">
        <v>1759000842.3</v>
      </c>
      <c r="FJ472">
        <v>0</v>
      </c>
      <c r="FK472">
        <v>680.635846153846</v>
      </c>
      <c r="FL472">
        <v>0.0631111204208133</v>
      </c>
      <c r="FM472">
        <v>-7.16239317333541</v>
      </c>
      <c r="FN472">
        <v>13922.6884615385</v>
      </c>
      <c r="FO472">
        <v>15</v>
      </c>
      <c r="FP472">
        <v>0</v>
      </c>
      <c r="FQ472" t="s">
        <v>439</v>
      </c>
      <c r="FR472">
        <v>1747249705.1</v>
      </c>
      <c r="FS472">
        <v>1747249711.1</v>
      </c>
      <c r="FT472">
        <v>0</v>
      </c>
      <c r="FU472">
        <v>0.871</v>
      </c>
      <c r="FV472">
        <v>0.066</v>
      </c>
      <c r="FW472">
        <v>5.486</v>
      </c>
      <c r="FX472">
        <v>0.145</v>
      </c>
      <c r="FY472">
        <v>420</v>
      </c>
      <c r="FZ472">
        <v>16</v>
      </c>
      <c r="GA472">
        <v>0.27</v>
      </c>
      <c r="GB472">
        <v>0.16</v>
      </c>
      <c r="GC472">
        <v>-50.0182714285714</v>
      </c>
      <c r="GD472">
        <v>0.0688068735914144</v>
      </c>
      <c r="GE472">
        <v>0.853354524184163</v>
      </c>
      <c r="GF472">
        <v>1</v>
      </c>
      <c r="GG472">
        <v>680.65155882353</v>
      </c>
      <c r="GH472">
        <v>0.0398930515526579</v>
      </c>
      <c r="GI472">
        <v>0.223095889589115</v>
      </c>
      <c r="GJ472">
        <v>-1</v>
      </c>
      <c r="GK472">
        <v>2.72104380952381</v>
      </c>
      <c r="GL472">
        <v>-0.572448859959712</v>
      </c>
      <c r="GM472">
        <v>0.0544755797168559</v>
      </c>
      <c r="GN472">
        <v>0</v>
      </c>
      <c r="GO472">
        <v>1</v>
      </c>
      <c r="GP472">
        <v>2</v>
      </c>
      <c r="GQ472" t="s">
        <v>446</v>
      </c>
      <c r="GR472">
        <v>3.12541</v>
      </c>
      <c r="GS472">
        <v>2.65412</v>
      </c>
      <c r="GT472">
        <v>0.178072</v>
      </c>
      <c r="GU472">
        <v>0.183433</v>
      </c>
      <c r="GV472">
        <v>0.0999598</v>
      </c>
      <c r="GW472">
        <v>0.0924648</v>
      </c>
      <c r="GX472">
        <v>21157.2</v>
      </c>
      <c r="GY472">
        <v>19954.7</v>
      </c>
      <c r="GZ472">
        <v>23016.9</v>
      </c>
      <c r="HA472">
        <v>23791.5</v>
      </c>
      <c r="HB472">
        <v>35305.7</v>
      </c>
      <c r="HC472">
        <v>35745.7</v>
      </c>
      <c r="HD472">
        <v>41488.3</v>
      </c>
      <c r="HE472">
        <v>42424.8</v>
      </c>
      <c r="HF472">
        <v>1.9118</v>
      </c>
      <c r="HG472">
        <v>1.82475</v>
      </c>
      <c r="HH472">
        <v>0.180788</v>
      </c>
      <c r="HI472">
        <v>0</v>
      </c>
      <c r="HJ472">
        <v>27.1002</v>
      </c>
      <c r="HK472">
        <v>999.9</v>
      </c>
      <c r="HL472">
        <v>54.078</v>
      </c>
      <c r="HM472">
        <v>29.376</v>
      </c>
      <c r="HN472">
        <v>24.6174</v>
      </c>
      <c r="HO472">
        <v>54.1474</v>
      </c>
      <c r="HP472">
        <v>41.887</v>
      </c>
      <c r="HQ472">
        <v>1</v>
      </c>
      <c r="HR472">
        <v>0.00369919</v>
      </c>
      <c r="HS472">
        <v>0.482361</v>
      </c>
      <c r="HT472">
        <v>20.2175</v>
      </c>
      <c r="HU472">
        <v>5.23017</v>
      </c>
      <c r="HV472">
        <v>11.992</v>
      </c>
      <c r="HW472">
        <v>4.9557</v>
      </c>
      <c r="HX472">
        <v>3.3039</v>
      </c>
      <c r="HY472">
        <v>24.2</v>
      </c>
      <c r="HZ472">
        <v>9999</v>
      </c>
      <c r="IA472">
        <v>9999</v>
      </c>
      <c r="IB472">
        <v>9999</v>
      </c>
      <c r="IC472">
        <v>1.8685</v>
      </c>
      <c r="ID472">
        <v>1.86422</v>
      </c>
      <c r="IE472">
        <v>1.87181</v>
      </c>
      <c r="IF472">
        <v>1.86267</v>
      </c>
      <c r="IG472">
        <v>1.86208</v>
      </c>
      <c r="IH472">
        <v>1.86858</v>
      </c>
      <c r="II472">
        <v>1.85867</v>
      </c>
      <c r="IJ472">
        <v>1.86508</v>
      </c>
      <c r="IK472">
        <v>5</v>
      </c>
      <c r="IL472">
        <v>0</v>
      </c>
      <c r="IM472">
        <v>0</v>
      </c>
      <c r="IN472">
        <v>0</v>
      </c>
      <c r="IO472" t="s">
        <v>441</v>
      </c>
      <c r="IP472" t="s">
        <v>442</v>
      </c>
      <c r="IQ472" t="s">
        <v>443</v>
      </c>
      <c r="IR472" t="s">
        <v>443</v>
      </c>
      <c r="IS472" t="s">
        <v>443</v>
      </c>
      <c r="IT472" t="s">
        <v>443</v>
      </c>
      <c r="IU472">
        <v>0</v>
      </c>
      <c r="IV472">
        <v>100</v>
      </c>
      <c r="IW472">
        <v>100</v>
      </c>
      <c r="IX472">
        <v>7.47</v>
      </c>
      <c r="IY472">
        <v>0.3844</v>
      </c>
      <c r="IZ472">
        <v>4.29428474587108</v>
      </c>
      <c r="JA472">
        <v>0.0044018681294096</v>
      </c>
      <c r="JB472">
        <v>-1.90699597991277e-06</v>
      </c>
      <c r="JC472">
        <v>4.44501569190667e-10</v>
      </c>
      <c r="JD472">
        <v>0.0663976639725661</v>
      </c>
      <c r="JE472">
        <v>0.00774552653971819</v>
      </c>
      <c r="JF472">
        <v>0.000136201457998369</v>
      </c>
      <c r="JG472">
        <v>5.32982615085375e-06</v>
      </c>
      <c r="JH472">
        <v>-0</v>
      </c>
      <c r="JI472">
        <v>1991</v>
      </c>
      <c r="JJ472">
        <v>1</v>
      </c>
      <c r="JK472">
        <v>28</v>
      </c>
      <c r="JL472">
        <v>195852.2</v>
      </c>
      <c r="JM472">
        <v>195852.1</v>
      </c>
      <c r="JN472">
        <v>2.26929</v>
      </c>
      <c r="JO472">
        <v>2.36328</v>
      </c>
      <c r="JP472">
        <v>1.4978</v>
      </c>
      <c r="JQ472">
        <v>2.33032</v>
      </c>
      <c r="JR472">
        <v>1.54419</v>
      </c>
      <c r="JS472">
        <v>2.25464</v>
      </c>
      <c r="JT472">
        <v>35.4059</v>
      </c>
      <c r="JU472">
        <v>24.105</v>
      </c>
      <c r="JV472">
        <v>18</v>
      </c>
      <c r="JW472">
        <v>546.71</v>
      </c>
      <c r="JX472">
        <v>433.908</v>
      </c>
      <c r="JY472">
        <v>26.3501</v>
      </c>
      <c r="JZ472">
        <v>27.5971</v>
      </c>
      <c r="KA472">
        <v>29.9999</v>
      </c>
      <c r="KB472">
        <v>27.4917</v>
      </c>
      <c r="KC472">
        <v>27.5164</v>
      </c>
      <c r="KD472">
        <v>45.4158</v>
      </c>
      <c r="KE472">
        <v>26.6892</v>
      </c>
      <c r="KF472">
        <v>83.6159</v>
      </c>
      <c r="KG472">
        <v>26.3237</v>
      </c>
      <c r="KH472">
        <v>1205.9</v>
      </c>
      <c r="KI472">
        <v>21.0309</v>
      </c>
      <c r="KJ472">
        <v>92.9919</v>
      </c>
      <c r="KK472">
        <v>98.8758</v>
      </c>
    </row>
    <row r="473" spans="1:297">
      <c r="A473">
        <v>457</v>
      </c>
      <c r="B473">
        <v>1759000842.1</v>
      </c>
      <c r="C473">
        <v>13495.0999999046</v>
      </c>
      <c r="D473" t="s">
        <v>1360</v>
      </c>
      <c r="E473" t="s">
        <v>1361</v>
      </c>
      <c r="F473">
        <v>5</v>
      </c>
      <c r="G473" t="s">
        <v>1217</v>
      </c>
      <c r="H473" t="s">
        <v>436</v>
      </c>
      <c r="I473">
        <v>1759000834.02308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(EA473+(U473+2*0.95*5.67E-8*(((EA473+$B$7)+273)^4-(EA473+273)^4)-44100*J473)/(1.84*29.3*R473+8*0.95*5.67E-8*(EA473+273)^3))</f>
        <v>0</v>
      </c>
      <c r="W473">
        <f>($C$7*EB473+$D$7*EC473+$E$7*V473)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2*0.95*5.67E-8*(((EA473+$B$7)+273)^4-(W473+273)^4)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1216.47864596429</v>
      </c>
      <c r="AK473">
        <v>1175.93987878788</v>
      </c>
      <c r="AL473">
        <v>3.52833636363628</v>
      </c>
      <c r="AM473">
        <v>63.08</v>
      </c>
      <c r="AN473">
        <f>(AP473 - AO473 + DY473*1E3/(8.314*(EA473+273.15)) * AR473/DX473 * AQ473) * DX473/(100*DL473) * 1000/(1000 - AP473)</f>
        <v>0</v>
      </c>
      <c r="AO473">
        <v>20.9197449761905</v>
      </c>
      <c r="AP473">
        <v>23.5137575757576</v>
      </c>
      <c r="AQ473">
        <v>-4.4583686645892e-06</v>
      </c>
      <c r="AR473">
        <v>99.94</v>
      </c>
      <c r="AS473">
        <v>0</v>
      </c>
      <c r="AT473">
        <v>0</v>
      </c>
      <c r="AU473">
        <f>IF(AS473*$H$13&gt;=AW473,1.0,(AW473/(AW473-AS473*$H$13)))</f>
        <v>0</v>
      </c>
      <c r="AV473">
        <f>(AU473-1)*100</f>
        <v>0</v>
      </c>
      <c r="AW473">
        <f>MAX(0,($B$13+$C$13*EF473)/(1+$D$13*EF473)*DY473/(EA473+273)*$E$13)</f>
        <v>0</v>
      </c>
      <c r="AX473" t="s">
        <v>437</v>
      </c>
      <c r="AY473" t="s">
        <v>437</v>
      </c>
      <c r="AZ473">
        <v>0</v>
      </c>
      <c r="BA473">
        <v>0</v>
      </c>
      <c r="BB473">
        <f>1-AZ473/BA473</f>
        <v>0</v>
      </c>
      <c r="BC473">
        <v>0</v>
      </c>
      <c r="BD473" t="s">
        <v>437</v>
      </c>
      <c r="BE473" t="s">
        <v>437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437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$B$11*EG473+$C$11*EH473+$F$11*ES473*(1-EV473)</f>
        <v>0</v>
      </c>
      <c r="DI473">
        <f>DH473*DJ473</f>
        <v>0</v>
      </c>
      <c r="DJ473">
        <f>($B$11*$D$9+$C$11*$D$9+$F$11*((FF473+EX473)/MAX(FF473+EX473+FG473, 0.1)*$I$9+FG473/MAX(FF473+EX473+FG473, 0.1)*$J$9))/($B$11+$C$11+$F$11)</f>
        <v>0</v>
      </c>
      <c r="DK473">
        <f>($B$11*$K$9+$C$11*$K$9+$F$11*((FF473+EX473)/MAX(FF473+EX473+FG473, 0.1)*$P$9+FG473/MAX(FF473+EX473+FG473, 0.1)*$Q$9))/($B$11+$C$11+$F$11)</f>
        <v>0</v>
      </c>
      <c r="DL473">
        <v>4.6</v>
      </c>
      <c r="DM473">
        <v>0.5</v>
      </c>
      <c r="DN473" t="s">
        <v>438</v>
      </c>
      <c r="DO473">
        <v>2</v>
      </c>
      <c r="DP473" t="b">
        <v>1</v>
      </c>
      <c r="DQ473">
        <v>1759000834.02308</v>
      </c>
      <c r="DR473">
        <v>1124.75384615385</v>
      </c>
      <c r="DS473">
        <v>1175.28538461538</v>
      </c>
      <c r="DT473">
        <v>23.5148538461538</v>
      </c>
      <c r="DU473">
        <v>20.8712230769231</v>
      </c>
      <c r="DV473">
        <v>1117.3</v>
      </c>
      <c r="DW473">
        <v>23.1304769230769</v>
      </c>
      <c r="DX473">
        <v>499.995307692308</v>
      </c>
      <c r="DY473">
        <v>90.2801461538461</v>
      </c>
      <c r="DZ473">
        <v>0.0287529230769231</v>
      </c>
      <c r="EA473">
        <v>30.0460230769231</v>
      </c>
      <c r="EB473">
        <v>30.0362076923077</v>
      </c>
      <c r="EC473">
        <v>999.9</v>
      </c>
      <c r="ED473">
        <v>0</v>
      </c>
      <c r="EE473">
        <v>0</v>
      </c>
      <c r="EF473">
        <v>9981.16</v>
      </c>
      <c r="EG473">
        <v>0</v>
      </c>
      <c r="EH473">
        <v>9.68168</v>
      </c>
      <c r="EI473">
        <v>-50.5344615384615</v>
      </c>
      <c r="EJ473">
        <v>1151.83692307692</v>
      </c>
      <c r="EK473">
        <v>1200.33846153846</v>
      </c>
      <c r="EL473">
        <v>2.64363230769231</v>
      </c>
      <c r="EM473">
        <v>1175.28538461538</v>
      </c>
      <c r="EN473">
        <v>20.8712230769231</v>
      </c>
      <c r="EO473">
        <v>2.12292461538462</v>
      </c>
      <c r="EP473">
        <v>1.88425692307692</v>
      </c>
      <c r="EQ473">
        <v>18.3922230769231</v>
      </c>
      <c r="ER473">
        <v>16.5038384615385</v>
      </c>
      <c r="ES473">
        <v>1999.98461538462</v>
      </c>
      <c r="ET473">
        <v>0.979995307692308</v>
      </c>
      <c r="EU473">
        <v>0.0200047461538462</v>
      </c>
      <c r="EV473">
        <v>0</v>
      </c>
      <c r="EW473">
        <v>680.706230769231</v>
      </c>
      <c r="EX473">
        <v>5.00016</v>
      </c>
      <c r="EY473">
        <v>13921.8384615385</v>
      </c>
      <c r="EZ473">
        <v>18234.0076923077</v>
      </c>
      <c r="FA473">
        <v>48.5095384615385</v>
      </c>
      <c r="FB473">
        <v>48.8313846153846</v>
      </c>
      <c r="FC473">
        <v>48.875</v>
      </c>
      <c r="FD473">
        <v>48.6201538461538</v>
      </c>
      <c r="FE473">
        <v>50.375</v>
      </c>
      <c r="FF473">
        <v>1955.07461538462</v>
      </c>
      <c r="FG473">
        <v>39.91</v>
      </c>
      <c r="FH473">
        <v>0</v>
      </c>
      <c r="FI473">
        <v>1759000847.7</v>
      </c>
      <c r="FJ473">
        <v>0</v>
      </c>
      <c r="FK473">
        <v>680.6266</v>
      </c>
      <c r="FL473">
        <v>-0.498615360901799</v>
      </c>
      <c r="FM473">
        <v>-4.93076923564031</v>
      </c>
      <c r="FN473">
        <v>13922.032</v>
      </c>
      <c r="FO473">
        <v>15</v>
      </c>
      <c r="FP473">
        <v>0</v>
      </c>
      <c r="FQ473" t="s">
        <v>439</v>
      </c>
      <c r="FR473">
        <v>1747249705.1</v>
      </c>
      <c r="FS473">
        <v>1747249711.1</v>
      </c>
      <c r="FT473">
        <v>0</v>
      </c>
      <c r="FU473">
        <v>0.871</v>
      </c>
      <c r="FV473">
        <v>0.066</v>
      </c>
      <c r="FW473">
        <v>5.486</v>
      </c>
      <c r="FX473">
        <v>0.145</v>
      </c>
      <c r="FY473">
        <v>420</v>
      </c>
      <c r="FZ473">
        <v>16</v>
      </c>
      <c r="GA473">
        <v>0.27</v>
      </c>
      <c r="GB473">
        <v>0.16</v>
      </c>
      <c r="GC473">
        <v>-50.3611857142857</v>
      </c>
      <c r="GD473">
        <v>-2.53901599882814</v>
      </c>
      <c r="GE473">
        <v>0.961748605547265</v>
      </c>
      <c r="GF473">
        <v>0</v>
      </c>
      <c r="GG473">
        <v>680.657529411765</v>
      </c>
      <c r="GH473">
        <v>-0.222979363216279</v>
      </c>
      <c r="GI473">
        <v>0.247332502477954</v>
      </c>
      <c r="GJ473">
        <v>-1</v>
      </c>
      <c r="GK473">
        <v>2.66651761904762</v>
      </c>
      <c r="GL473">
        <v>-0.538342746550164</v>
      </c>
      <c r="GM473">
        <v>0.0517634171155066</v>
      </c>
      <c r="GN473">
        <v>0</v>
      </c>
      <c r="GO473">
        <v>0</v>
      </c>
      <c r="GP473">
        <v>2</v>
      </c>
      <c r="GQ473" t="s">
        <v>457</v>
      </c>
      <c r="GR473">
        <v>3.12539</v>
      </c>
      <c r="GS473">
        <v>2.65433</v>
      </c>
      <c r="GT473">
        <v>0.179769</v>
      </c>
      <c r="GU473">
        <v>0.184999</v>
      </c>
      <c r="GV473">
        <v>0.0999549</v>
      </c>
      <c r="GW473">
        <v>0.0925822</v>
      </c>
      <c r="GX473">
        <v>21113.8</v>
      </c>
      <c r="GY473">
        <v>19916.6</v>
      </c>
      <c r="GZ473">
        <v>23017.1</v>
      </c>
      <c r="HA473">
        <v>23791.7</v>
      </c>
      <c r="HB473">
        <v>35306.4</v>
      </c>
      <c r="HC473">
        <v>35741.2</v>
      </c>
      <c r="HD473">
        <v>41488.7</v>
      </c>
      <c r="HE473">
        <v>42424.8</v>
      </c>
      <c r="HF473">
        <v>1.91153</v>
      </c>
      <c r="HG473">
        <v>1.82483</v>
      </c>
      <c r="HH473">
        <v>0.180721</v>
      </c>
      <c r="HI473">
        <v>0</v>
      </c>
      <c r="HJ473">
        <v>27.0982</v>
      </c>
      <c r="HK473">
        <v>999.9</v>
      </c>
      <c r="HL473">
        <v>54.078</v>
      </c>
      <c r="HM473">
        <v>29.376</v>
      </c>
      <c r="HN473">
        <v>24.6211</v>
      </c>
      <c r="HO473">
        <v>54.3074</v>
      </c>
      <c r="HP473">
        <v>41.7668</v>
      </c>
      <c r="HQ473">
        <v>1</v>
      </c>
      <c r="HR473">
        <v>0.00376778</v>
      </c>
      <c r="HS473">
        <v>0.540703</v>
      </c>
      <c r="HT473">
        <v>20.217</v>
      </c>
      <c r="HU473">
        <v>5.23002</v>
      </c>
      <c r="HV473">
        <v>11.992</v>
      </c>
      <c r="HW473">
        <v>4.9556</v>
      </c>
      <c r="HX473">
        <v>3.30385</v>
      </c>
      <c r="HY473">
        <v>24.2</v>
      </c>
      <c r="HZ473">
        <v>9999</v>
      </c>
      <c r="IA473">
        <v>9999</v>
      </c>
      <c r="IB473">
        <v>9999</v>
      </c>
      <c r="IC473">
        <v>1.86851</v>
      </c>
      <c r="ID473">
        <v>1.86418</v>
      </c>
      <c r="IE473">
        <v>1.8718</v>
      </c>
      <c r="IF473">
        <v>1.86265</v>
      </c>
      <c r="IG473">
        <v>1.86209</v>
      </c>
      <c r="IH473">
        <v>1.86853</v>
      </c>
      <c r="II473">
        <v>1.85866</v>
      </c>
      <c r="IJ473">
        <v>1.86508</v>
      </c>
      <c r="IK473">
        <v>5</v>
      </c>
      <c r="IL473">
        <v>0</v>
      </c>
      <c r="IM473">
        <v>0</v>
      </c>
      <c r="IN473">
        <v>0</v>
      </c>
      <c r="IO473" t="s">
        <v>441</v>
      </c>
      <c r="IP473" t="s">
        <v>442</v>
      </c>
      <c r="IQ473" t="s">
        <v>443</v>
      </c>
      <c r="IR473" t="s">
        <v>443</v>
      </c>
      <c r="IS473" t="s">
        <v>443</v>
      </c>
      <c r="IT473" t="s">
        <v>443</v>
      </c>
      <c r="IU473">
        <v>0</v>
      </c>
      <c r="IV473">
        <v>100</v>
      </c>
      <c r="IW473">
        <v>100</v>
      </c>
      <c r="IX473">
        <v>7.5</v>
      </c>
      <c r="IY473">
        <v>0.3844</v>
      </c>
      <c r="IZ473">
        <v>4.29428474587108</v>
      </c>
      <c r="JA473">
        <v>0.0044018681294096</v>
      </c>
      <c r="JB473">
        <v>-1.90699597991277e-06</v>
      </c>
      <c r="JC473">
        <v>4.44501569190667e-10</v>
      </c>
      <c r="JD473">
        <v>0.0663976639725661</v>
      </c>
      <c r="JE473">
        <v>0.00774552653971819</v>
      </c>
      <c r="JF473">
        <v>0.000136201457998369</v>
      </c>
      <c r="JG473">
        <v>5.32982615085375e-06</v>
      </c>
      <c r="JH473">
        <v>-0</v>
      </c>
      <c r="JI473">
        <v>1991</v>
      </c>
      <c r="JJ473">
        <v>1</v>
      </c>
      <c r="JK473">
        <v>28</v>
      </c>
      <c r="JL473">
        <v>195852.3</v>
      </c>
      <c r="JM473">
        <v>195852.2</v>
      </c>
      <c r="JN473">
        <v>2.29248</v>
      </c>
      <c r="JO473">
        <v>2.35107</v>
      </c>
      <c r="JP473">
        <v>1.4978</v>
      </c>
      <c r="JQ473">
        <v>2.3291</v>
      </c>
      <c r="JR473">
        <v>1.54419</v>
      </c>
      <c r="JS473">
        <v>2.34253</v>
      </c>
      <c r="JT473">
        <v>35.3827</v>
      </c>
      <c r="JU473">
        <v>24.1138</v>
      </c>
      <c r="JV473">
        <v>18</v>
      </c>
      <c r="JW473">
        <v>546.512</v>
      </c>
      <c r="JX473">
        <v>433.94</v>
      </c>
      <c r="JY473">
        <v>26.3146</v>
      </c>
      <c r="JZ473">
        <v>27.5948</v>
      </c>
      <c r="KA473">
        <v>30</v>
      </c>
      <c r="KB473">
        <v>27.4894</v>
      </c>
      <c r="KC473">
        <v>27.5148</v>
      </c>
      <c r="KD473">
        <v>46.0173</v>
      </c>
      <c r="KE473">
        <v>26.4024</v>
      </c>
      <c r="KF473">
        <v>83.6159</v>
      </c>
      <c r="KG473">
        <v>26.2778</v>
      </c>
      <c r="KH473">
        <v>1226.16</v>
      </c>
      <c r="KI473">
        <v>21.0821</v>
      </c>
      <c r="KJ473">
        <v>92.9929</v>
      </c>
      <c r="KK473">
        <v>98.876</v>
      </c>
    </row>
    <row r="474" spans="1:297">
      <c r="A474">
        <v>458</v>
      </c>
      <c r="B474">
        <v>1759000847.1</v>
      </c>
      <c r="C474">
        <v>13500.0999999046</v>
      </c>
      <c r="D474" t="s">
        <v>1362</v>
      </c>
      <c r="E474" t="s">
        <v>1363</v>
      </c>
      <c r="F474">
        <v>5</v>
      </c>
      <c r="G474" t="s">
        <v>1217</v>
      </c>
      <c r="H474" t="s">
        <v>436</v>
      </c>
      <c r="I474">
        <v>1759000838.94615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(EA474+(U474+2*0.95*5.67E-8*(((EA474+$B$7)+273)^4-(EA474+273)^4)-44100*J474)/(1.84*29.3*R474+8*0.95*5.67E-8*(EA474+273)^3))</f>
        <v>0</v>
      </c>
      <c r="W474">
        <f>($C$7*EB474+$D$7*EC474+$E$7*V474)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2*0.95*5.67E-8*(((EA474+$B$7)+273)^4-(W474+273)^4)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1232.96788059524</v>
      </c>
      <c r="AK474">
        <v>1192.43115151515</v>
      </c>
      <c r="AL474">
        <v>3.28474025974018</v>
      </c>
      <c r="AM474">
        <v>63.08</v>
      </c>
      <c r="AN474">
        <f>(AP474 - AO474 + DY474*1E3/(8.314*(EA474+273.15)) * AR474/DX474 * AQ474) * DX474/(100*DL474) * 1000/(1000 - AP474)</f>
        <v>0</v>
      </c>
      <c r="AO474">
        <v>20.9647945922619</v>
      </c>
      <c r="AP474">
        <v>23.513546060606</v>
      </c>
      <c r="AQ474">
        <v>3.23154323122783e-07</v>
      </c>
      <c r="AR474">
        <v>99.94</v>
      </c>
      <c r="AS474">
        <v>0</v>
      </c>
      <c r="AT474">
        <v>0</v>
      </c>
      <c r="AU474">
        <f>IF(AS474*$H$13&gt;=AW474,1.0,(AW474/(AW474-AS474*$H$13)))</f>
        <v>0</v>
      </c>
      <c r="AV474">
        <f>(AU474-1)*100</f>
        <v>0</v>
      </c>
      <c r="AW474">
        <f>MAX(0,($B$13+$C$13*EF474)/(1+$D$13*EF474)*DY474/(EA474+273)*$E$13)</f>
        <v>0</v>
      </c>
      <c r="AX474" t="s">
        <v>437</v>
      </c>
      <c r="AY474" t="s">
        <v>437</v>
      </c>
      <c r="AZ474">
        <v>0</v>
      </c>
      <c r="BA474">
        <v>0</v>
      </c>
      <c r="BB474">
        <f>1-AZ474/BA474</f>
        <v>0</v>
      </c>
      <c r="BC474">
        <v>0</v>
      </c>
      <c r="BD474" t="s">
        <v>437</v>
      </c>
      <c r="BE474" t="s">
        <v>437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437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$B$11*EG474+$C$11*EH474+$F$11*ES474*(1-EV474)</f>
        <v>0</v>
      </c>
      <c r="DI474">
        <f>DH474*DJ474</f>
        <v>0</v>
      </c>
      <c r="DJ474">
        <f>($B$11*$D$9+$C$11*$D$9+$F$11*((FF474+EX474)/MAX(FF474+EX474+FG474, 0.1)*$I$9+FG474/MAX(FF474+EX474+FG474, 0.1)*$J$9))/($B$11+$C$11+$F$11)</f>
        <v>0</v>
      </c>
      <c r="DK474">
        <f>($B$11*$K$9+$C$11*$K$9+$F$11*((FF474+EX474)/MAX(FF474+EX474+FG474, 0.1)*$P$9+FG474/MAX(FF474+EX474+FG474, 0.1)*$Q$9))/($B$11+$C$11+$F$11)</f>
        <v>0</v>
      </c>
      <c r="DL474">
        <v>4.6</v>
      </c>
      <c r="DM474">
        <v>0.5</v>
      </c>
      <c r="DN474" t="s">
        <v>438</v>
      </c>
      <c r="DO474">
        <v>2</v>
      </c>
      <c r="DP474" t="b">
        <v>1</v>
      </c>
      <c r="DQ474">
        <v>1759000838.94615</v>
      </c>
      <c r="DR474">
        <v>1140.99307692308</v>
      </c>
      <c r="DS474">
        <v>1191.35769230769</v>
      </c>
      <c r="DT474">
        <v>23.5140769230769</v>
      </c>
      <c r="DU474">
        <v>20.9179923076923</v>
      </c>
      <c r="DV474">
        <v>1133.51230769231</v>
      </c>
      <c r="DW474">
        <v>23.1297153846154</v>
      </c>
      <c r="DX474">
        <v>499.989692307692</v>
      </c>
      <c r="DY474">
        <v>90.2791923076923</v>
      </c>
      <c r="DZ474">
        <v>0.0287391923076923</v>
      </c>
      <c r="EA474">
        <v>30.0403230769231</v>
      </c>
      <c r="EB474">
        <v>30.0433076923077</v>
      </c>
      <c r="EC474">
        <v>999.9</v>
      </c>
      <c r="ED474">
        <v>0</v>
      </c>
      <c r="EE474">
        <v>0</v>
      </c>
      <c r="EF474">
        <v>9992.36230769231</v>
      </c>
      <c r="EG474">
        <v>0</v>
      </c>
      <c r="EH474">
        <v>9.68168</v>
      </c>
      <c r="EI474">
        <v>-50.3652846153846</v>
      </c>
      <c r="EJ474">
        <v>1168.46769230769</v>
      </c>
      <c r="EK474">
        <v>1216.81153846154</v>
      </c>
      <c r="EL474">
        <v>2.59608923076923</v>
      </c>
      <c r="EM474">
        <v>1191.35769230769</v>
      </c>
      <c r="EN474">
        <v>20.9179923076923</v>
      </c>
      <c r="EO474">
        <v>2.12283076923077</v>
      </c>
      <c r="EP474">
        <v>1.88845923076923</v>
      </c>
      <c r="EQ474">
        <v>18.3915230769231</v>
      </c>
      <c r="ER474">
        <v>16.5388538461538</v>
      </c>
      <c r="ES474">
        <v>1999.98769230769</v>
      </c>
      <c r="ET474">
        <v>0.979995307692308</v>
      </c>
      <c r="EU474">
        <v>0.0200047461538462</v>
      </c>
      <c r="EV474">
        <v>0</v>
      </c>
      <c r="EW474">
        <v>680.664</v>
      </c>
      <c r="EX474">
        <v>5.00016</v>
      </c>
      <c r="EY474">
        <v>13921.2307692308</v>
      </c>
      <c r="EZ474">
        <v>18234.0307692308</v>
      </c>
      <c r="FA474">
        <v>48.5</v>
      </c>
      <c r="FB474">
        <v>48.8313846153846</v>
      </c>
      <c r="FC474">
        <v>48.875</v>
      </c>
      <c r="FD474">
        <v>48.6201538461538</v>
      </c>
      <c r="FE474">
        <v>50.375</v>
      </c>
      <c r="FF474">
        <v>1955.07769230769</v>
      </c>
      <c r="FG474">
        <v>39.91</v>
      </c>
      <c r="FH474">
        <v>0</v>
      </c>
      <c r="FI474">
        <v>1759000852.5</v>
      </c>
      <c r="FJ474">
        <v>0</v>
      </c>
      <c r="FK474">
        <v>680.59544</v>
      </c>
      <c r="FL474">
        <v>-1.04069228729112</v>
      </c>
      <c r="FM474">
        <v>-11.2615384595672</v>
      </c>
      <c r="FN474">
        <v>13921.204</v>
      </c>
      <c r="FO474">
        <v>15</v>
      </c>
      <c r="FP474">
        <v>0</v>
      </c>
      <c r="FQ474" t="s">
        <v>439</v>
      </c>
      <c r="FR474">
        <v>1747249705.1</v>
      </c>
      <c r="FS474">
        <v>1747249711.1</v>
      </c>
      <c r="FT474">
        <v>0</v>
      </c>
      <c r="FU474">
        <v>0.871</v>
      </c>
      <c r="FV474">
        <v>0.066</v>
      </c>
      <c r="FW474">
        <v>5.486</v>
      </c>
      <c r="FX474">
        <v>0.145</v>
      </c>
      <c r="FY474">
        <v>420</v>
      </c>
      <c r="FZ474">
        <v>16</v>
      </c>
      <c r="GA474">
        <v>0.27</v>
      </c>
      <c r="GB474">
        <v>0.16</v>
      </c>
      <c r="GC474">
        <v>-50.5171</v>
      </c>
      <c r="GD474">
        <v>1.23794309197186</v>
      </c>
      <c r="GE474">
        <v>0.86935844489732</v>
      </c>
      <c r="GF474">
        <v>0</v>
      </c>
      <c r="GG474">
        <v>680.631088235294</v>
      </c>
      <c r="GH474">
        <v>-0.227975542156803</v>
      </c>
      <c r="GI474">
        <v>0.216429633673816</v>
      </c>
      <c r="GJ474">
        <v>-1</v>
      </c>
      <c r="GK474">
        <v>2.63230571428571</v>
      </c>
      <c r="GL474">
        <v>-0.560015514230166</v>
      </c>
      <c r="GM474">
        <v>0.0555048187158581</v>
      </c>
      <c r="GN474">
        <v>0</v>
      </c>
      <c r="GO474">
        <v>0</v>
      </c>
      <c r="GP474">
        <v>2</v>
      </c>
      <c r="GQ474" t="s">
        <v>457</v>
      </c>
      <c r="GR474">
        <v>3.12549</v>
      </c>
      <c r="GS474">
        <v>2.65418</v>
      </c>
      <c r="GT474">
        <v>0.181373</v>
      </c>
      <c r="GU474">
        <v>0.186756</v>
      </c>
      <c r="GV474">
        <v>0.0999563</v>
      </c>
      <c r="GW474">
        <v>0.0927433</v>
      </c>
      <c r="GX474">
        <v>21072.3</v>
      </c>
      <c r="GY474">
        <v>19873.9</v>
      </c>
      <c r="GZ474">
        <v>23016.9</v>
      </c>
      <c r="HA474">
        <v>23792</v>
      </c>
      <c r="HB474">
        <v>35306.4</v>
      </c>
      <c r="HC474">
        <v>35735.3</v>
      </c>
      <c r="HD474">
        <v>41488.6</v>
      </c>
      <c r="HE474">
        <v>42425.2</v>
      </c>
      <c r="HF474">
        <v>1.91192</v>
      </c>
      <c r="HG474">
        <v>1.8249</v>
      </c>
      <c r="HH474">
        <v>0.180766</v>
      </c>
      <c r="HI474">
        <v>0</v>
      </c>
      <c r="HJ474">
        <v>27.0982</v>
      </c>
      <c r="HK474">
        <v>999.9</v>
      </c>
      <c r="HL474">
        <v>54.078</v>
      </c>
      <c r="HM474">
        <v>29.346</v>
      </c>
      <c r="HN474">
        <v>24.5759</v>
      </c>
      <c r="HO474">
        <v>54.1074</v>
      </c>
      <c r="HP474">
        <v>41.7708</v>
      </c>
      <c r="HQ474">
        <v>1</v>
      </c>
      <c r="HR474">
        <v>0.00364075</v>
      </c>
      <c r="HS474">
        <v>0.608788</v>
      </c>
      <c r="HT474">
        <v>20.2168</v>
      </c>
      <c r="HU474">
        <v>5.23122</v>
      </c>
      <c r="HV474">
        <v>11.992</v>
      </c>
      <c r="HW474">
        <v>4.9558</v>
      </c>
      <c r="HX474">
        <v>3.304</v>
      </c>
      <c r="HY474">
        <v>24.2</v>
      </c>
      <c r="HZ474">
        <v>9999</v>
      </c>
      <c r="IA474">
        <v>9999</v>
      </c>
      <c r="IB474">
        <v>9999</v>
      </c>
      <c r="IC474">
        <v>1.86851</v>
      </c>
      <c r="ID474">
        <v>1.86417</v>
      </c>
      <c r="IE474">
        <v>1.87181</v>
      </c>
      <c r="IF474">
        <v>1.86264</v>
      </c>
      <c r="IG474">
        <v>1.86205</v>
      </c>
      <c r="IH474">
        <v>1.86857</v>
      </c>
      <c r="II474">
        <v>1.85867</v>
      </c>
      <c r="IJ474">
        <v>1.86508</v>
      </c>
      <c r="IK474">
        <v>5</v>
      </c>
      <c r="IL474">
        <v>0</v>
      </c>
      <c r="IM474">
        <v>0</v>
      </c>
      <c r="IN474">
        <v>0</v>
      </c>
      <c r="IO474" t="s">
        <v>441</v>
      </c>
      <c r="IP474" t="s">
        <v>442</v>
      </c>
      <c r="IQ474" t="s">
        <v>443</v>
      </c>
      <c r="IR474" t="s">
        <v>443</v>
      </c>
      <c r="IS474" t="s">
        <v>443</v>
      </c>
      <c r="IT474" t="s">
        <v>443</v>
      </c>
      <c r="IU474">
        <v>0</v>
      </c>
      <c r="IV474">
        <v>100</v>
      </c>
      <c r="IW474">
        <v>100</v>
      </c>
      <c r="IX474">
        <v>7.53</v>
      </c>
      <c r="IY474">
        <v>0.3844</v>
      </c>
      <c r="IZ474">
        <v>4.29428474587108</v>
      </c>
      <c r="JA474">
        <v>0.0044018681294096</v>
      </c>
      <c r="JB474">
        <v>-1.90699597991277e-06</v>
      </c>
      <c r="JC474">
        <v>4.44501569190667e-10</v>
      </c>
      <c r="JD474">
        <v>0.0663976639725661</v>
      </c>
      <c r="JE474">
        <v>0.00774552653971819</v>
      </c>
      <c r="JF474">
        <v>0.000136201457998369</v>
      </c>
      <c r="JG474">
        <v>5.32982615085375e-06</v>
      </c>
      <c r="JH474">
        <v>-0</v>
      </c>
      <c r="JI474">
        <v>1991</v>
      </c>
      <c r="JJ474">
        <v>1</v>
      </c>
      <c r="JK474">
        <v>28</v>
      </c>
      <c r="JL474">
        <v>195852.4</v>
      </c>
      <c r="JM474">
        <v>195852.3</v>
      </c>
      <c r="JN474">
        <v>2.32666</v>
      </c>
      <c r="JO474">
        <v>2.35229</v>
      </c>
      <c r="JP474">
        <v>1.4978</v>
      </c>
      <c r="JQ474">
        <v>2.33032</v>
      </c>
      <c r="JR474">
        <v>1.54419</v>
      </c>
      <c r="JS474">
        <v>2.38892</v>
      </c>
      <c r="JT474">
        <v>35.4059</v>
      </c>
      <c r="JU474">
        <v>24.1138</v>
      </c>
      <c r="JV474">
        <v>18</v>
      </c>
      <c r="JW474">
        <v>546.764</v>
      </c>
      <c r="JX474">
        <v>433.967</v>
      </c>
      <c r="JY474">
        <v>26.2679</v>
      </c>
      <c r="JZ474">
        <v>27.5943</v>
      </c>
      <c r="KA474">
        <v>29.9999</v>
      </c>
      <c r="KB474">
        <v>27.4886</v>
      </c>
      <c r="KC474">
        <v>27.5124</v>
      </c>
      <c r="KD474">
        <v>46.5873</v>
      </c>
      <c r="KE474">
        <v>26.0888</v>
      </c>
      <c r="KF474">
        <v>84.0103</v>
      </c>
      <c r="KG474">
        <v>26.2317</v>
      </c>
      <c r="KH474">
        <v>1239.66</v>
      </c>
      <c r="KI474">
        <v>21.1214</v>
      </c>
      <c r="KJ474">
        <v>92.9923</v>
      </c>
      <c r="KK474">
        <v>98.8771</v>
      </c>
    </row>
    <row r="475" spans="1:297">
      <c r="A475">
        <v>459</v>
      </c>
      <c r="B475">
        <v>1759000852.1</v>
      </c>
      <c r="C475">
        <v>13505.0999999046</v>
      </c>
      <c r="D475" t="s">
        <v>1364</v>
      </c>
      <c r="E475" t="s">
        <v>1365</v>
      </c>
      <c r="F475">
        <v>5</v>
      </c>
      <c r="G475" t="s">
        <v>1217</v>
      </c>
      <c r="H475" t="s">
        <v>436</v>
      </c>
      <c r="I475">
        <v>1759000843.94615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(EA475+(U475+2*0.95*5.67E-8*(((EA475+$B$7)+273)^4-(EA475+273)^4)-44100*J475)/(1.84*29.3*R475+8*0.95*5.67E-8*(EA475+273)^3))</f>
        <v>0</v>
      </c>
      <c r="W475">
        <f>($C$7*EB475+$D$7*EC475+$E$7*V475)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2*0.95*5.67E-8*(((EA475+$B$7)+273)^4-(W475+273)^4)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1252.00436783333</v>
      </c>
      <c r="AK475">
        <v>1210.48127272727</v>
      </c>
      <c r="AL475">
        <v>3.65058961038967</v>
      </c>
      <c r="AM475">
        <v>63.08</v>
      </c>
      <c r="AN475">
        <f>(AP475 - AO475 + DY475*1E3/(8.314*(EA475+273.15)) * AR475/DX475 * AQ475) * DX475/(100*DL475) * 1000/(1000 - AP475)</f>
        <v>0</v>
      </c>
      <c r="AO475">
        <v>21.0131998511905</v>
      </c>
      <c r="AP475">
        <v>23.5129472727273</v>
      </c>
      <c r="AQ475">
        <v>-3.22112439060147e-06</v>
      </c>
      <c r="AR475">
        <v>99.94</v>
      </c>
      <c r="AS475">
        <v>0</v>
      </c>
      <c r="AT475">
        <v>0</v>
      </c>
      <c r="AU475">
        <f>IF(AS475*$H$13&gt;=AW475,1.0,(AW475/(AW475-AS475*$H$13)))</f>
        <v>0</v>
      </c>
      <c r="AV475">
        <f>(AU475-1)*100</f>
        <v>0</v>
      </c>
      <c r="AW475">
        <f>MAX(0,($B$13+$C$13*EF475)/(1+$D$13*EF475)*DY475/(EA475+273)*$E$13)</f>
        <v>0</v>
      </c>
      <c r="AX475" t="s">
        <v>437</v>
      </c>
      <c r="AY475" t="s">
        <v>437</v>
      </c>
      <c r="AZ475">
        <v>0</v>
      </c>
      <c r="BA475">
        <v>0</v>
      </c>
      <c r="BB475">
        <f>1-AZ475/BA475</f>
        <v>0</v>
      </c>
      <c r="BC475">
        <v>0</v>
      </c>
      <c r="BD475" t="s">
        <v>437</v>
      </c>
      <c r="BE475" t="s">
        <v>437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437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$B$11*EG475+$C$11*EH475+$F$11*ES475*(1-EV475)</f>
        <v>0</v>
      </c>
      <c r="DI475">
        <f>DH475*DJ475</f>
        <v>0</v>
      </c>
      <c r="DJ475">
        <f>($B$11*$D$9+$C$11*$D$9+$F$11*((FF475+EX475)/MAX(FF475+EX475+FG475, 0.1)*$I$9+FG475/MAX(FF475+EX475+FG475, 0.1)*$J$9))/($B$11+$C$11+$F$11)</f>
        <v>0</v>
      </c>
      <c r="DK475">
        <f>($B$11*$K$9+$C$11*$K$9+$F$11*((FF475+EX475)/MAX(FF475+EX475+FG475, 0.1)*$P$9+FG475/MAX(FF475+EX475+FG475, 0.1)*$Q$9))/($B$11+$C$11+$F$11)</f>
        <v>0</v>
      </c>
      <c r="DL475">
        <v>4.6</v>
      </c>
      <c r="DM475">
        <v>0.5</v>
      </c>
      <c r="DN475" t="s">
        <v>438</v>
      </c>
      <c r="DO475">
        <v>2</v>
      </c>
      <c r="DP475" t="b">
        <v>1</v>
      </c>
      <c r="DQ475">
        <v>1759000843.94615</v>
      </c>
      <c r="DR475">
        <v>1157.57461538462</v>
      </c>
      <c r="DS475">
        <v>1208.87923076923</v>
      </c>
      <c r="DT475">
        <v>23.5140076923077</v>
      </c>
      <c r="DU475">
        <v>20.9636923076923</v>
      </c>
      <c r="DV475">
        <v>1150.06538461538</v>
      </c>
      <c r="DW475">
        <v>23.1296384615385</v>
      </c>
      <c r="DX475">
        <v>500.001153846154</v>
      </c>
      <c r="DY475">
        <v>90.2783384615385</v>
      </c>
      <c r="DZ475">
        <v>0.0286658923076923</v>
      </c>
      <c r="EA475">
        <v>30.0342384615385</v>
      </c>
      <c r="EB475">
        <v>30.0456923076923</v>
      </c>
      <c r="EC475">
        <v>999.9</v>
      </c>
      <c r="ED475">
        <v>0</v>
      </c>
      <c r="EE475">
        <v>0</v>
      </c>
      <c r="EF475">
        <v>9995.15076923077</v>
      </c>
      <c r="EG475">
        <v>0</v>
      </c>
      <c r="EH475">
        <v>9.68168</v>
      </c>
      <c r="EI475">
        <v>-51.3039461538462</v>
      </c>
      <c r="EJ475">
        <v>1185.44923076923</v>
      </c>
      <c r="EK475">
        <v>1234.76461538462</v>
      </c>
      <c r="EL475">
        <v>2.55031307692308</v>
      </c>
      <c r="EM475">
        <v>1208.87923076923</v>
      </c>
      <c r="EN475">
        <v>20.9636923076923</v>
      </c>
      <c r="EO475">
        <v>2.12280307692308</v>
      </c>
      <c r="EP475">
        <v>1.89256846153846</v>
      </c>
      <c r="EQ475">
        <v>18.3913384615385</v>
      </c>
      <c r="ER475">
        <v>16.5730384615385</v>
      </c>
      <c r="ES475">
        <v>2000.01076923077</v>
      </c>
      <c r="ET475">
        <v>0.979995538461538</v>
      </c>
      <c r="EU475">
        <v>0.0200045384615385</v>
      </c>
      <c r="EV475">
        <v>0</v>
      </c>
      <c r="EW475">
        <v>680.646846153846</v>
      </c>
      <c r="EX475">
        <v>5.00016</v>
      </c>
      <c r="EY475">
        <v>13920.4461538462</v>
      </c>
      <c r="EZ475">
        <v>18234.2538461538</v>
      </c>
      <c r="FA475">
        <v>48.5</v>
      </c>
      <c r="FB475">
        <v>48.8265384615385</v>
      </c>
      <c r="FC475">
        <v>48.875</v>
      </c>
      <c r="FD475">
        <v>48.6104615384615</v>
      </c>
      <c r="FE475">
        <v>50.375</v>
      </c>
      <c r="FF475">
        <v>1955.10076923077</v>
      </c>
      <c r="FG475">
        <v>39.91</v>
      </c>
      <c r="FH475">
        <v>0</v>
      </c>
      <c r="FI475">
        <v>1759000857.3</v>
      </c>
      <c r="FJ475">
        <v>0</v>
      </c>
      <c r="FK475">
        <v>680.588</v>
      </c>
      <c r="FL475">
        <v>-0.237076909959538</v>
      </c>
      <c r="FM475">
        <v>-14.3153846315847</v>
      </c>
      <c r="FN475">
        <v>13920.284</v>
      </c>
      <c r="FO475">
        <v>15</v>
      </c>
      <c r="FP475">
        <v>0</v>
      </c>
      <c r="FQ475" t="s">
        <v>439</v>
      </c>
      <c r="FR475">
        <v>1747249705.1</v>
      </c>
      <c r="FS475">
        <v>1747249711.1</v>
      </c>
      <c r="FT475">
        <v>0</v>
      </c>
      <c r="FU475">
        <v>0.871</v>
      </c>
      <c r="FV475">
        <v>0.066</v>
      </c>
      <c r="FW475">
        <v>5.486</v>
      </c>
      <c r="FX475">
        <v>0.145</v>
      </c>
      <c r="FY475">
        <v>420</v>
      </c>
      <c r="FZ475">
        <v>16</v>
      </c>
      <c r="GA475">
        <v>0.27</v>
      </c>
      <c r="GB475">
        <v>0.16</v>
      </c>
      <c r="GC475">
        <v>-50.82068</v>
      </c>
      <c r="GD475">
        <v>-9.92085112781946</v>
      </c>
      <c r="GE475">
        <v>1.19195276693332</v>
      </c>
      <c r="GF475">
        <v>0</v>
      </c>
      <c r="GG475">
        <v>680.613705882353</v>
      </c>
      <c r="GH475">
        <v>-0.805836508871681</v>
      </c>
      <c r="GI475">
        <v>0.227859674233659</v>
      </c>
      <c r="GJ475">
        <v>-1</v>
      </c>
      <c r="GK475">
        <v>2.5717785</v>
      </c>
      <c r="GL475">
        <v>-0.548754135338344</v>
      </c>
      <c r="GM475">
        <v>0.0528640668389219</v>
      </c>
      <c r="GN475">
        <v>0</v>
      </c>
      <c r="GO475">
        <v>0</v>
      </c>
      <c r="GP475">
        <v>2</v>
      </c>
      <c r="GQ475" t="s">
        <v>457</v>
      </c>
      <c r="GR475">
        <v>3.12555</v>
      </c>
      <c r="GS475">
        <v>2.65401</v>
      </c>
      <c r="GT475">
        <v>0.183112</v>
      </c>
      <c r="GU475">
        <v>0.188371</v>
      </c>
      <c r="GV475">
        <v>0.0999588</v>
      </c>
      <c r="GW475">
        <v>0.0929062</v>
      </c>
      <c r="GX475">
        <v>21027.5</v>
      </c>
      <c r="GY475">
        <v>19834.7</v>
      </c>
      <c r="GZ475">
        <v>23016.9</v>
      </c>
      <c r="HA475">
        <v>23792.3</v>
      </c>
      <c r="HB475">
        <v>35306.4</v>
      </c>
      <c r="HC475">
        <v>35729.6</v>
      </c>
      <c r="HD475">
        <v>41488.5</v>
      </c>
      <c r="HE475">
        <v>42425.8</v>
      </c>
      <c r="HF475">
        <v>1.91188</v>
      </c>
      <c r="HG475">
        <v>1.82515</v>
      </c>
      <c r="HH475">
        <v>0.180602</v>
      </c>
      <c r="HI475">
        <v>0</v>
      </c>
      <c r="HJ475">
        <v>27.0982</v>
      </c>
      <c r="HK475">
        <v>999.9</v>
      </c>
      <c r="HL475">
        <v>54.102</v>
      </c>
      <c r="HM475">
        <v>29.386</v>
      </c>
      <c r="HN475">
        <v>24.6448</v>
      </c>
      <c r="HO475">
        <v>54.4774</v>
      </c>
      <c r="HP475">
        <v>41.6827</v>
      </c>
      <c r="HQ475">
        <v>1</v>
      </c>
      <c r="HR475">
        <v>0.003219</v>
      </c>
      <c r="HS475">
        <v>0.63155</v>
      </c>
      <c r="HT475">
        <v>20.2166</v>
      </c>
      <c r="HU475">
        <v>5.23167</v>
      </c>
      <c r="HV475">
        <v>11.992</v>
      </c>
      <c r="HW475">
        <v>4.95575</v>
      </c>
      <c r="HX475">
        <v>3.30395</v>
      </c>
      <c r="HY475">
        <v>24.2</v>
      </c>
      <c r="HZ475">
        <v>9999</v>
      </c>
      <c r="IA475">
        <v>9999</v>
      </c>
      <c r="IB475">
        <v>9999</v>
      </c>
      <c r="IC475">
        <v>1.86852</v>
      </c>
      <c r="ID475">
        <v>1.86423</v>
      </c>
      <c r="IE475">
        <v>1.8718</v>
      </c>
      <c r="IF475">
        <v>1.86265</v>
      </c>
      <c r="IG475">
        <v>1.86205</v>
      </c>
      <c r="IH475">
        <v>1.86858</v>
      </c>
      <c r="II475">
        <v>1.85867</v>
      </c>
      <c r="IJ475">
        <v>1.86508</v>
      </c>
      <c r="IK475">
        <v>5</v>
      </c>
      <c r="IL475">
        <v>0</v>
      </c>
      <c r="IM475">
        <v>0</v>
      </c>
      <c r="IN475">
        <v>0</v>
      </c>
      <c r="IO475" t="s">
        <v>441</v>
      </c>
      <c r="IP475" t="s">
        <v>442</v>
      </c>
      <c r="IQ475" t="s">
        <v>443</v>
      </c>
      <c r="IR475" t="s">
        <v>443</v>
      </c>
      <c r="IS475" t="s">
        <v>443</v>
      </c>
      <c r="IT475" t="s">
        <v>443</v>
      </c>
      <c r="IU475">
        <v>0</v>
      </c>
      <c r="IV475">
        <v>100</v>
      </c>
      <c r="IW475">
        <v>100</v>
      </c>
      <c r="IX475">
        <v>7.56</v>
      </c>
      <c r="IY475">
        <v>0.3843</v>
      </c>
      <c r="IZ475">
        <v>4.29428474587108</v>
      </c>
      <c r="JA475">
        <v>0.0044018681294096</v>
      </c>
      <c r="JB475">
        <v>-1.90699597991277e-06</v>
      </c>
      <c r="JC475">
        <v>4.44501569190667e-10</v>
      </c>
      <c r="JD475">
        <v>0.0663976639725661</v>
      </c>
      <c r="JE475">
        <v>0.00774552653971819</v>
      </c>
      <c r="JF475">
        <v>0.000136201457998369</v>
      </c>
      <c r="JG475">
        <v>5.32982615085375e-06</v>
      </c>
      <c r="JH475">
        <v>-0</v>
      </c>
      <c r="JI475">
        <v>1991</v>
      </c>
      <c r="JJ475">
        <v>1</v>
      </c>
      <c r="JK475">
        <v>28</v>
      </c>
      <c r="JL475">
        <v>195852.5</v>
      </c>
      <c r="JM475">
        <v>195852.4</v>
      </c>
      <c r="JN475">
        <v>2.35107</v>
      </c>
      <c r="JO475">
        <v>2.35962</v>
      </c>
      <c r="JP475">
        <v>1.49902</v>
      </c>
      <c r="JQ475">
        <v>2.33032</v>
      </c>
      <c r="JR475">
        <v>1.54419</v>
      </c>
      <c r="JS475">
        <v>2.30469</v>
      </c>
      <c r="JT475">
        <v>35.3827</v>
      </c>
      <c r="JU475">
        <v>24.105</v>
      </c>
      <c r="JV475">
        <v>18</v>
      </c>
      <c r="JW475">
        <v>546.719</v>
      </c>
      <c r="JX475">
        <v>434.112</v>
      </c>
      <c r="JY475">
        <v>26.2207</v>
      </c>
      <c r="JZ475">
        <v>27.5924</v>
      </c>
      <c r="KA475">
        <v>29.9999</v>
      </c>
      <c r="KB475">
        <v>27.4871</v>
      </c>
      <c r="KC475">
        <v>27.5119</v>
      </c>
      <c r="KD475">
        <v>47.0584</v>
      </c>
      <c r="KE475">
        <v>25.8092</v>
      </c>
      <c r="KF475">
        <v>84.0103</v>
      </c>
      <c r="KG475">
        <v>26.1854</v>
      </c>
      <c r="KH475">
        <v>1260.11</v>
      </c>
      <c r="KI475">
        <v>21.1624</v>
      </c>
      <c r="KJ475">
        <v>92.9922</v>
      </c>
      <c r="KK475">
        <v>98.8785</v>
      </c>
    </row>
    <row r="476" spans="1:297">
      <c r="A476">
        <v>460</v>
      </c>
      <c r="B476">
        <v>1759000857.1</v>
      </c>
      <c r="C476">
        <v>13510.0999999046</v>
      </c>
      <c r="D476" t="s">
        <v>1366</v>
      </c>
      <c r="E476" t="s">
        <v>1367</v>
      </c>
      <c r="F476">
        <v>5</v>
      </c>
      <c r="G476" t="s">
        <v>1217</v>
      </c>
      <c r="H476" t="s">
        <v>436</v>
      </c>
      <c r="I476">
        <v>1759000848.94615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(EA476+(U476+2*0.95*5.67E-8*(((EA476+$B$7)+273)^4-(EA476+273)^4)-44100*J476)/(1.84*29.3*R476+8*0.95*5.67E-8*(EA476+273)^3))</f>
        <v>0</v>
      </c>
      <c r="W476">
        <f>($C$7*EB476+$D$7*EC476+$E$7*V476)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2*0.95*5.67E-8*(((EA476+$B$7)+273)^4-(W476+273)^4)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1268.672171</v>
      </c>
      <c r="AK476">
        <v>1228.00739393939</v>
      </c>
      <c r="AL476">
        <v>3.47810800865796</v>
      </c>
      <c r="AM476">
        <v>63.08</v>
      </c>
      <c r="AN476">
        <f>(AP476 - AO476 + DY476*1E3/(8.314*(EA476+273.15)) * AR476/DX476 * AQ476) * DX476/(100*DL476) * 1000/(1000 - AP476)</f>
        <v>0</v>
      </c>
      <c r="AO476">
        <v>21.0722474732143</v>
      </c>
      <c r="AP476">
        <v>23.5184733333333</v>
      </c>
      <c r="AQ476">
        <v>1.30457516339586e-05</v>
      </c>
      <c r="AR476">
        <v>99.94</v>
      </c>
      <c r="AS476">
        <v>0</v>
      </c>
      <c r="AT476">
        <v>0</v>
      </c>
      <c r="AU476">
        <f>IF(AS476*$H$13&gt;=AW476,1.0,(AW476/(AW476-AS476*$H$13)))</f>
        <v>0</v>
      </c>
      <c r="AV476">
        <f>(AU476-1)*100</f>
        <v>0</v>
      </c>
      <c r="AW476">
        <f>MAX(0,($B$13+$C$13*EF476)/(1+$D$13*EF476)*DY476/(EA476+273)*$E$13)</f>
        <v>0</v>
      </c>
      <c r="AX476" t="s">
        <v>437</v>
      </c>
      <c r="AY476" t="s">
        <v>437</v>
      </c>
      <c r="AZ476">
        <v>0</v>
      </c>
      <c r="BA476">
        <v>0</v>
      </c>
      <c r="BB476">
        <f>1-AZ476/BA476</f>
        <v>0</v>
      </c>
      <c r="BC476">
        <v>0</v>
      </c>
      <c r="BD476" t="s">
        <v>437</v>
      </c>
      <c r="BE476" t="s">
        <v>437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437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$B$11*EG476+$C$11*EH476+$F$11*ES476*(1-EV476)</f>
        <v>0</v>
      </c>
      <c r="DI476">
        <f>DH476*DJ476</f>
        <v>0</v>
      </c>
      <c r="DJ476">
        <f>($B$11*$D$9+$C$11*$D$9+$F$11*((FF476+EX476)/MAX(FF476+EX476+FG476, 0.1)*$I$9+FG476/MAX(FF476+EX476+FG476, 0.1)*$J$9))/($B$11+$C$11+$F$11)</f>
        <v>0</v>
      </c>
      <c r="DK476">
        <f>($B$11*$K$9+$C$11*$K$9+$F$11*((FF476+EX476)/MAX(FF476+EX476+FG476, 0.1)*$P$9+FG476/MAX(FF476+EX476+FG476, 0.1)*$Q$9))/($B$11+$C$11+$F$11)</f>
        <v>0</v>
      </c>
      <c r="DL476">
        <v>4.6</v>
      </c>
      <c r="DM476">
        <v>0.5</v>
      </c>
      <c r="DN476" t="s">
        <v>438</v>
      </c>
      <c r="DO476">
        <v>2</v>
      </c>
      <c r="DP476" t="b">
        <v>1</v>
      </c>
      <c r="DQ476">
        <v>1759000848.94615</v>
      </c>
      <c r="DR476">
        <v>1174.57307692308</v>
      </c>
      <c r="DS476">
        <v>1225.74692307692</v>
      </c>
      <c r="DT476">
        <v>23.5143461538462</v>
      </c>
      <c r="DU476">
        <v>21.0144</v>
      </c>
      <c r="DV476">
        <v>1167.03538461538</v>
      </c>
      <c r="DW476">
        <v>23.1299538461538</v>
      </c>
      <c r="DX476">
        <v>500.003076923077</v>
      </c>
      <c r="DY476">
        <v>90.2784692307692</v>
      </c>
      <c r="DZ476">
        <v>0.0284879846153846</v>
      </c>
      <c r="EA476">
        <v>30.0269923076923</v>
      </c>
      <c r="EB476">
        <v>30.0451692307692</v>
      </c>
      <c r="EC476">
        <v>999.9</v>
      </c>
      <c r="ED476">
        <v>0</v>
      </c>
      <c r="EE476">
        <v>0</v>
      </c>
      <c r="EF476">
        <v>10009.76</v>
      </c>
      <c r="EG476">
        <v>0</v>
      </c>
      <c r="EH476">
        <v>9.68168</v>
      </c>
      <c r="EI476">
        <v>-51.1721461538462</v>
      </c>
      <c r="EJ476">
        <v>1202.85846153846</v>
      </c>
      <c r="EK476">
        <v>1252.05846153846</v>
      </c>
      <c r="EL476">
        <v>2.49993615384615</v>
      </c>
      <c r="EM476">
        <v>1225.74692307692</v>
      </c>
      <c r="EN476">
        <v>21.0144</v>
      </c>
      <c r="EO476">
        <v>2.12283615384615</v>
      </c>
      <c r="EP476">
        <v>1.89714923076923</v>
      </c>
      <c r="EQ476">
        <v>18.3915846153846</v>
      </c>
      <c r="ER476">
        <v>16.6110461538462</v>
      </c>
      <c r="ES476">
        <v>2000.01076923077</v>
      </c>
      <c r="ET476">
        <v>0.979995538461538</v>
      </c>
      <c r="EU476">
        <v>0.0200045384615385</v>
      </c>
      <c r="EV476">
        <v>0</v>
      </c>
      <c r="EW476">
        <v>680.548538461538</v>
      </c>
      <c r="EX476">
        <v>5.00016</v>
      </c>
      <c r="EY476">
        <v>13919.4153846154</v>
      </c>
      <c r="EZ476">
        <v>18234.2615384615</v>
      </c>
      <c r="FA476">
        <v>48.5</v>
      </c>
      <c r="FB476">
        <v>48.8313846153846</v>
      </c>
      <c r="FC476">
        <v>48.875</v>
      </c>
      <c r="FD476">
        <v>48.6007692307692</v>
      </c>
      <c r="FE476">
        <v>50.375</v>
      </c>
      <c r="FF476">
        <v>1955.10076923077</v>
      </c>
      <c r="FG476">
        <v>39.91</v>
      </c>
      <c r="FH476">
        <v>0</v>
      </c>
      <c r="FI476">
        <v>1759000862.7</v>
      </c>
      <c r="FJ476">
        <v>0</v>
      </c>
      <c r="FK476">
        <v>680.538153846154</v>
      </c>
      <c r="FL476">
        <v>-0.315418809092438</v>
      </c>
      <c r="FM476">
        <v>-11.5829059648245</v>
      </c>
      <c r="FN476">
        <v>13919.1769230769</v>
      </c>
      <c r="FO476">
        <v>15</v>
      </c>
      <c r="FP476">
        <v>0</v>
      </c>
      <c r="FQ476" t="s">
        <v>439</v>
      </c>
      <c r="FR476">
        <v>1747249705.1</v>
      </c>
      <c r="FS476">
        <v>1747249711.1</v>
      </c>
      <c r="FT476">
        <v>0</v>
      </c>
      <c r="FU476">
        <v>0.871</v>
      </c>
      <c r="FV476">
        <v>0.066</v>
      </c>
      <c r="FW476">
        <v>5.486</v>
      </c>
      <c r="FX476">
        <v>0.145</v>
      </c>
      <c r="FY476">
        <v>420</v>
      </c>
      <c r="FZ476">
        <v>16</v>
      </c>
      <c r="GA476">
        <v>0.27</v>
      </c>
      <c r="GB476">
        <v>0.16</v>
      </c>
      <c r="GC476">
        <v>-51.1610523809524</v>
      </c>
      <c r="GD476">
        <v>-1.47719220779222</v>
      </c>
      <c r="GE476">
        <v>0.784405820999654</v>
      </c>
      <c r="GF476">
        <v>0</v>
      </c>
      <c r="GG476">
        <v>680.556558823529</v>
      </c>
      <c r="GH476">
        <v>-0.586875473061279</v>
      </c>
      <c r="GI476">
        <v>0.226111657890319</v>
      </c>
      <c r="GJ476">
        <v>-1</v>
      </c>
      <c r="GK476">
        <v>2.52820238095238</v>
      </c>
      <c r="GL476">
        <v>-0.597141038961039</v>
      </c>
      <c r="GM476">
        <v>0.0604479625009937</v>
      </c>
      <c r="GN476">
        <v>0</v>
      </c>
      <c r="GO476">
        <v>0</v>
      </c>
      <c r="GP476">
        <v>2</v>
      </c>
      <c r="GQ476" t="s">
        <v>457</v>
      </c>
      <c r="GR476">
        <v>3.12559</v>
      </c>
      <c r="GS476">
        <v>2.65413</v>
      </c>
      <c r="GT476">
        <v>0.184766</v>
      </c>
      <c r="GU476">
        <v>0.189977</v>
      </c>
      <c r="GV476">
        <v>0.0999775</v>
      </c>
      <c r="GW476">
        <v>0.0931055</v>
      </c>
      <c r="GX476">
        <v>20985.2</v>
      </c>
      <c r="GY476">
        <v>19795.4</v>
      </c>
      <c r="GZ476">
        <v>23017.1</v>
      </c>
      <c r="HA476">
        <v>23792.2</v>
      </c>
      <c r="HB476">
        <v>35305.9</v>
      </c>
      <c r="HC476">
        <v>35721.8</v>
      </c>
      <c r="HD476">
        <v>41488.7</v>
      </c>
      <c r="HE476">
        <v>42425.8</v>
      </c>
      <c r="HF476">
        <v>1.91188</v>
      </c>
      <c r="HG476">
        <v>1.82507</v>
      </c>
      <c r="HH476">
        <v>0.179909</v>
      </c>
      <c r="HI476">
        <v>0</v>
      </c>
      <c r="HJ476">
        <v>27.1003</v>
      </c>
      <c r="HK476">
        <v>999.9</v>
      </c>
      <c r="HL476">
        <v>54.078</v>
      </c>
      <c r="HM476">
        <v>29.376</v>
      </c>
      <c r="HN476">
        <v>24.6165</v>
      </c>
      <c r="HO476">
        <v>54.2174</v>
      </c>
      <c r="HP476">
        <v>41.6146</v>
      </c>
      <c r="HQ476">
        <v>1</v>
      </c>
      <c r="HR476">
        <v>0.00323933</v>
      </c>
      <c r="HS476">
        <v>0.667413</v>
      </c>
      <c r="HT476">
        <v>20.2165</v>
      </c>
      <c r="HU476">
        <v>5.23167</v>
      </c>
      <c r="HV476">
        <v>11.992</v>
      </c>
      <c r="HW476">
        <v>4.9557</v>
      </c>
      <c r="HX476">
        <v>3.30393</v>
      </c>
      <c r="HY476">
        <v>24.2</v>
      </c>
      <c r="HZ476">
        <v>9999</v>
      </c>
      <c r="IA476">
        <v>9999</v>
      </c>
      <c r="IB476">
        <v>9999</v>
      </c>
      <c r="IC476">
        <v>1.86851</v>
      </c>
      <c r="ID476">
        <v>1.8642</v>
      </c>
      <c r="IE476">
        <v>1.8718</v>
      </c>
      <c r="IF476">
        <v>1.86264</v>
      </c>
      <c r="IG476">
        <v>1.86207</v>
      </c>
      <c r="IH476">
        <v>1.86856</v>
      </c>
      <c r="II476">
        <v>1.85867</v>
      </c>
      <c r="IJ476">
        <v>1.86508</v>
      </c>
      <c r="IK476">
        <v>5</v>
      </c>
      <c r="IL476">
        <v>0</v>
      </c>
      <c r="IM476">
        <v>0</v>
      </c>
      <c r="IN476">
        <v>0</v>
      </c>
      <c r="IO476" t="s">
        <v>441</v>
      </c>
      <c r="IP476" t="s">
        <v>442</v>
      </c>
      <c r="IQ476" t="s">
        <v>443</v>
      </c>
      <c r="IR476" t="s">
        <v>443</v>
      </c>
      <c r="IS476" t="s">
        <v>443</v>
      </c>
      <c r="IT476" t="s">
        <v>443</v>
      </c>
      <c r="IU476">
        <v>0</v>
      </c>
      <c r="IV476">
        <v>100</v>
      </c>
      <c r="IW476">
        <v>100</v>
      </c>
      <c r="IX476">
        <v>7.59</v>
      </c>
      <c r="IY476">
        <v>0.3845</v>
      </c>
      <c r="IZ476">
        <v>4.29428474587108</v>
      </c>
      <c r="JA476">
        <v>0.0044018681294096</v>
      </c>
      <c r="JB476">
        <v>-1.90699597991277e-06</v>
      </c>
      <c r="JC476">
        <v>4.44501569190667e-10</v>
      </c>
      <c r="JD476">
        <v>0.0663976639725661</v>
      </c>
      <c r="JE476">
        <v>0.00774552653971819</v>
      </c>
      <c r="JF476">
        <v>0.000136201457998369</v>
      </c>
      <c r="JG476">
        <v>5.32982615085375e-06</v>
      </c>
      <c r="JH476">
        <v>-0</v>
      </c>
      <c r="JI476">
        <v>1991</v>
      </c>
      <c r="JJ476">
        <v>1</v>
      </c>
      <c r="JK476">
        <v>28</v>
      </c>
      <c r="JL476">
        <v>195852.5</v>
      </c>
      <c r="JM476">
        <v>195852.4</v>
      </c>
      <c r="JN476">
        <v>2.38037</v>
      </c>
      <c r="JO476">
        <v>2.33765</v>
      </c>
      <c r="JP476">
        <v>1.4978</v>
      </c>
      <c r="JQ476">
        <v>2.3291</v>
      </c>
      <c r="JR476">
        <v>1.54419</v>
      </c>
      <c r="JS476">
        <v>2.39258</v>
      </c>
      <c r="JT476">
        <v>35.4059</v>
      </c>
      <c r="JU476">
        <v>24.1138</v>
      </c>
      <c r="JV476">
        <v>18</v>
      </c>
      <c r="JW476">
        <v>546.702</v>
      </c>
      <c r="JX476">
        <v>434.053</v>
      </c>
      <c r="JY476">
        <v>26.1702</v>
      </c>
      <c r="JZ476">
        <v>27.5924</v>
      </c>
      <c r="KA476">
        <v>30.0001</v>
      </c>
      <c r="KB476">
        <v>27.4851</v>
      </c>
      <c r="KC476">
        <v>27.5101</v>
      </c>
      <c r="KD476">
        <v>47.6592</v>
      </c>
      <c r="KE476">
        <v>25.5197</v>
      </c>
      <c r="KF476">
        <v>84.3823</v>
      </c>
      <c r="KG476">
        <v>26.1406</v>
      </c>
      <c r="KH476">
        <v>1273.64</v>
      </c>
      <c r="KI476">
        <v>21.2116</v>
      </c>
      <c r="KJ476">
        <v>92.9929</v>
      </c>
      <c r="KK476">
        <v>98.8783</v>
      </c>
    </row>
    <row r="477" spans="1:297">
      <c r="A477">
        <v>461</v>
      </c>
      <c r="B477">
        <v>1759000862.1</v>
      </c>
      <c r="C477">
        <v>13515.0999999046</v>
      </c>
      <c r="D477" t="s">
        <v>1368</v>
      </c>
      <c r="E477" t="s">
        <v>1369</v>
      </c>
      <c r="F477">
        <v>5</v>
      </c>
      <c r="G477" t="s">
        <v>1217</v>
      </c>
      <c r="H477" t="s">
        <v>436</v>
      </c>
      <c r="I477">
        <v>1759000853.94615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(EA477+(U477+2*0.95*5.67E-8*(((EA477+$B$7)+273)^4-(EA477+273)^4)-44100*J477)/(1.84*29.3*R477+8*0.95*5.67E-8*(EA477+273)^3))</f>
        <v>0</v>
      </c>
      <c r="W477">
        <f>($C$7*EB477+$D$7*EC477+$E$7*V477)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2*0.95*5.67E-8*(((EA477+$B$7)+273)^4-(W477+273)^4)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1286.42208439286</v>
      </c>
      <c r="AK477">
        <v>1245.3163030303</v>
      </c>
      <c r="AL477">
        <v>3.48684242424232</v>
      </c>
      <c r="AM477">
        <v>63.08</v>
      </c>
      <c r="AN477">
        <f>(AP477 - AO477 + DY477*1E3/(8.314*(EA477+273.15)) * AR477/DX477 * AQ477) * DX477/(100*DL477) * 1000/(1000 - AP477)</f>
        <v>0</v>
      </c>
      <c r="AO477">
        <v>21.1190176904762</v>
      </c>
      <c r="AP477">
        <v>23.5202793939394</v>
      </c>
      <c r="AQ477">
        <v>4.92431898218297e-06</v>
      </c>
      <c r="AR477">
        <v>99.94</v>
      </c>
      <c r="AS477">
        <v>0</v>
      </c>
      <c r="AT477">
        <v>0</v>
      </c>
      <c r="AU477">
        <f>IF(AS477*$H$13&gt;=AW477,1.0,(AW477/(AW477-AS477*$H$13)))</f>
        <v>0</v>
      </c>
      <c r="AV477">
        <f>(AU477-1)*100</f>
        <v>0</v>
      </c>
      <c r="AW477">
        <f>MAX(0,($B$13+$C$13*EF477)/(1+$D$13*EF477)*DY477/(EA477+273)*$E$13)</f>
        <v>0</v>
      </c>
      <c r="AX477" t="s">
        <v>437</v>
      </c>
      <c r="AY477" t="s">
        <v>437</v>
      </c>
      <c r="AZ477">
        <v>0</v>
      </c>
      <c r="BA477">
        <v>0</v>
      </c>
      <c r="BB477">
        <f>1-AZ477/BA477</f>
        <v>0</v>
      </c>
      <c r="BC477">
        <v>0</v>
      </c>
      <c r="BD477" t="s">
        <v>437</v>
      </c>
      <c r="BE477" t="s">
        <v>437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437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$B$11*EG477+$C$11*EH477+$F$11*ES477*(1-EV477)</f>
        <v>0</v>
      </c>
      <c r="DI477">
        <f>DH477*DJ477</f>
        <v>0</v>
      </c>
      <c r="DJ477">
        <f>($B$11*$D$9+$C$11*$D$9+$F$11*((FF477+EX477)/MAX(FF477+EX477+FG477, 0.1)*$I$9+FG477/MAX(FF477+EX477+FG477, 0.1)*$J$9))/($B$11+$C$11+$F$11)</f>
        <v>0</v>
      </c>
      <c r="DK477">
        <f>($B$11*$K$9+$C$11*$K$9+$F$11*((FF477+EX477)/MAX(FF477+EX477+FG477, 0.1)*$P$9+FG477/MAX(FF477+EX477+FG477, 0.1)*$Q$9))/($B$11+$C$11+$F$11)</f>
        <v>0</v>
      </c>
      <c r="DL477">
        <v>4.6</v>
      </c>
      <c r="DM477">
        <v>0.5</v>
      </c>
      <c r="DN477" t="s">
        <v>438</v>
      </c>
      <c r="DO477">
        <v>2</v>
      </c>
      <c r="DP477" t="b">
        <v>1</v>
      </c>
      <c r="DQ477">
        <v>1759000853.94615</v>
      </c>
      <c r="DR477">
        <v>1191.59923076923</v>
      </c>
      <c r="DS477">
        <v>1243.11846153846</v>
      </c>
      <c r="DT477">
        <v>23.5165307692308</v>
      </c>
      <c r="DU477">
        <v>21.0643923076923</v>
      </c>
      <c r="DV477">
        <v>1184.03</v>
      </c>
      <c r="DW477">
        <v>23.1320923076923</v>
      </c>
      <c r="DX477">
        <v>500.010846153846</v>
      </c>
      <c r="DY477">
        <v>90.2799923076923</v>
      </c>
      <c r="DZ477">
        <v>0.0284561</v>
      </c>
      <c r="EA477">
        <v>30.0208307692308</v>
      </c>
      <c r="EB477">
        <v>30.0436076923077</v>
      </c>
      <c r="EC477">
        <v>999.9</v>
      </c>
      <c r="ED477">
        <v>0</v>
      </c>
      <c r="EE477">
        <v>0</v>
      </c>
      <c r="EF477">
        <v>10003.1692307692</v>
      </c>
      <c r="EG477">
        <v>0</v>
      </c>
      <c r="EH477">
        <v>9.68168</v>
      </c>
      <c r="EI477">
        <v>-51.5184076923077</v>
      </c>
      <c r="EJ477">
        <v>1220.29692307692</v>
      </c>
      <c r="EK477">
        <v>1269.86692307692</v>
      </c>
      <c r="EL477">
        <v>2.45214</v>
      </c>
      <c r="EM477">
        <v>1243.11846153846</v>
      </c>
      <c r="EN477">
        <v>21.0643923076923</v>
      </c>
      <c r="EO477">
        <v>2.12306923076923</v>
      </c>
      <c r="EP477">
        <v>1.90169384615385</v>
      </c>
      <c r="EQ477">
        <v>18.3933461538462</v>
      </c>
      <c r="ER477">
        <v>16.6486923076923</v>
      </c>
      <c r="ES477">
        <v>2000.03153846154</v>
      </c>
      <c r="ET477">
        <v>0.979995769230769</v>
      </c>
      <c r="EU477">
        <v>0.0200043230769231</v>
      </c>
      <c r="EV477">
        <v>0</v>
      </c>
      <c r="EW477">
        <v>680.548461538462</v>
      </c>
      <c r="EX477">
        <v>5.00016</v>
      </c>
      <c r="EY477">
        <v>13918.5</v>
      </c>
      <c r="EZ477">
        <v>18234.4615384615</v>
      </c>
      <c r="FA477">
        <v>48.5</v>
      </c>
      <c r="FB477">
        <v>48.8216923076923</v>
      </c>
      <c r="FC477">
        <v>48.875</v>
      </c>
      <c r="FD477">
        <v>48.6007692307692</v>
      </c>
      <c r="FE477">
        <v>50.375</v>
      </c>
      <c r="FF477">
        <v>1955.12153846154</v>
      </c>
      <c r="FG477">
        <v>39.91</v>
      </c>
      <c r="FH477">
        <v>0</v>
      </c>
      <c r="FI477">
        <v>1759000867.5</v>
      </c>
      <c r="FJ477">
        <v>0</v>
      </c>
      <c r="FK477">
        <v>680.520692307692</v>
      </c>
      <c r="FL477">
        <v>-0.708649576438558</v>
      </c>
      <c r="FM477">
        <v>-10.4068375328883</v>
      </c>
      <c r="FN477">
        <v>13918.1923076923</v>
      </c>
      <c r="FO477">
        <v>15</v>
      </c>
      <c r="FP477">
        <v>0</v>
      </c>
      <c r="FQ477" t="s">
        <v>439</v>
      </c>
      <c r="FR477">
        <v>1747249705.1</v>
      </c>
      <c r="FS477">
        <v>1747249711.1</v>
      </c>
      <c r="FT477">
        <v>0</v>
      </c>
      <c r="FU477">
        <v>0.871</v>
      </c>
      <c r="FV477">
        <v>0.066</v>
      </c>
      <c r="FW477">
        <v>5.486</v>
      </c>
      <c r="FX477">
        <v>0.145</v>
      </c>
      <c r="FY477">
        <v>420</v>
      </c>
      <c r="FZ477">
        <v>16</v>
      </c>
      <c r="GA477">
        <v>0.27</v>
      </c>
      <c r="GB477">
        <v>0.16</v>
      </c>
      <c r="GC477">
        <v>-51.293845</v>
      </c>
      <c r="GD477">
        <v>-1.64883157894735</v>
      </c>
      <c r="GE477">
        <v>0.782789525654885</v>
      </c>
      <c r="GF477">
        <v>0</v>
      </c>
      <c r="GG477">
        <v>680.525147058824</v>
      </c>
      <c r="GH477">
        <v>0.0637891512235546</v>
      </c>
      <c r="GI477">
        <v>0.177086242258488</v>
      </c>
      <c r="GJ477">
        <v>-1</v>
      </c>
      <c r="GK477">
        <v>2.475326</v>
      </c>
      <c r="GL477">
        <v>-0.595050225563912</v>
      </c>
      <c r="GM477">
        <v>0.0574124231678127</v>
      </c>
      <c r="GN477">
        <v>0</v>
      </c>
      <c r="GO477">
        <v>0</v>
      </c>
      <c r="GP477">
        <v>2</v>
      </c>
      <c r="GQ477" t="s">
        <v>457</v>
      </c>
      <c r="GR477">
        <v>3.1253</v>
      </c>
      <c r="GS477">
        <v>2.65423</v>
      </c>
      <c r="GT477">
        <v>0.186414</v>
      </c>
      <c r="GU477">
        <v>0.191492</v>
      </c>
      <c r="GV477">
        <v>0.0999827</v>
      </c>
      <c r="GW477">
        <v>0.0932667</v>
      </c>
      <c r="GX477">
        <v>20942.7</v>
      </c>
      <c r="GY477">
        <v>19758.4</v>
      </c>
      <c r="GZ477">
        <v>23017</v>
      </c>
      <c r="HA477">
        <v>23792.2</v>
      </c>
      <c r="HB477">
        <v>35305.9</v>
      </c>
      <c r="HC477">
        <v>35715.4</v>
      </c>
      <c r="HD477">
        <v>41488.7</v>
      </c>
      <c r="HE477">
        <v>42425.6</v>
      </c>
      <c r="HF477">
        <v>1.91155</v>
      </c>
      <c r="HG477">
        <v>1.82572</v>
      </c>
      <c r="HH477">
        <v>0.180066</v>
      </c>
      <c r="HI477">
        <v>0</v>
      </c>
      <c r="HJ477">
        <v>27.1028</v>
      </c>
      <c r="HK477">
        <v>999.9</v>
      </c>
      <c r="HL477">
        <v>54.102</v>
      </c>
      <c r="HM477">
        <v>29.376</v>
      </c>
      <c r="HN477">
        <v>24.6306</v>
      </c>
      <c r="HO477">
        <v>53.9574</v>
      </c>
      <c r="HP477">
        <v>41.9311</v>
      </c>
      <c r="HQ477">
        <v>1</v>
      </c>
      <c r="HR477">
        <v>0.003219</v>
      </c>
      <c r="HS477">
        <v>0.662598</v>
      </c>
      <c r="HT477">
        <v>20.2165</v>
      </c>
      <c r="HU477">
        <v>5.23197</v>
      </c>
      <c r="HV477">
        <v>11.992</v>
      </c>
      <c r="HW477">
        <v>4.9559</v>
      </c>
      <c r="HX477">
        <v>3.3039</v>
      </c>
      <c r="HY477">
        <v>24.2</v>
      </c>
      <c r="HZ477">
        <v>9999</v>
      </c>
      <c r="IA477">
        <v>9999</v>
      </c>
      <c r="IB477">
        <v>9999</v>
      </c>
      <c r="IC477">
        <v>1.86847</v>
      </c>
      <c r="ID477">
        <v>1.86419</v>
      </c>
      <c r="IE477">
        <v>1.8718</v>
      </c>
      <c r="IF477">
        <v>1.86264</v>
      </c>
      <c r="IG477">
        <v>1.86206</v>
      </c>
      <c r="IH477">
        <v>1.86853</v>
      </c>
      <c r="II477">
        <v>1.85867</v>
      </c>
      <c r="IJ477">
        <v>1.86508</v>
      </c>
      <c r="IK477">
        <v>5</v>
      </c>
      <c r="IL477">
        <v>0</v>
      </c>
      <c r="IM477">
        <v>0</v>
      </c>
      <c r="IN477">
        <v>0</v>
      </c>
      <c r="IO477" t="s">
        <v>441</v>
      </c>
      <c r="IP477" t="s">
        <v>442</v>
      </c>
      <c r="IQ477" t="s">
        <v>443</v>
      </c>
      <c r="IR477" t="s">
        <v>443</v>
      </c>
      <c r="IS477" t="s">
        <v>443</v>
      </c>
      <c r="IT477" t="s">
        <v>443</v>
      </c>
      <c r="IU477">
        <v>0</v>
      </c>
      <c r="IV477">
        <v>100</v>
      </c>
      <c r="IW477">
        <v>100</v>
      </c>
      <c r="IX477">
        <v>7.62</v>
      </c>
      <c r="IY477">
        <v>0.3845</v>
      </c>
      <c r="IZ477">
        <v>4.29428474587108</v>
      </c>
      <c r="JA477">
        <v>0.0044018681294096</v>
      </c>
      <c r="JB477">
        <v>-1.90699597991277e-06</v>
      </c>
      <c r="JC477">
        <v>4.44501569190667e-10</v>
      </c>
      <c r="JD477">
        <v>0.0663976639725661</v>
      </c>
      <c r="JE477">
        <v>0.00774552653971819</v>
      </c>
      <c r="JF477">
        <v>0.000136201457998369</v>
      </c>
      <c r="JG477">
        <v>5.32982615085375e-06</v>
      </c>
      <c r="JH477">
        <v>-0</v>
      </c>
      <c r="JI477">
        <v>1991</v>
      </c>
      <c r="JJ477">
        <v>1</v>
      </c>
      <c r="JK477">
        <v>28</v>
      </c>
      <c r="JL477">
        <v>195852.6</v>
      </c>
      <c r="JM477">
        <v>195852.5</v>
      </c>
      <c r="JN477">
        <v>2.40723</v>
      </c>
      <c r="JO477">
        <v>2.36938</v>
      </c>
      <c r="JP477">
        <v>1.49902</v>
      </c>
      <c r="JQ477">
        <v>2.3291</v>
      </c>
      <c r="JR477">
        <v>1.54419</v>
      </c>
      <c r="JS477">
        <v>2.2583</v>
      </c>
      <c r="JT477">
        <v>35.3827</v>
      </c>
      <c r="JU477">
        <v>24.0963</v>
      </c>
      <c r="JV477">
        <v>18</v>
      </c>
      <c r="JW477">
        <v>546.488</v>
      </c>
      <c r="JX477">
        <v>434.425</v>
      </c>
      <c r="JY477">
        <v>26.1253</v>
      </c>
      <c r="JZ477">
        <v>27.5901</v>
      </c>
      <c r="KA477">
        <v>30</v>
      </c>
      <c r="KB477">
        <v>27.4848</v>
      </c>
      <c r="KC477">
        <v>27.5082</v>
      </c>
      <c r="KD477">
        <v>48.163</v>
      </c>
      <c r="KE477">
        <v>25.5197</v>
      </c>
      <c r="KF477">
        <v>84.3823</v>
      </c>
      <c r="KG477">
        <v>26.1017</v>
      </c>
      <c r="KH477">
        <v>1293.86</v>
      </c>
      <c r="KI477">
        <v>21.2523</v>
      </c>
      <c r="KJ477">
        <v>92.9927</v>
      </c>
      <c r="KK477">
        <v>98.878</v>
      </c>
    </row>
    <row r="478" spans="1:297">
      <c r="A478">
        <v>462</v>
      </c>
      <c r="B478">
        <v>1759000867.1</v>
      </c>
      <c r="C478">
        <v>13520.0999999046</v>
      </c>
      <c r="D478" t="s">
        <v>1370</v>
      </c>
      <c r="E478" t="s">
        <v>1371</v>
      </c>
      <c r="F478">
        <v>5</v>
      </c>
      <c r="G478" t="s">
        <v>1217</v>
      </c>
      <c r="H478" t="s">
        <v>436</v>
      </c>
      <c r="I478">
        <v>1759000858.94615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(EA478+(U478+2*0.95*5.67E-8*(((EA478+$B$7)+273)^4-(EA478+273)^4)-44100*J478)/(1.84*29.3*R478+8*0.95*5.67E-8*(EA478+273)^3))</f>
        <v>0</v>
      </c>
      <c r="W478">
        <f>($C$7*EB478+$D$7*EC478+$E$7*V478)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2*0.95*5.67E-8*(((EA478+$B$7)+273)^4-(W478+273)^4)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1302.80626092857</v>
      </c>
      <c r="AK478">
        <v>1262.26115151515</v>
      </c>
      <c r="AL478">
        <v>3.35461406926397</v>
      </c>
      <c r="AM478">
        <v>63.08</v>
      </c>
      <c r="AN478">
        <f>(AP478 - AO478 + DY478*1E3/(8.314*(EA478+273.15)) * AR478/DX478 * AQ478) * DX478/(100*DL478) * 1000/(1000 - AP478)</f>
        <v>0</v>
      </c>
      <c r="AO478">
        <v>21.173728610119</v>
      </c>
      <c r="AP478">
        <v>23.5282115151515</v>
      </c>
      <c r="AQ478">
        <v>2.07320949092856e-05</v>
      </c>
      <c r="AR478">
        <v>99.94</v>
      </c>
      <c r="AS478">
        <v>0</v>
      </c>
      <c r="AT478">
        <v>0</v>
      </c>
      <c r="AU478">
        <f>IF(AS478*$H$13&gt;=AW478,1.0,(AW478/(AW478-AS478*$H$13)))</f>
        <v>0</v>
      </c>
      <c r="AV478">
        <f>(AU478-1)*100</f>
        <v>0</v>
      </c>
      <c r="AW478">
        <f>MAX(0,($B$13+$C$13*EF478)/(1+$D$13*EF478)*DY478/(EA478+273)*$E$13)</f>
        <v>0</v>
      </c>
      <c r="AX478" t="s">
        <v>437</v>
      </c>
      <c r="AY478" t="s">
        <v>437</v>
      </c>
      <c r="AZ478">
        <v>0</v>
      </c>
      <c r="BA478">
        <v>0</v>
      </c>
      <c r="BB478">
        <f>1-AZ478/BA478</f>
        <v>0</v>
      </c>
      <c r="BC478">
        <v>0</v>
      </c>
      <c r="BD478" t="s">
        <v>437</v>
      </c>
      <c r="BE478" t="s">
        <v>437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437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$B$11*EG478+$C$11*EH478+$F$11*ES478*(1-EV478)</f>
        <v>0</v>
      </c>
      <c r="DI478">
        <f>DH478*DJ478</f>
        <v>0</v>
      </c>
      <c r="DJ478">
        <f>($B$11*$D$9+$C$11*$D$9+$F$11*((FF478+EX478)/MAX(FF478+EX478+FG478, 0.1)*$I$9+FG478/MAX(FF478+EX478+FG478, 0.1)*$J$9))/($B$11+$C$11+$F$11)</f>
        <v>0</v>
      </c>
      <c r="DK478">
        <f>($B$11*$K$9+$C$11*$K$9+$F$11*((FF478+EX478)/MAX(FF478+EX478+FG478, 0.1)*$P$9+FG478/MAX(FF478+EX478+FG478, 0.1)*$Q$9))/($B$11+$C$11+$F$11)</f>
        <v>0</v>
      </c>
      <c r="DL478">
        <v>4.6</v>
      </c>
      <c r="DM478">
        <v>0.5</v>
      </c>
      <c r="DN478" t="s">
        <v>438</v>
      </c>
      <c r="DO478">
        <v>2</v>
      </c>
      <c r="DP478" t="b">
        <v>1</v>
      </c>
      <c r="DQ478">
        <v>1759000858.94615</v>
      </c>
      <c r="DR478">
        <v>1208.66538461538</v>
      </c>
      <c r="DS478">
        <v>1259.67615384615</v>
      </c>
      <c r="DT478">
        <v>23.5198538461538</v>
      </c>
      <c r="DU478">
        <v>21.1176461538462</v>
      </c>
      <c r="DV478">
        <v>1201.06615384615</v>
      </c>
      <c r="DW478">
        <v>23.1353461538462</v>
      </c>
      <c r="DX478">
        <v>499.999615384615</v>
      </c>
      <c r="DY478">
        <v>90.2814923076923</v>
      </c>
      <c r="DZ478">
        <v>0.0284989153846154</v>
      </c>
      <c r="EA478">
        <v>30.0124461538462</v>
      </c>
      <c r="EB478">
        <v>30.0392692307692</v>
      </c>
      <c r="EC478">
        <v>999.9</v>
      </c>
      <c r="ED478">
        <v>0</v>
      </c>
      <c r="EE478">
        <v>0</v>
      </c>
      <c r="EF478">
        <v>10003.9361538462</v>
      </c>
      <c r="EG478">
        <v>0</v>
      </c>
      <c r="EH478">
        <v>9.68168</v>
      </c>
      <c r="EI478">
        <v>-51.0110230769231</v>
      </c>
      <c r="EJ478">
        <v>1237.77769230769</v>
      </c>
      <c r="EK478">
        <v>1286.85153846154</v>
      </c>
      <c r="EL478">
        <v>2.40221307692308</v>
      </c>
      <c r="EM478">
        <v>1259.67615384615</v>
      </c>
      <c r="EN478">
        <v>21.1176461538462</v>
      </c>
      <c r="EO478">
        <v>2.12340461538462</v>
      </c>
      <c r="EP478">
        <v>1.90653076923077</v>
      </c>
      <c r="EQ478">
        <v>18.3958615384615</v>
      </c>
      <c r="ER478">
        <v>16.6886923076923</v>
      </c>
      <c r="ES478">
        <v>1999.98769230769</v>
      </c>
      <c r="ET478">
        <v>0.979995307692308</v>
      </c>
      <c r="EU478">
        <v>0.0200047538461538</v>
      </c>
      <c r="EV478">
        <v>0</v>
      </c>
      <c r="EW478">
        <v>680.51</v>
      </c>
      <c r="EX478">
        <v>5.00016</v>
      </c>
      <c r="EY478">
        <v>13917.1538461538</v>
      </c>
      <c r="EZ478">
        <v>18234.0615384615</v>
      </c>
      <c r="FA478">
        <v>48.5</v>
      </c>
      <c r="FB478">
        <v>48.8216923076923</v>
      </c>
      <c r="FC478">
        <v>48.875</v>
      </c>
      <c r="FD478">
        <v>48.6007692307692</v>
      </c>
      <c r="FE478">
        <v>50.375</v>
      </c>
      <c r="FF478">
        <v>1955.07769230769</v>
      </c>
      <c r="FG478">
        <v>39.91</v>
      </c>
      <c r="FH478">
        <v>0</v>
      </c>
      <c r="FI478">
        <v>1759000872.3</v>
      </c>
      <c r="FJ478">
        <v>0</v>
      </c>
      <c r="FK478">
        <v>680.470730769231</v>
      </c>
      <c r="FL478">
        <v>-0.892205130513237</v>
      </c>
      <c r="FM478">
        <v>-12.8205128007661</v>
      </c>
      <c r="FN478">
        <v>13917.2461538462</v>
      </c>
      <c r="FO478">
        <v>15</v>
      </c>
      <c r="FP478">
        <v>0</v>
      </c>
      <c r="FQ478" t="s">
        <v>439</v>
      </c>
      <c r="FR478">
        <v>1747249705.1</v>
      </c>
      <c r="FS478">
        <v>1747249711.1</v>
      </c>
      <c r="FT478">
        <v>0</v>
      </c>
      <c r="FU478">
        <v>0.871</v>
      </c>
      <c r="FV478">
        <v>0.066</v>
      </c>
      <c r="FW478">
        <v>5.486</v>
      </c>
      <c r="FX478">
        <v>0.145</v>
      </c>
      <c r="FY478">
        <v>420</v>
      </c>
      <c r="FZ478">
        <v>16</v>
      </c>
      <c r="GA478">
        <v>0.27</v>
      </c>
      <c r="GB478">
        <v>0.16</v>
      </c>
      <c r="GC478">
        <v>-51.3106380952381</v>
      </c>
      <c r="GD478">
        <v>4.74050649350635</v>
      </c>
      <c r="GE478">
        <v>0.731070018453832</v>
      </c>
      <c r="GF478">
        <v>0</v>
      </c>
      <c r="GG478">
        <v>680.499411764706</v>
      </c>
      <c r="GH478">
        <v>-0.468907566567191</v>
      </c>
      <c r="GI478">
        <v>0.190562961287167</v>
      </c>
      <c r="GJ478">
        <v>-1</v>
      </c>
      <c r="GK478">
        <v>2.43085047619048</v>
      </c>
      <c r="GL478">
        <v>-0.592606753246753</v>
      </c>
      <c r="GM478">
        <v>0.0601127277130773</v>
      </c>
      <c r="GN478">
        <v>0</v>
      </c>
      <c r="GO478">
        <v>0</v>
      </c>
      <c r="GP478">
        <v>2</v>
      </c>
      <c r="GQ478" t="s">
        <v>457</v>
      </c>
      <c r="GR478">
        <v>3.1255</v>
      </c>
      <c r="GS478">
        <v>2.65447</v>
      </c>
      <c r="GT478">
        <v>0.187997</v>
      </c>
      <c r="GU478">
        <v>0.19311</v>
      </c>
      <c r="GV478">
        <v>0.10001</v>
      </c>
      <c r="GW478">
        <v>0.0933616</v>
      </c>
      <c r="GX478">
        <v>20902.1</v>
      </c>
      <c r="GY478">
        <v>19718.8</v>
      </c>
      <c r="GZ478">
        <v>23017.1</v>
      </c>
      <c r="HA478">
        <v>23792.1</v>
      </c>
      <c r="HB478">
        <v>35305.5</v>
      </c>
      <c r="HC478">
        <v>35711.7</v>
      </c>
      <c r="HD478">
        <v>41489.4</v>
      </c>
      <c r="HE478">
        <v>42425.5</v>
      </c>
      <c r="HF478">
        <v>1.91153</v>
      </c>
      <c r="HG478">
        <v>1.82558</v>
      </c>
      <c r="HH478">
        <v>0.179507</v>
      </c>
      <c r="HI478">
        <v>0</v>
      </c>
      <c r="HJ478">
        <v>27.1028</v>
      </c>
      <c r="HK478">
        <v>999.9</v>
      </c>
      <c r="HL478">
        <v>54.102</v>
      </c>
      <c r="HM478">
        <v>29.356</v>
      </c>
      <c r="HN478">
        <v>24.6008</v>
      </c>
      <c r="HO478">
        <v>53.6674</v>
      </c>
      <c r="HP478">
        <v>41.7027</v>
      </c>
      <c r="HQ478">
        <v>1</v>
      </c>
      <c r="HR478">
        <v>0.00315549</v>
      </c>
      <c r="HS478">
        <v>0.671795</v>
      </c>
      <c r="HT478">
        <v>20.2165</v>
      </c>
      <c r="HU478">
        <v>5.23077</v>
      </c>
      <c r="HV478">
        <v>11.992</v>
      </c>
      <c r="HW478">
        <v>4.95555</v>
      </c>
      <c r="HX478">
        <v>3.30387</v>
      </c>
      <c r="HY478">
        <v>24.2</v>
      </c>
      <c r="HZ478">
        <v>9999</v>
      </c>
      <c r="IA478">
        <v>9999</v>
      </c>
      <c r="IB478">
        <v>9999</v>
      </c>
      <c r="IC478">
        <v>1.86851</v>
      </c>
      <c r="ID478">
        <v>1.86417</v>
      </c>
      <c r="IE478">
        <v>1.87181</v>
      </c>
      <c r="IF478">
        <v>1.86264</v>
      </c>
      <c r="IG478">
        <v>1.86206</v>
      </c>
      <c r="IH478">
        <v>1.86854</v>
      </c>
      <c r="II478">
        <v>1.85867</v>
      </c>
      <c r="IJ478">
        <v>1.86508</v>
      </c>
      <c r="IK478">
        <v>5</v>
      </c>
      <c r="IL478">
        <v>0</v>
      </c>
      <c r="IM478">
        <v>0</v>
      </c>
      <c r="IN478">
        <v>0</v>
      </c>
      <c r="IO478" t="s">
        <v>441</v>
      </c>
      <c r="IP478" t="s">
        <v>442</v>
      </c>
      <c r="IQ478" t="s">
        <v>443</v>
      </c>
      <c r="IR478" t="s">
        <v>443</v>
      </c>
      <c r="IS478" t="s">
        <v>443</v>
      </c>
      <c r="IT478" t="s">
        <v>443</v>
      </c>
      <c r="IU478">
        <v>0</v>
      </c>
      <c r="IV478">
        <v>100</v>
      </c>
      <c r="IW478">
        <v>100</v>
      </c>
      <c r="IX478">
        <v>7.65</v>
      </c>
      <c r="IY478">
        <v>0.3847</v>
      </c>
      <c r="IZ478">
        <v>4.29428474587108</v>
      </c>
      <c r="JA478">
        <v>0.0044018681294096</v>
      </c>
      <c r="JB478">
        <v>-1.90699597991277e-06</v>
      </c>
      <c r="JC478">
        <v>4.44501569190667e-10</v>
      </c>
      <c r="JD478">
        <v>0.0663976639725661</v>
      </c>
      <c r="JE478">
        <v>0.00774552653971819</v>
      </c>
      <c r="JF478">
        <v>0.000136201457998369</v>
      </c>
      <c r="JG478">
        <v>5.32982615085375e-06</v>
      </c>
      <c r="JH478">
        <v>-0</v>
      </c>
      <c r="JI478">
        <v>1991</v>
      </c>
      <c r="JJ478">
        <v>1</v>
      </c>
      <c r="JK478">
        <v>28</v>
      </c>
      <c r="JL478">
        <v>195852.7</v>
      </c>
      <c r="JM478">
        <v>195852.6</v>
      </c>
      <c r="JN478">
        <v>2.43408</v>
      </c>
      <c r="JO478">
        <v>2.34619</v>
      </c>
      <c r="JP478">
        <v>1.4978</v>
      </c>
      <c r="JQ478">
        <v>2.3291</v>
      </c>
      <c r="JR478">
        <v>1.54419</v>
      </c>
      <c r="JS478">
        <v>2.35718</v>
      </c>
      <c r="JT478">
        <v>35.3596</v>
      </c>
      <c r="JU478">
        <v>24.1138</v>
      </c>
      <c r="JV478">
        <v>18</v>
      </c>
      <c r="JW478">
        <v>546.452</v>
      </c>
      <c r="JX478">
        <v>434.332</v>
      </c>
      <c r="JY478">
        <v>26.0853</v>
      </c>
      <c r="JZ478">
        <v>27.5901</v>
      </c>
      <c r="KA478">
        <v>30</v>
      </c>
      <c r="KB478">
        <v>27.4824</v>
      </c>
      <c r="KC478">
        <v>27.5077</v>
      </c>
      <c r="KD478">
        <v>48.7269</v>
      </c>
      <c r="KE478">
        <v>25.2288</v>
      </c>
      <c r="KF478">
        <v>84.7823</v>
      </c>
      <c r="KG478">
        <v>26.0656</v>
      </c>
      <c r="KH478">
        <v>1307.41</v>
      </c>
      <c r="KI478">
        <v>21.2891</v>
      </c>
      <c r="KJ478">
        <v>92.9939</v>
      </c>
      <c r="KK478">
        <v>98.8777</v>
      </c>
    </row>
    <row r="479" spans="1:297">
      <c r="A479">
        <v>463</v>
      </c>
      <c r="B479">
        <v>1759000872.1</v>
      </c>
      <c r="C479">
        <v>13525.0999999046</v>
      </c>
      <c r="D479" t="s">
        <v>1372</v>
      </c>
      <c r="E479" t="s">
        <v>1373</v>
      </c>
      <c r="F479">
        <v>5</v>
      </c>
      <c r="G479" t="s">
        <v>1217</v>
      </c>
      <c r="H479" t="s">
        <v>436</v>
      </c>
      <c r="I479">
        <v>1759000863.94615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(EA479+(U479+2*0.95*5.67E-8*(((EA479+$B$7)+273)^4-(EA479+273)^4)-44100*J479)/(1.84*29.3*R479+8*0.95*5.67E-8*(EA479+273)^3))</f>
        <v>0</v>
      </c>
      <c r="W479">
        <f>($C$7*EB479+$D$7*EC479+$E$7*V479)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2*0.95*5.67E-8*(((EA479+$B$7)+273)^4-(W479+273)^4)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1320.141266</v>
      </c>
      <c r="AK479">
        <v>1279.59090909091</v>
      </c>
      <c r="AL479">
        <v>3.46420108225095</v>
      </c>
      <c r="AM479">
        <v>63.08</v>
      </c>
      <c r="AN479">
        <f>(AP479 - AO479 + DY479*1E3/(8.314*(EA479+273.15)) * AR479/DX479 * AQ479) * DX479/(100*DL479) * 1000/(1000 - AP479)</f>
        <v>0</v>
      </c>
      <c r="AO479">
        <v>21.1967244047619</v>
      </c>
      <c r="AP479">
        <v>23.5212624242424</v>
      </c>
      <c r="AQ479">
        <v>-1.70803900149828e-05</v>
      </c>
      <c r="AR479">
        <v>99.94</v>
      </c>
      <c r="AS479">
        <v>0</v>
      </c>
      <c r="AT479">
        <v>0</v>
      </c>
      <c r="AU479">
        <f>IF(AS479*$H$13&gt;=AW479,1.0,(AW479/(AW479-AS479*$H$13)))</f>
        <v>0</v>
      </c>
      <c r="AV479">
        <f>(AU479-1)*100</f>
        <v>0</v>
      </c>
      <c r="AW479">
        <f>MAX(0,($B$13+$C$13*EF479)/(1+$D$13*EF479)*DY479/(EA479+273)*$E$13)</f>
        <v>0</v>
      </c>
      <c r="AX479" t="s">
        <v>437</v>
      </c>
      <c r="AY479" t="s">
        <v>437</v>
      </c>
      <c r="AZ479">
        <v>0</v>
      </c>
      <c r="BA479">
        <v>0</v>
      </c>
      <c r="BB479">
        <f>1-AZ479/BA479</f>
        <v>0</v>
      </c>
      <c r="BC479">
        <v>0</v>
      </c>
      <c r="BD479" t="s">
        <v>437</v>
      </c>
      <c r="BE479" t="s">
        <v>437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437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$B$11*EG479+$C$11*EH479+$F$11*ES479*(1-EV479)</f>
        <v>0</v>
      </c>
      <c r="DI479">
        <f>DH479*DJ479</f>
        <v>0</v>
      </c>
      <c r="DJ479">
        <f>($B$11*$D$9+$C$11*$D$9+$F$11*((FF479+EX479)/MAX(FF479+EX479+FG479, 0.1)*$I$9+FG479/MAX(FF479+EX479+FG479, 0.1)*$J$9))/($B$11+$C$11+$F$11)</f>
        <v>0</v>
      </c>
      <c r="DK479">
        <f>($B$11*$K$9+$C$11*$K$9+$F$11*((FF479+EX479)/MAX(FF479+EX479+FG479, 0.1)*$P$9+FG479/MAX(FF479+EX479+FG479, 0.1)*$Q$9))/($B$11+$C$11+$F$11)</f>
        <v>0</v>
      </c>
      <c r="DL479">
        <v>4.6</v>
      </c>
      <c r="DM479">
        <v>0.5</v>
      </c>
      <c r="DN479" t="s">
        <v>438</v>
      </c>
      <c r="DO479">
        <v>2</v>
      </c>
      <c r="DP479" t="b">
        <v>1</v>
      </c>
      <c r="DQ479">
        <v>1759000863.94615</v>
      </c>
      <c r="DR479">
        <v>1225.47</v>
      </c>
      <c r="DS479">
        <v>1276.33923076923</v>
      </c>
      <c r="DT479">
        <v>23.5227846153846</v>
      </c>
      <c r="DU479">
        <v>21.1598615384615</v>
      </c>
      <c r="DV479">
        <v>1217.84</v>
      </c>
      <c r="DW479">
        <v>23.1382</v>
      </c>
      <c r="DX479">
        <v>500.006384615385</v>
      </c>
      <c r="DY479">
        <v>90.2825</v>
      </c>
      <c r="DZ479">
        <v>0.0286408153846154</v>
      </c>
      <c r="EA479">
        <v>30.0047076923077</v>
      </c>
      <c r="EB479">
        <v>30.0345153846154</v>
      </c>
      <c r="EC479">
        <v>999.9</v>
      </c>
      <c r="ED479">
        <v>0</v>
      </c>
      <c r="EE479">
        <v>0</v>
      </c>
      <c r="EF479">
        <v>9999.08307692308</v>
      </c>
      <c r="EG479">
        <v>0</v>
      </c>
      <c r="EH479">
        <v>9.68168</v>
      </c>
      <c r="EI479">
        <v>-50.8698769230769</v>
      </c>
      <c r="EJ479">
        <v>1254.99076923077</v>
      </c>
      <c r="EK479">
        <v>1303.93076923077</v>
      </c>
      <c r="EL479">
        <v>2.36291692307692</v>
      </c>
      <c r="EM479">
        <v>1276.33923076923</v>
      </c>
      <c r="EN479">
        <v>21.1598615384615</v>
      </c>
      <c r="EO479">
        <v>2.12369230769231</v>
      </c>
      <c r="EP479">
        <v>1.91036307692308</v>
      </c>
      <c r="EQ479">
        <v>18.3980230769231</v>
      </c>
      <c r="ER479">
        <v>16.7203153846154</v>
      </c>
      <c r="ES479">
        <v>2000.01076923077</v>
      </c>
      <c r="ET479">
        <v>0.979995538461538</v>
      </c>
      <c r="EU479">
        <v>0.0200045307692308</v>
      </c>
      <c r="EV479">
        <v>0</v>
      </c>
      <c r="EW479">
        <v>680.473615384615</v>
      </c>
      <c r="EX479">
        <v>5.00016</v>
      </c>
      <c r="EY479">
        <v>13916.3307692308</v>
      </c>
      <c r="EZ479">
        <v>18234.2615384615</v>
      </c>
      <c r="FA479">
        <v>48.5</v>
      </c>
      <c r="FB479">
        <v>48.8216923076923</v>
      </c>
      <c r="FC479">
        <v>48.875</v>
      </c>
      <c r="FD479">
        <v>48.5959230769231</v>
      </c>
      <c r="FE479">
        <v>50.375</v>
      </c>
      <c r="FF479">
        <v>1955.10076923077</v>
      </c>
      <c r="FG479">
        <v>39.91</v>
      </c>
      <c r="FH479">
        <v>0</v>
      </c>
      <c r="FI479">
        <v>1759000877.7</v>
      </c>
      <c r="FJ479">
        <v>0</v>
      </c>
      <c r="FK479">
        <v>680.45692</v>
      </c>
      <c r="FL479">
        <v>-0.612384605804855</v>
      </c>
      <c r="FM479">
        <v>-13.1384615103234</v>
      </c>
      <c r="FN479">
        <v>13915.936</v>
      </c>
      <c r="FO479">
        <v>15</v>
      </c>
      <c r="FP479">
        <v>0</v>
      </c>
      <c r="FQ479" t="s">
        <v>439</v>
      </c>
      <c r="FR479">
        <v>1747249705.1</v>
      </c>
      <c r="FS479">
        <v>1747249711.1</v>
      </c>
      <c r="FT479">
        <v>0</v>
      </c>
      <c r="FU479">
        <v>0.871</v>
      </c>
      <c r="FV479">
        <v>0.066</v>
      </c>
      <c r="FW479">
        <v>5.486</v>
      </c>
      <c r="FX479">
        <v>0.145</v>
      </c>
      <c r="FY479">
        <v>420</v>
      </c>
      <c r="FZ479">
        <v>16</v>
      </c>
      <c r="GA479">
        <v>0.27</v>
      </c>
      <c r="GB479">
        <v>0.16</v>
      </c>
      <c r="GC479">
        <v>-51.0251</v>
      </c>
      <c r="GD479">
        <v>3.02878441558437</v>
      </c>
      <c r="GE479">
        <v>0.618354831098502</v>
      </c>
      <c r="GF479">
        <v>0</v>
      </c>
      <c r="GG479">
        <v>680.505676470588</v>
      </c>
      <c r="GH479">
        <v>-0.277876238341139</v>
      </c>
      <c r="GI479">
        <v>0.203723821210773</v>
      </c>
      <c r="GJ479">
        <v>-1</v>
      </c>
      <c r="GK479">
        <v>2.39612571428571</v>
      </c>
      <c r="GL479">
        <v>-0.506560519480515</v>
      </c>
      <c r="GM479">
        <v>0.0519693825220955</v>
      </c>
      <c r="GN479">
        <v>0</v>
      </c>
      <c r="GO479">
        <v>0</v>
      </c>
      <c r="GP479">
        <v>2</v>
      </c>
      <c r="GQ479" t="s">
        <v>457</v>
      </c>
      <c r="GR479">
        <v>3.12551</v>
      </c>
      <c r="GS479">
        <v>2.65438</v>
      </c>
      <c r="GT479">
        <v>0.189594</v>
      </c>
      <c r="GU479">
        <v>0.194571</v>
      </c>
      <c r="GV479">
        <v>0.0999863</v>
      </c>
      <c r="GW479">
        <v>0.093496</v>
      </c>
      <c r="GX479">
        <v>20861.1</v>
      </c>
      <c r="GY479">
        <v>19682.8</v>
      </c>
      <c r="GZ479">
        <v>23017.3</v>
      </c>
      <c r="HA479">
        <v>23791.7</v>
      </c>
      <c r="HB479">
        <v>35306.3</v>
      </c>
      <c r="HC479">
        <v>35706</v>
      </c>
      <c r="HD479">
        <v>41489.1</v>
      </c>
      <c r="HE479">
        <v>42424.9</v>
      </c>
      <c r="HF479">
        <v>1.91173</v>
      </c>
      <c r="HG479">
        <v>1.82572</v>
      </c>
      <c r="HH479">
        <v>0.179507</v>
      </c>
      <c r="HI479">
        <v>0</v>
      </c>
      <c r="HJ479">
        <v>27.0996</v>
      </c>
      <c r="HK479">
        <v>999.9</v>
      </c>
      <c r="HL479">
        <v>54.102</v>
      </c>
      <c r="HM479">
        <v>29.376</v>
      </c>
      <c r="HN479">
        <v>24.6298</v>
      </c>
      <c r="HO479">
        <v>53.8574</v>
      </c>
      <c r="HP479">
        <v>41.7268</v>
      </c>
      <c r="HQ479">
        <v>1</v>
      </c>
      <c r="HR479">
        <v>0.00311484</v>
      </c>
      <c r="HS479">
        <v>0.648374</v>
      </c>
      <c r="HT479">
        <v>20.217</v>
      </c>
      <c r="HU479">
        <v>5.23107</v>
      </c>
      <c r="HV479">
        <v>11.992</v>
      </c>
      <c r="HW479">
        <v>4.95565</v>
      </c>
      <c r="HX479">
        <v>3.3039</v>
      </c>
      <c r="HY479">
        <v>24.2</v>
      </c>
      <c r="HZ479">
        <v>9999</v>
      </c>
      <c r="IA479">
        <v>9999</v>
      </c>
      <c r="IB479">
        <v>9999</v>
      </c>
      <c r="IC479">
        <v>1.86848</v>
      </c>
      <c r="ID479">
        <v>1.86419</v>
      </c>
      <c r="IE479">
        <v>1.87181</v>
      </c>
      <c r="IF479">
        <v>1.86265</v>
      </c>
      <c r="IG479">
        <v>1.86206</v>
      </c>
      <c r="IH479">
        <v>1.86858</v>
      </c>
      <c r="II479">
        <v>1.85867</v>
      </c>
      <c r="IJ479">
        <v>1.86508</v>
      </c>
      <c r="IK479">
        <v>5</v>
      </c>
      <c r="IL479">
        <v>0</v>
      </c>
      <c r="IM479">
        <v>0</v>
      </c>
      <c r="IN479">
        <v>0</v>
      </c>
      <c r="IO479" t="s">
        <v>441</v>
      </c>
      <c r="IP479" t="s">
        <v>442</v>
      </c>
      <c r="IQ479" t="s">
        <v>443</v>
      </c>
      <c r="IR479" t="s">
        <v>443</v>
      </c>
      <c r="IS479" t="s">
        <v>443</v>
      </c>
      <c r="IT479" t="s">
        <v>443</v>
      </c>
      <c r="IU479">
        <v>0</v>
      </c>
      <c r="IV479">
        <v>100</v>
      </c>
      <c r="IW479">
        <v>100</v>
      </c>
      <c r="IX479">
        <v>7.68</v>
      </c>
      <c r="IY479">
        <v>0.3846</v>
      </c>
      <c r="IZ479">
        <v>4.29428474587108</v>
      </c>
      <c r="JA479">
        <v>0.0044018681294096</v>
      </c>
      <c r="JB479">
        <v>-1.90699597991277e-06</v>
      </c>
      <c r="JC479">
        <v>4.44501569190667e-10</v>
      </c>
      <c r="JD479">
        <v>0.0663976639725661</v>
      </c>
      <c r="JE479">
        <v>0.00774552653971819</v>
      </c>
      <c r="JF479">
        <v>0.000136201457998369</v>
      </c>
      <c r="JG479">
        <v>5.32982615085375e-06</v>
      </c>
      <c r="JH479">
        <v>-0</v>
      </c>
      <c r="JI479">
        <v>1991</v>
      </c>
      <c r="JJ479">
        <v>1</v>
      </c>
      <c r="JK479">
        <v>28</v>
      </c>
      <c r="JL479">
        <v>195852.8</v>
      </c>
      <c r="JM479">
        <v>195852.7</v>
      </c>
      <c r="JN479">
        <v>2.46216</v>
      </c>
      <c r="JO479">
        <v>2.36206</v>
      </c>
      <c r="JP479">
        <v>1.49902</v>
      </c>
      <c r="JQ479">
        <v>2.3291</v>
      </c>
      <c r="JR479">
        <v>1.54419</v>
      </c>
      <c r="JS479">
        <v>2.24365</v>
      </c>
      <c r="JT479">
        <v>35.3596</v>
      </c>
      <c r="JU479">
        <v>24.0963</v>
      </c>
      <c r="JV479">
        <v>18</v>
      </c>
      <c r="JW479">
        <v>546.58</v>
      </c>
      <c r="JX479">
        <v>434.404</v>
      </c>
      <c r="JY479">
        <v>26.0498</v>
      </c>
      <c r="JZ479">
        <v>27.5878</v>
      </c>
      <c r="KA479">
        <v>30</v>
      </c>
      <c r="KB479">
        <v>27.4822</v>
      </c>
      <c r="KC479">
        <v>27.5055</v>
      </c>
      <c r="KD479">
        <v>49.2645</v>
      </c>
      <c r="KE479">
        <v>24.9373</v>
      </c>
      <c r="KF479">
        <v>84.7823</v>
      </c>
      <c r="KG479">
        <v>26.0357</v>
      </c>
      <c r="KH479">
        <v>1327.67</v>
      </c>
      <c r="KI479">
        <v>21.3429</v>
      </c>
      <c r="KJ479">
        <v>92.9936</v>
      </c>
      <c r="KK479">
        <v>98.8763</v>
      </c>
    </row>
    <row r="480" spans="1:297">
      <c r="A480">
        <v>464</v>
      </c>
      <c r="B480">
        <v>1759000877.1</v>
      </c>
      <c r="C480">
        <v>13530.0999999046</v>
      </c>
      <c r="D480" t="s">
        <v>1374</v>
      </c>
      <c r="E480" t="s">
        <v>1375</v>
      </c>
      <c r="F480">
        <v>5</v>
      </c>
      <c r="G480" t="s">
        <v>1217</v>
      </c>
      <c r="H480" t="s">
        <v>436</v>
      </c>
      <c r="I480">
        <v>1759000868.94615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(EA480+(U480+2*0.95*5.67E-8*(((EA480+$B$7)+273)^4-(EA480+273)^4)-44100*J480)/(1.84*29.3*R480+8*0.95*5.67E-8*(EA480+273)^3))</f>
        <v>0</v>
      </c>
      <c r="W480">
        <f>($C$7*EB480+$D$7*EC480+$E$7*V480)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2*0.95*5.67E-8*(((EA480+$B$7)+273)^4-(W480+273)^4)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1336.85050542857</v>
      </c>
      <c r="AK480">
        <v>1296.44242424242</v>
      </c>
      <c r="AL480">
        <v>3.37036320346299</v>
      </c>
      <c r="AM480">
        <v>63.08</v>
      </c>
      <c r="AN480">
        <f>(AP480 - AO480 + DY480*1E3/(8.314*(EA480+273.15)) * AR480/DX480 * AQ480) * DX480/(100*DL480) * 1000/(1000 - AP480)</f>
        <v>0</v>
      </c>
      <c r="AO480">
        <v>21.2438492678571</v>
      </c>
      <c r="AP480">
        <v>23.5248042424242</v>
      </c>
      <c r="AQ480">
        <v>5.12224789523312e-06</v>
      </c>
      <c r="AR480">
        <v>99.94</v>
      </c>
      <c r="AS480">
        <v>0</v>
      </c>
      <c r="AT480">
        <v>0</v>
      </c>
      <c r="AU480">
        <f>IF(AS480*$H$13&gt;=AW480,1.0,(AW480/(AW480-AS480*$H$13)))</f>
        <v>0</v>
      </c>
      <c r="AV480">
        <f>(AU480-1)*100</f>
        <v>0</v>
      </c>
      <c r="AW480">
        <f>MAX(0,($B$13+$C$13*EF480)/(1+$D$13*EF480)*DY480/(EA480+273)*$E$13)</f>
        <v>0</v>
      </c>
      <c r="AX480" t="s">
        <v>437</v>
      </c>
      <c r="AY480" t="s">
        <v>437</v>
      </c>
      <c r="AZ480">
        <v>0</v>
      </c>
      <c r="BA480">
        <v>0</v>
      </c>
      <c r="BB480">
        <f>1-AZ480/BA480</f>
        <v>0</v>
      </c>
      <c r="BC480">
        <v>0</v>
      </c>
      <c r="BD480" t="s">
        <v>437</v>
      </c>
      <c r="BE480" t="s">
        <v>437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437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$B$11*EG480+$C$11*EH480+$F$11*ES480*(1-EV480)</f>
        <v>0</v>
      </c>
      <c r="DI480">
        <f>DH480*DJ480</f>
        <v>0</v>
      </c>
      <c r="DJ480">
        <f>($B$11*$D$9+$C$11*$D$9+$F$11*((FF480+EX480)/MAX(FF480+EX480+FG480, 0.1)*$I$9+FG480/MAX(FF480+EX480+FG480, 0.1)*$J$9))/($B$11+$C$11+$F$11)</f>
        <v>0</v>
      </c>
      <c r="DK480">
        <f>($B$11*$K$9+$C$11*$K$9+$F$11*((FF480+EX480)/MAX(FF480+EX480+FG480, 0.1)*$P$9+FG480/MAX(FF480+EX480+FG480, 0.1)*$Q$9))/($B$11+$C$11+$F$11)</f>
        <v>0</v>
      </c>
      <c r="DL480">
        <v>4.6</v>
      </c>
      <c r="DM480">
        <v>0.5</v>
      </c>
      <c r="DN480" t="s">
        <v>438</v>
      </c>
      <c r="DO480">
        <v>2</v>
      </c>
      <c r="DP480" t="b">
        <v>1</v>
      </c>
      <c r="DQ480">
        <v>1759000868.94615</v>
      </c>
      <c r="DR480">
        <v>1242.19769230769</v>
      </c>
      <c r="DS480">
        <v>1292.83076923077</v>
      </c>
      <c r="DT480">
        <v>23.5240538461538</v>
      </c>
      <c r="DU480">
        <v>21.2020769230769</v>
      </c>
      <c r="DV480">
        <v>1234.53923076923</v>
      </c>
      <c r="DW480">
        <v>23.1394384615385</v>
      </c>
      <c r="DX480">
        <v>499.983153846154</v>
      </c>
      <c r="DY480">
        <v>90.2822230769231</v>
      </c>
      <c r="DZ480">
        <v>0.0287752076923077</v>
      </c>
      <c r="EA480">
        <v>29.9951230769231</v>
      </c>
      <c r="EB480">
        <v>30.0278461538462</v>
      </c>
      <c r="EC480">
        <v>999.9</v>
      </c>
      <c r="ED480">
        <v>0</v>
      </c>
      <c r="EE480">
        <v>0</v>
      </c>
      <c r="EF480">
        <v>9995.91615384615</v>
      </c>
      <c r="EG480">
        <v>0</v>
      </c>
      <c r="EH480">
        <v>9.68168</v>
      </c>
      <c r="EI480">
        <v>-50.6325692307692</v>
      </c>
      <c r="EJ480">
        <v>1272.12230769231</v>
      </c>
      <c r="EK480">
        <v>1320.83461538462</v>
      </c>
      <c r="EL480">
        <v>2.32196153846154</v>
      </c>
      <c r="EM480">
        <v>1292.83076923077</v>
      </c>
      <c r="EN480">
        <v>21.2020769230769</v>
      </c>
      <c r="EO480">
        <v>2.1238</v>
      </c>
      <c r="EP480">
        <v>1.91416923076923</v>
      </c>
      <c r="EQ480">
        <v>18.3988384615385</v>
      </c>
      <c r="ER480">
        <v>16.7516615384615</v>
      </c>
      <c r="ES480">
        <v>2000.01307692308</v>
      </c>
      <c r="ET480">
        <v>0.979995538461538</v>
      </c>
      <c r="EU480">
        <v>0.0200045307692308</v>
      </c>
      <c r="EV480">
        <v>0</v>
      </c>
      <c r="EW480">
        <v>680.411</v>
      </c>
      <c r="EX480">
        <v>5.00016</v>
      </c>
      <c r="EY480">
        <v>13915.1153846154</v>
      </c>
      <c r="EZ480">
        <v>18234.2769230769</v>
      </c>
      <c r="FA480">
        <v>48.5</v>
      </c>
      <c r="FB480">
        <v>48.8313846153846</v>
      </c>
      <c r="FC480">
        <v>48.8701538461538</v>
      </c>
      <c r="FD480">
        <v>48.5765384615385</v>
      </c>
      <c r="FE480">
        <v>50.375</v>
      </c>
      <c r="FF480">
        <v>1955.10307692308</v>
      </c>
      <c r="FG480">
        <v>39.91</v>
      </c>
      <c r="FH480">
        <v>0</v>
      </c>
      <c r="FI480">
        <v>1759000882.5</v>
      </c>
      <c r="FJ480">
        <v>0</v>
      </c>
      <c r="FK480">
        <v>680.41428</v>
      </c>
      <c r="FL480">
        <v>-1.03615383334211</v>
      </c>
      <c r="FM480">
        <v>-14.369230782245</v>
      </c>
      <c r="FN480">
        <v>13914.756</v>
      </c>
      <c r="FO480">
        <v>15</v>
      </c>
      <c r="FP480">
        <v>0</v>
      </c>
      <c r="FQ480" t="s">
        <v>439</v>
      </c>
      <c r="FR480">
        <v>1747249705.1</v>
      </c>
      <c r="FS480">
        <v>1747249711.1</v>
      </c>
      <c r="FT480">
        <v>0</v>
      </c>
      <c r="FU480">
        <v>0.871</v>
      </c>
      <c r="FV480">
        <v>0.066</v>
      </c>
      <c r="FW480">
        <v>5.486</v>
      </c>
      <c r="FX480">
        <v>0.145</v>
      </c>
      <c r="FY480">
        <v>420</v>
      </c>
      <c r="FZ480">
        <v>16</v>
      </c>
      <c r="GA480">
        <v>0.27</v>
      </c>
      <c r="GB480">
        <v>0.16</v>
      </c>
      <c r="GC480">
        <v>-50.81155</v>
      </c>
      <c r="GD480">
        <v>3.32970225563912</v>
      </c>
      <c r="GE480">
        <v>0.534919487867099</v>
      </c>
      <c r="GF480">
        <v>0</v>
      </c>
      <c r="GG480">
        <v>680.441588235294</v>
      </c>
      <c r="GH480">
        <v>-0.343559967327888</v>
      </c>
      <c r="GI480">
        <v>0.192232108116733</v>
      </c>
      <c r="GJ480">
        <v>-1</v>
      </c>
      <c r="GK480">
        <v>2.349319</v>
      </c>
      <c r="GL480">
        <v>-0.462152481203011</v>
      </c>
      <c r="GM480">
        <v>0.0450726180624113</v>
      </c>
      <c r="GN480">
        <v>0</v>
      </c>
      <c r="GO480">
        <v>0</v>
      </c>
      <c r="GP480">
        <v>2</v>
      </c>
      <c r="GQ480" t="s">
        <v>457</v>
      </c>
      <c r="GR480">
        <v>3.1255</v>
      </c>
      <c r="GS480">
        <v>2.65439</v>
      </c>
      <c r="GT480">
        <v>0.191164</v>
      </c>
      <c r="GU480">
        <v>0.196214</v>
      </c>
      <c r="GV480">
        <v>0.0999921</v>
      </c>
      <c r="GW480">
        <v>0.0936474</v>
      </c>
      <c r="GX480">
        <v>20821.1</v>
      </c>
      <c r="GY480">
        <v>19643.2</v>
      </c>
      <c r="GZ480">
        <v>23017.8</v>
      </c>
      <c r="HA480">
        <v>23792.3</v>
      </c>
      <c r="HB480">
        <v>35307</v>
      </c>
      <c r="HC480">
        <v>35701</v>
      </c>
      <c r="HD480">
        <v>41490</v>
      </c>
      <c r="HE480">
        <v>42425.9</v>
      </c>
      <c r="HF480">
        <v>1.91177</v>
      </c>
      <c r="HG480">
        <v>1.82563</v>
      </c>
      <c r="HH480">
        <v>0.178814</v>
      </c>
      <c r="HI480">
        <v>0</v>
      </c>
      <c r="HJ480">
        <v>27.0956</v>
      </c>
      <c r="HK480">
        <v>999.9</v>
      </c>
      <c r="HL480">
        <v>54.151</v>
      </c>
      <c r="HM480">
        <v>29.376</v>
      </c>
      <c r="HN480">
        <v>24.6501</v>
      </c>
      <c r="HO480">
        <v>54.4374</v>
      </c>
      <c r="HP480">
        <v>41.7748</v>
      </c>
      <c r="HQ480">
        <v>1</v>
      </c>
      <c r="HR480">
        <v>0.00301067</v>
      </c>
      <c r="HS480">
        <v>0.644033</v>
      </c>
      <c r="HT480">
        <v>20.2168</v>
      </c>
      <c r="HU480">
        <v>5.22957</v>
      </c>
      <c r="HV480">
        <v>11.992</v>
      </c>
      <c r="HW480">
        <v>4.95565</v>
      </c>
      <c r="HX480">
        <v>3.3039</v>
      </c>
      <c r="HY480">
        <v>24.2</v>
      </c>
      <c r="HZ480">
        <v>9999</v>
      </c>
      <c r="IA480">
        <v>9999</v>
      </c>
      <c r="IB480">
        <v>9999</v>
      </c>
      <c r="IC480">
        <v>1.86856</v>
      </c>
      <c r="ID480">
        <v>1.86418</v>
      </c>
      <c r="IE480">
        <v>1.87181</v>
      </c>
      <c r="IF480">
        <v>1.86264</v>
      </c>
      <c r="IG480">
        <v>1.86206</v>
      </c>
      <c r="IH480">
        <v>1.86853</v>
      </c>
      <c r="II480">
        <v>1.85867</v>
      </c>
      <c r="IJ480">
        <v>1.86508</v>
      </c>
      <c r="IK480">
        <v>5</v>
      </c>
      <c r="IL480">
        <v>0</v>
      </c>
      <c r="IM480">
        <v>0</v>
      </c>
      <c r="IN480">
        <v>0</v>
      </c>
      <c r="IO480" t="s">
        <v>441</v>
      </c>
      <c r="IP480" t="s">
        <v>442</v>
      </c>
      <c r="IQ480" t="s">
        <v>443</v>
      </c>
      <c r="IR480" t="s">
        <v>443</v>
      </c>
      <c r="IS480" t="s">
        <v>443</v>
      </c>
      <c r="IT480" t="s">
        <v>443</v>
      </c>
      <c r="IU480">
        <v>0</v>
      </c>
      <c r="IV480">
        <v>100</v>
      </c>
      <c r="IW480">
        <v>100</v>
      </c>
      <c r="IX480">
        <v>7.71</v>
      </c>
      <c r="IY480">
        <v>0.3846</v>
      </c>
      <c r="IZ480">
        <v>4.29428474587108</v>
      </c>
      <c r="JA480">
        <v>0.0044018681294096</v>
      </c>
      <c r="JB480">
        <v>-1.90699597991277e-06</v>
      </c>
      <c r="JC480">
        <v>4.44501569190667e-10</v>
      </c>
      <c r="JD480">
        <v>0.0663976639725661</v>
      </c>
      <c r="JE480">
        <v>0.00774552653971819</v>
      </c>
      <c r="JF480">
        <v>0.000136201457998369</v>
      </c>
      <c r="JG480">
        <v>5.32982615085375e-06</v>
      </c>
      <c r="JH480">
        <v>-0</v>
      </c>
      <c r="JI480">
        <v>1991</v>
      </c>
      <c r="JJ480">
        <v>1</v>
      </c>
      <c r="JK480">
        <v>28</v>
      </c>
      <c r="JL480">
        <v>195852.9</v>
      </c>
      <c r="JM480">
        <v>195852.8</v>
      </c>
      <c r="JN480">
        <v>2.48291</v>
      </c>
      <c r="JO480">
        <v>2.34375</v>
      </c>
      <c r="JP480">
        <v>1.49902</v>
      </c>
      <c r="JQ480">
        <v>2.3291</v>
      </c>
      <c r="JR480">
        <v>1.54419</v>
      </c>
      <c r="JS480">
        <v>2.35107</v>
      </c>
      <c r="JT480">
        <v>35.3827</v>
      </c>
      <c r="JU480">
        <v>24.1138</v>
      </c>
      <c r="JV480">
        <v>18</v>
      </c>
      <c r="JW480">
        <v>546.594</v>
      </c>
      <c r="JX480">
        <v>434.34</v>
      </c>
      <c r="JY480">
        <v>26.022</v>
      </c>
      <c r="JZ480">
        <v>27.5877</v>
      </c>
      <c r="KA480">
        <v>29.9999</v>
      </c>
      <c r="KB480">
        <v>27.4801</v>
      </c>
      <c r="KC480">
        <v>27.5048</v>
      </c>
      <c r="KD480">
        <v>49.8052</v>
      </c>
      <c r="KE480">
        <v>24.9373</v>
      </c>
      <c r="KF480">
        <v>85.1649</v>
      </c>
      <c r="KG480">
        <v>26.0122</v>
      </c>
      <c r="KH480">
        <v>1341.24</v>
      </c>
      <c r="KI480">
        <v>21.38</v>
      </c>
      <c r="KJ480">
        <v>92.9957</v>
      </c>
      <c r="KK480">
        <v>98.8786</v>
      </c>
    </row>
    <row r="481" spans="1:297">
      <c r="A481">
        <v>465</v>
      </c>
      <c r="B481">
        <v>1759000882.1</v>
      </c>
      <c r="C481">
        <v>13535.0999999046</v>
      </c>
      <c r="D481" t="s">
        <v>1376</v>
      </c>
      <c r="E481" t="s">
        <v>1377</v>
      </c>
      <c r="F481">
        <v>5</v>
      </c>
      <c r="G481" t="s">
        <v>1217</v>
      </c>
      <c r="H481" t="s">
        <v>436</v>
      </c>
      <c r="I481">
        <v>1759000873.94615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(EA481+(U481+2*0.95*5.67E-8*(((EA481+$B$7)+273)^4-(EA481+273)^4)-44100*J481)/(1.84*29.3*R481+8*0.95*5.67E-8*(EA481+273)^3))</f>
        <v>0</v>
      </c>
      <c r="W481">
        <f>($C$7*EB481+$D$7*EC481+$E$7*V481)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2*0.95*5.67E-8*(((EA481+$B$7)+273)^4-(W481+273)^4)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1354.70503560714</v>
      </c>
      <c r="AK481">
        <v>1314.00466666667</v>
      </c>
      <c r="AL481">
        <v>3.50371666666646</v>
      </c>
      <c r="AM481">
        <v>63.08</v>
      </c>
      <c r="AN481">
        <f>(AP481 - AO481 + DY481*1E3/(8.314*(EA481+273.15)) * AR481/DX481 * AQ481) * DX481/(100*DL481) * 1000/(1000 - AP481)</f>
        <v>0</v>
      </c>
      <c r="AO481">
        <v>21.2994704077381</v>
      </c>
      <c r="AP481">
        <v>23.527943030303</v>
      </c>
      <c r="AQ481">
        <v>1.09285518106909e-05</v>
      </c>
      <c r="AR481">
        <v>99.94</v>
      </c>
      <c r="AS481">
        <v>0</v>
      </c>
      <c r="AT481">
        <v>0</v>
      </c>
      <c r="AU481">
        <f>IF(AS481*$H$13&gt;=AW481,1.0,(AW481/(AW481-AS481*$H$13)))</f>
        <v>0</v>
      </c>
      <c r="AV481">
        <f>(AU481-1)*100</f>
        <v>0</v>
      </c>
      <c r="AW481">
        <f>MAX(0,($B$13+$C$13*EF481)/(1+$D$13*EF481)*DY481/(EA481+273)*$E$13)</f>
        <v>0</v>
      </c>
      <c r="AX481" t="s">
        <v>437</v>
      </c>
      <c r="AY481" t="s">
        <v>437</v>
      </c>
      <c r="AZ481">
        <v>0</v>
      </c>
      <c r="BA481">
        <v>0</v>
      </c>
      <c r="BB481">
        <f>1-AZ481/BA481</f>
        <v>0</v>
      </c>
      <c r="BC481">
        <v>0</v>
      </c>
      <c r="BD481" t="s">
        <v>437</v>
      </c>
      <c r="BE481" t="s">
        <v>437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437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$B$11*EG481+$C$11*EH481+$F$11*ES481*(1-EV481)</f>
        <v>0</v>
      </c>
      <c r="DI481">
        <f>DH481*DJ481</f>
        <v>0</v>
      </c>
      <c r="DJ481">
        <f>($B$11*$D$9+$C$11*$D$9+$F$11*((FF481+EX481)/MAX(FF481+EX481+FG481, 0.1)*$I$9+FG481/MAX(FF481+EX481+FG481, 0.1)*$J$9))/($B$11+$C$11+$F$11)</f>
        <v>0</v>
      </c>
      <c r="DK481">
        <f>($B$11*$K$9+$C$11*$K$9+$F$11*((FF481+EX481)/MAX(FF481+EX481+FG481, 0.1)*$P$9+FG481/MAX(FF481+EX481+FG481, 0.1)*$Q$9))/($B$11+$C$11+$F$11)</f>
        <v>0</v>
      </c>
      <c r="DL481">
        <v>4.6</v>
      </c>
      <c r="DM481">
        <v>0.5</v>
      </c>
      <c r="DN481" t="s">
        <v>438</v>
      </c>
      <c r="DO481">
        <v>2</v>
      </c>
      <c r="DP481" t="b">
        <v>1</v>
      </c>
      <c r="DQ481">
        <v>1759000873.94615</v>
      </c>
      <c r="DR481">
        <v>1258.94153846154</v>
      </c>
      <c r="DS481">
        <v>1309.59846153846</v>
      </c>
      <c r="DT481">
        <v>23.5249923076923</v>
      </c>
      <c r="DU481">
        <v>21.2448692307692</v>
      </c>
      <c r="DV481">
        <v>1251.25384615385</v>
      </c>
      <c r="DW481">
        <v>23.1403692307692</v>
      </c>
      <c r="DX481">
        <v>500.011461538462</v>
      </c>
      <c r="DY481">
        <v>90.2826615384616</v>
      </c>
      <c r="DZ481">
        <v>0.0288295923076923</v>
      </c>
      <c r="EA481">
        <v>29.9873846153846</v>
      </c>
      <c r="EB481">
        <v>30.0217461538462</v>
      </c>
      <c r="EC481">
        <v>999.9</v>
      </c>
      <c r="ED481">
        <v>0</v>
      </c>
      <c r="EE481">
        <v>0</v>
      </c>
      <c r="EF481">
        <v>9995.44153846154</v>
      </c>
      <c r="EG481">
        <v>0</v>
      </c>
      <c r="EH481">
        <v>9.68168</v>
      </c>
      <c r="EI481">
        <v>-50.6553923076923</v>
      </c>
      <c r="EJ481">
        <v>1289.27153846154</v>
      </c>
      <c r="EK481">
        <v>1338.02384615385</v>
      </c>
      <c r="EL481">
        <v>2.28011153846154</v>
      </c>
      <c r="EM481">
        <v>1309.59846153846</v>
      </c>
      <c r="EN481">
        <v>21.2448692307692</v>
      </c>
      <c r="EO481">
        <v>2.12389615384615</v>
      </c>
      <c r="EP481">
        <v>1.91804230769231</v>
      </c>
      <c r="EQ481">
        <v>18.3995538461538</v>
      </c>
      <c r="ER481">
        <v>16.7834923076923</v>
      </c>
      <c r="ES481">
        <v>2000.03692307692</v>
      </c>
      <c r="ET481">
        <v>0.979995769230769</v>
      </c>
      <c r="EU481">
        <v>0.0200043153846154</v>
      </c>
      <c r="EV481">
        <v>0</v>
      </c>
      <c r="EW481">
        <v>680.324461538461</v>
      </c>
      <c r="EX481">
        <v>5.00016</v>
      </c>
      <c r="EY481">
        <v>13913.6076923077</v>
      </c>
      <c r="EZ481">
        <v>18234.4923076923</v>
      </c>
      <c r="FA481">
        <v>48.5</v>
      </c>
      <c r="FB481">
        <v>48.8410769230769</v>
      </c>
      <c r="FC481">
        <v>48.8701538461538</v>
      </c>
      <c r="FD481">
        <v>48.5668461538462</v>
      </c>
      <c r="FE481">
        <v>50.3701538461538</v>
      </c>
      <c r="FF481">
        <v>1955.12692307692</v>
      </c>
      <c r="FG481">
        <v>39.91</v>
      </c>
      <c r="FH481">
        <v>0</v>
      </c>
      <c r="FI481">
        <v>1759000887.3</v>
      </c>
      <c r="FJ481">
        <v>0</v>
      </c>
      <c r="FK481">
        <v>680.32268</v>
      </c>
      <c r="FL481">
        <v>-2.28453845333531</v>
      </c>
      <c r="FM481">
        <v>-21.4000000886579</v>
      </c>
      <c r="FN481">
        <v>13913.244</v>
      </c>
      <c r="FO481">
        <v>15</v>
      </c>
      <c r="FP481">
        <v>0</v>
      </c>
      <c r="FQ481" t="s">
        <v>439</v>
      </c>
      <c r="FR481">
        <v>1747249705.1</v>
      </c>
      <c r="FS481">
        <v>1747249711.1</v>
      </c>
      <c r="FT481">
        <v>0</v>
      </c>
      <c r="FU481">
        <v>0.871</v>
      </c>
      <c r="FV481">
        <v>0.066</v>
      </c>
      <c r="FW481">
        <v>5.486</v>
      </c>
      <c r="FX481">
        <v>0.145</v>
      </c>
      <c r="FY481">
        <v>420</v>
      </c>
      <c r="FZ481">
        <v>16</v>
      </c>
      <c r="GA481">
        <v>0.27</v>
      </c>
      <c r="GB481">
        <v>0.16</v>
      </c>
      <c r="GC481">
        <v>-50.650915</v>
      </c>
      <c r="GD481">
        <v>-0.685204511278152</v>
      </c>
      <c r="GE481">
        <v>0.452653559883272</v>
      </c>
      <c r="GF481">
        <v>0</v>
      </c>
      <c r="GG481">
        <v>680.358205882353</v>
      </c>
      <c r="GH481">
        <v>-0.975355227906966</v>
      </c>
      <c r="GI481">
        <v>0.223036369945218</v>
      </c>
      <c r="GJ481">
        <v>-1</v>
      </c>
      <c r="GK481">
        <v>2.297143</v>
      </c>
      <c r="GL481">
        <v>-0.506313383458645</v>
      </c>
      <c r="GM481">
        <v>0.0495543584460539</v>
      </c>
      <c r="GN481">
        <v>0</v>
      </c>
      <c r="GO481">
        <v>0</v>
      </c>
      <c r="GP481">
        <v>2</v>
      </c>
      <c r="GQ481" t="s">
        <v>457</v>
      </c>
      <c r="GR481">
        <v>3.12543</v>
      </c>
      <c r="GS481">
        <v>2.65459</v>
      </c>
      <c r="GT481">
        <v>0.192742</v>
      </c>
      <c r="GU481">
        <v>0.197617</v>
      </c>
      <c r="GV481">
        <v>0.100014</v>
      </c>
      <c r="GW481">
        <v>0.0938127</v>
      </c>
      <c r="GX481">
        <v>20780.6</v>
      </c>
      <c r="GY481">
        <v>19609</v>
      </c>
      <c r="GZ481">
        <v>23017.9</v>
      </c>
      <c r="HA481">
        <v>23792.4</v>
      </c>
      <c r="HB481">
        <v>35306.5</v>
      </c>
      <c r="HC481">
        <v>35694.6</v>
      </c>
      <c r="HD481">
        <v>41490.3</v>
      </c>
      <c r="HE481">
        <v>42426</v>
      </c>
      <c r="HF481">
        <v>1.91182</v>
      </c>
      <c r="HG481">
        <v>1.82598</v>
      </c>
      <c r="HH481">
        <v>0.179201</v>
      </c>
      <c r="HI481">
        <v>0</v>
      </c>
      <c r="HJ481">
        <v>27.0927</v>
      </c>
      <c r="HK481">
        <v>999.9</v>
      </c>
      <c r="HL481">
        <v>54.151</v>
      </c>
      <c r="HM481">
        <v>29.386</v>
      </c>
      <c r="HN481">
        <v>24.6667</v>
      </c>
      <c r="HO481">
        <v>54.0874</v>
      </c>
      <c r="HP481">
        <v>41.7708</v>
      </c>
      <c r="HQ481">
        <v>1</v>
      </c>
      <c r="HR481">
        <v>0.00251778</v>
      </c>
      <c r="HS481">
        <v>0.61329</v>
      </c>
      <c r="HT481">
        <v>20.2168</v>
      </c>
      <c r="HU481">
        <v>5.22987</v>
      </c>
      <c r="HV481">
        <v>11.992</v>
      </c>
      <c r="HW481">
        <v>4.9558</v>
      </c>
      <c r="HX481">
        <v>3.30393</v>
      </c>
      <c r="HY481">
        <v>24.2</v>
      </c>
      <c r="HZ481">
        <v>9999</v>
      </c>
      <c r="IA481">
        <v>9999</v>
      </c>
      <c r="IB481">
        <v>9999</v>
      </c>
      <c r="IC481">
        <v>1.8685</v>
      </c>
      <c r="ID481">
        <v>1.86418</v>
      </c>
      <c r="IE481">
        <v>1.87181</v>
      </c>
      <c r="IF481">
        <v>1.86264</v>
      </c>
      <c r="IG481">
        <v>1.86209</v>
      </c>
      <c r="IH481">
        <v>1.86855</v>
      </c>
      <c r="II481">
        <v>1.85867</v>
      </c>
      <c r="IJ481">
        <v>1.86508</v>
      </c>
      <c r="IK481">
        <v>5</v>
      </c>
      <c r="IL481">
        <v>0</v>
      </c>
      <c r="IM481">
        <v>0</v>
      </c>
      <c r="IN481">
        <v>0</v>
      </c>
      <c r="IO481" t="s">
        <v>441</v>
      </c>
      <c r="IP481" t="s">
        <v>442</v>
      </c>
      <c r="IQ481" t="s">
        <v>443</v>
      </c>
      <c r="IR481" t="s">
        <v>443</v>
      </c>
      <c r="IS481" t="s">
        <v>443</v>
      </c>
      <c r="IT481" t="s">
        <v>443</v>
      </c>
      <c r="IU481">
        <v>0</v>
      </c>
      <c r="IV481">
        <v>100</v>
      </c>
      <c r="IW481">
        <v>100</v>
      </c>
      <c r="IX481">
        <v>7.74</v>
      </c>
      <c r="IY481">
        <v>0.3847</v>
      </c>
      <c r="IZ481">
        <v>4.29428474587108</v>
      </c>
      <c r="JA481">
        <v>0.0044018681294096</v>
      </c>
      <c r="JB481">
        <v>-1.90699597991277e-06</v>
      </c>
      <c r="JC481">
        <v>4.44501569190667e-10</v>
      </c>
      <c r="JD481">
        <v>0.0663976639725661</v>
      </c>
      <c r="JE481">
        <v>0.00774552653971819</v>
      </c>
      <c r="JF481">
        <v>0.000136201457998369</v>
      </c>
      <c r="JG481">
        <v>5.32982615085375e-06</v>
      </c>
      <c r="JH481">
        <v>-0</v>
      </c>
      <c r="JI481">
        <v>1991</v>
      </c>
      <c r="JJ481">
        <v>1</v>
      </c>
      <c r="JK481">
        <v>28</v>
      </c>
      <c r="JL481">
        <v>195853</v>
      </c>
      <c r="JM481">
        <v>195852.9</v>
      </c>
      <c r="JN481">
        <v>2.51465</v>
      </c>
      <c r="JO481">
        <v>2.35352</v>
      </c>
      <c r="JP481">
        <v>1.4978</v>
      </c>
      <c r="JQ481">
        <v>2.3291</v>
      </c>
      <c r="JR481">
        <v>1.54419</v>
      </c>
      <c r="JS481">
        <v>2.27539</v>
      </c>
      <c r="JT481">
        <v>35.3827</v>
      </c>
      <c r="JU481">
        <v>24.105</v>
      </c>
      <c r="JV481">
        <v>18</v>
      </c>
      <c r="JW481">
        <v>546.62</v>
      </c>
      <c r="JX481">
        <v>434.535</v>
      </c>
      <c r="JY481">
        <v>25.9994</v>
      </c>
      <c r="JZ481">
        <v>27.5867</v>
      </c>
      <c r="KA481">
        <v>29.9999</v>
      </c>
      <c r="KB481">
        <v>27.4793</v>
      </c>
      <c r="KC481">
        <v>27.5031</v>
      </c>
      <c r="KD481">
        <v>50.3375</v>
      </c>
      <c r="KE481">
        <v>24.9373</v>
      </c>
      <c r="KF481">
        <v>85.1649</v>
      </c>
      <c r="KG481">
        <v>25.9978</v>
      </c>
      <c r="KH481">
        <v>1354.77</v>
      </c>
      <c r="KI481">
        <v>21.3038</v>
      </c>
      <c r="KJ481">
        <v>92.9963</v>
      </c>
      <c r="KK481">
        <v>98.8789</v>
      </c>
    </row>
    <row r="482" spans="1:297">
      <c r="A482">
        <v>466</v>
      </c>
      <c r="B482">
        <v>1759000887.1</v>
      </c>
      <c r="C482">
        <v>13540.0999999046</v>
      </c>
      <c r="D482" t="s">
        <v>1378</v>
      </c>
      <c r="E482" t="s">
        <v>1379</v>
      </c>
      <c r="F482">
        <v>5</v>
      </c>
      <c r="G482" t="s">
        <v>1217</v>
      </c>
      <c r="H482" t="s">
        <v>436</v>
      </c>
      <c r="I482">
        <v>1759000878.94615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(EA482+(U482+2*0.95*5.67E-8*(((EA482+$B$7)+273)^4-(EA482+273)^4)-44100*J482)/(1.84*29.3*R482+8*0.95*5.67E-8*(EA482+273)^3))</f>
        <v>0</v>
      </c>
      <c r="W482">
        <f>($C$7*EB482+$D$7*EC482+$E$7*V482)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2*0.95*5.67E-8*(((EA482+$B$7)+273)^4-(W482+273)^4)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1370.53151635714</v>
      </c>
      <c r="AK482">
        <v>1330.15636363636</v>
      </c>
      <c r="AL482">
        <v>3.23634805194797</v>
      </c>
      <c r="AM482">
        <v>63.08</v>
      </c>
      <c r="AN482">
        <f>(AP482 - AO482 + DY482*1E3/(8.314*(EA482+273.15)) * AR482/DX482 * AQ482) * DX482/(100*DL482) * 1000/(1000 - AP482)</f>
        <v>0</v>
      </c>
      <c r="AO482">
        <v>21.3342390059524</v>
      </c>
      <c r="AP482">
        <v>23.5322278787879</v>
      </c>
      <c r="AQ482">
        <v>7.60070088640035e-06</v>
      </c>
      <c r="AR482">
        <v>99.94</v>
      </c>
      <c r="AS482">
        <v>0</v>
      </c>
      <c r="AT482">
        <v>0</v>
      </c>
      <c r="AU482">
        <f>IF(AS482*$H$13&gt;=AW482,1.0,(AW482/(AW482-AS482*$H$13)))</f>
        <v>0</v>
      </c>
      <c r="AV482">
        <f>(AU482-1)*100</f>
        <v>0</v>
      </c>
      <c r="AW482">
        <f>MAX(0,($B$13+$C$13*EF482)/(1+$D$13*EF482)*DY482/(EA482+273)*$E$13)</f>
        <v>0</v>
      </c>
      <c r="AX482" t="s">
        <v>437</v>
      </c>
      <c r="AY482" t="s">
        <v>437</v>
      </c>
      <c r="AZ482">
        <v>0</v>
      </c>
      <c r="BA482">
        <v>0</v>
      </c>
      <c r="BB482">
        <f>1-AZ482/BA482</f>
        <v>0</v>
      </c>
      <c r="BC482">
        <v>0</v>
      </c>
      <c r="BD482" t="s">
        <v>437</v>
      </c>
      <c r="BE482" t="s">
        <v>437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437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$B$11*EG482+$C$11*EH482+$F$11*ES482*(1-EV482)</f>
        <v>0</v>
      </c>
      <c r="DI482">
        <f>DH482*DJ482</f>
        <v>0</v>
      </c>
      <c r="DJ482">
        <f>($B$11*$D$9+$C$11*$D$9+$F$11*((FF482+EX482)/MAX(FF482+EX482+FG482, 0.1)*$I$9+FG482/MAX(FF482+EX482+FG482, 0.1)*$J$9))/($B$11+$C$11+$F$11)</f>
        <v>0</v>
      </c>
      <c r="DK482">
        <f>($B$11*$K$9+$C$11*$K$9+$F$11*((FF482+EX482)/MAX(FF482+EX482+FG482, 0.1)*$P$9+FG482/MAX(FF482+EX482+FG482, 0.1)*$Q$9))/($B$11+$C$11+$F$11)</f>
        <v>0</v>
      </c>
      <c r="DL482">
        <v>4.6</v>
      </c>
      <c r="DM482">
        <v>0.5</v>
      </c>
      <c r="DN482" t="s">
        <v>438</v>
      </c>
      <c r="DO482">
        <v>2</v>
      </c>
      <c r="DP482" t="b">
        <v>1</v>
      </c>
      <c r="DQ482">
        <v>1759000878.94615</v>
      </c>
      <c r="DR482">
        <v>1275.53615384615</v>
      </c>
      <c r="DS482">
        <v>1326.02153846154</v>
      </c>
      <c r="DT482">
        <v>23.5268538461538</v>
      </c>
      <c r="DU482">
        <v>21.2889461538462</v>
      </c>
      <c r="DV482">
        <v>1267.82076923077</v>
      </c>
      <c r="DW482">
        <v>23.1422153846154</v>
      </c>
      <c r="DX482">
        <v>499.988384615385</v>
      </c>
      <c r="DY482">
        <v>90.2824846153846</v>
      </c>
      <c r="DZ482">
        <v>0.0289003615384615</v>
      </c>
      <c r="EA482">
        <v>29.9778692307692</v>
      </c>
      <c r="EB482">
        <v>30.0181230769231</v>
      </c>
      <c r="EC482">
        <v>999.9</v>
      </c>
      <c r="ED482">
        <v>0</v>
      </c>
      <c r="EE482">
        <v>0</v>
      </c>
      <c r="EF482">
        <v>9987.60230769231</v>
      </c>
      <c r="EG482">
        <v>0</v>
      </c>
      <c r="EH482">
        <v>9.68168</v>
      </c>
      <c r="EI482">
        <v>-50.4835615384615</v>
      </c>
      <c r="EJ482">
        <v>1306.26769230769</v>
      </c>
      <c r="EK482">
        <v>1354.86384615385</v>
      </c>
      <c r="EL482">
        <v>2.23791538461538</v>
      </c>
      <c r="EM482">
        <v>1326.02153846154</v>
      </c>
      <c r="EN482">
        <v>21.2889461538462</v>
      </c>
      <c r="EO482">
        <v>2.12406076923077</v>
      </c>
      <c r="EP482">
        <v>1.92201769230769</v>
      </c>
      <c r="EQ482">
        <v>18.4007923076923</v>
      </c>
      <c r="ER482">
        <v>16.8161153846154</v>
      </c>
      <c r="ES482">
        <v>2000.01692307692</v>
      </c>
      <c r="ET482">
        <v>0.979995538461538</v>
      </c>
      <c r="EU482">
        <v>0.0200045307692308</v>
      </c>
      <c r="EV482">
        <v>0</v>
      </c>
      <c r="EW482">
        <v>680.279769230769</v>
      </c>
      <c r="EX482">
        <v>5.00016</v>
      </c>
      <c r="EY482">
        <v>13911.4769230769</v>
      </c>
      <c r="EZ482">
        <v>18234.3</v>
      </c>
      <c r="FA482">
        <v>48.5</v>
      </c>
      <c r="FB482">
        <v>48.8313846153846</v>
      </c>
      <c r="FC482">
        <v>48.8556153846154</v>
      </c>
      <c r="FD482">
        <v>48.562</v>
      </c>
      <c r="FE482">
        <v>50.3701538461538</v>
      </c>
      <c r="FF482">
        <v>1955.10692307692</v>
      </c>
      <c r="FG482">
        <v>39.91</v>
      </c>
      <c r="FH482">
        <v>0</v>
      </c>
      <c r="FI482">
        <v>1759000892.7</v>
      </c>
      <c r="FJ482">
        <v>0</v>
      </c>
      <c r="FK482">
        <v>680.210384615385</v>
      </c>
      <c r="FL482">
        <v>-0.850119639844968</v>
      </c>
      <c r="FM482">
        <v>-31.1829060733201</v>
      </c>
      <c r="FN482">
        <v>13911.0423076923</v>
      </c>
      <c r="FO482">
        <v>15</v>
      </c>
      <c r="FP482">
        <v>0</v>
      </c>
      <c r="FQ482" t="s">
        <v>439</v>
      </c>
      <c r="FR482">
        <v>1747249705.1</v>
      </c>
      <c r="FS482">
        <v>1747249711.1</v>
      </c>
      <c r="FT482">
        <v>0</v>
      </c>
      <c r="FU482">
        <v>0.871</v>
      </c>
      <c r="FV482">
        <v>0.066</v>
      </c>
      <c r="FW482">
        <v>5.486</v>
      </c>
      <c r="FX482">
        <v>0.145</v>
      </c>
      <c r="FY482">
        <v>420</v>
      </c>
      <c r="FZ482">
        <v>16</v>
      </c>
      <c r="GA482">
        <v>0.27</v>
      </c>
      <c r="GB482">
        <v>0.16</v>
      </c>
      <c r="GC482">
        <v>-50.5828761904762</v>
      </c>
      <c r="GD482">
        <v>2.10254805194811</v>
      </c>
      <c r="GE482">
        <v>0.481624598826733</v>
      </c>
      <c r="GF482">
        <v>0</v>
      </c>
      <c r="GG482">
        <v>680.296558823529</v>
      </c>
      <c r="GH482">
        <v>-1.03867073216563</v>
      </c>
      <c r="GI482">
        <v>0.244740101184962</v>
      </c>
      <c r="GJ482">
        <v>-1</v>
      </c>
      <c r="GK482">
        <v>2.26321</v>
      </c>
      <c r="GL482">
        <v>-0.52307844155844</v>
      </c>
      <c r="GM482">
        <v>0.0534779867484432</v>
      </c>
      <c r="GN482">
        <v>0</v>
      </c>
      <c r="GO482">
        <v>0</v>
      </c>
      <c r="GP482">
        <v>2</v>
      </c>
      <c r="GQ482" t="s">
        <v>457</v>
      </c>
      <c r="GR482">
        <v>3.12544</v>
      </c>
      <c r="GS482">
        <v>2.65414</v>
      </c>
      <c r="GT482">
        <v>0.194222</v>
      </c>
      <c r="GU482">
        <v>0.199041</v>
      </c>
      <c r="GV482">
        <v>0.100011</v>
      </c>
      <c r="GW482">
        <v>0.0938353</v>
      </c>
      <c r="GX482">
        <v>20742.6</v>
      </c>
      <c r="GY482">
        <v>19574.5</v>
      </c>
      <c r="GZ482">
        <v>23017.9</v>
      </c>
      <c r="HA482">
        <v>23792.8</v>
      </c>
      <c r="HB482">
        <v>35306.7</v>
      </c>
      <c r="HC482">
        <v>35694.3</v>
      </c>
      <c r="HD482">
        <v>41490.2</v>
      </c>
      <c r="HE482">
        <v>42426.4</v>
      </c>
      <c r="HF482">
        <v>1.9116</v>
      </c>
      <c r="HG482">
        <v>1.82633</v>
      </c>
      <c r="HH482">
        <v>0.179261</v>
      </c>
      <c r="HI482">
        <v>0</v>
      </c>
      <c r="HJ482">
        <v>27.0898</v>
      </c>
      <c r="HK482">
        <v>999.9</v>
      </c>
      <c r="HL482">
        <v>54.175</v>
      </c>
      <c r="HM482">
        <v>29.356</v>
      </c>
      <c r="HN482">
        <v>24.6347</v>
      </c>
      <c r="HO482">
        <v>53.8574</v>
      </c>
      <c r="HP482">
        <v>41.879</v>
      </c>
      <c r="HQ482">
        <v>1</v>
      </c>
      <c r="HR482">
        <v>0.00257622</v>
      </c>
      <c r="HS482">
        <v>0.598682</v>
      </c>
      <c r="HT482">
        <v>20.2169</v>
      </c>
      <c r="HU482">
        <v>5.22927</v>
      </c>
      <c r="HV482">
        <v>11.992</v>
      </c>
      <c r="HW482">
        <v>4.95565</v>
      </c>
      <c r="HX482">
        <v>3.30382</v>
      </c>
      <c r="HY482">
        <v>24.3</v>
      </c>
      <c r="HZ482">
        <v>9999</v>
      </c>
      <c r="IA482">
        <v>9999</v>
      </c>
      <c r="IB482">
        <v>9999</v>
      </c>
      <c r="IC482">
        <v>1.8685</v>
      </c>
      <c r="ID482">
        <v>1.86418</v>
      </c>
      <c r="IE482">
        <v>1.8718</v>
      </c>
      <c r="IF482">
        <v>1.86265</v>
      </c>
      <c r="IG482">
        <v>1.86206</v>
      </c>
      <c r="IH482">
        <v>1.86855</v>
      </c>
      <c r="II482">
        <v>1.85867</v>
      </c>
      <c r="IJ482">
        <v>1.86508</v>
      </c>
      <c r="IK482">
        <v>5</v>
      </c>
      <c r="IL482">
        <v>0</v>
      </c>
      <c r="IM482">
        <v>0</v>
      </c>
      <c r="IN482">
        <v>0</v>
      </c>
      <c r="IO482" t="s">
        <v>441</v>
      </c>
      <c r="IP482" t="s">
        <v>442</v>
      </c>
      <c r="IQ482" t="s">
        <v>443</v>
      </c>
      <c r="IR482" t="s">
        <v>443</v>
      </c>
      <c r="IS482" t="s">
        <v>443</v>
      </c>
      <c r="IT482" t="s">
        <v>443</v>
      </c>
      <c r="IU482">
        <v>0</v>
      </c>
      <c r="IV482">
        <v>100</v>
      </c>
      <c r="IW482">
        <v>100</v>
      </c>
      <c r="IX482">
        <v>7.76</v>
      </c>
      <c r="IY482">
        <v>0.3848</v>
      </c>
      <c r="IZ482">
        <v>4.29428474587108</v>
      </c>
      <c r="JA482">
        <v>0.0044018681294096</v>
      </c>
      <c r="JB482">
        <v>-1.90699597991277e-06</v>
      </c>
      <c r="JC482">
        <v>4.44501569190667e-10</v>
      </c>
      <c r="JD482">
        <v>0.0663976639725661</v>
      </c>
      <c r="JE482">
        <v>0.00774552653971819</v>
      </c>
      <c r="JF482">
        <v>0.000136201457998369</v>
      </c>
      <c r="JG482">
        <v>5.32982615085375e-06</v>
      </c>
      <c r="JH482">
        <v>-0</v>
      </c>
      <c r="JI482">
        <v>1991</v>
      </c>
      <c r="JJ482">
        <v>1</v>
      </c>
      <c r="JK482">
        <v>28</v>
      </c>
      <c r="JL482">
        <v>195853</v>
      </c>
      <c r="JM482">
        <v>195852.9</v>
      </c>
      <c r="JN482">
        <v>2.53662</v>
      </c>
      <c r="JO482">
        <v>2.34619</v>
      </c>
      <c r="JP482">
        <v>1.49902</v>
      </c>
      <c r="JQ482">
        <v>2.3291</v>
      </c>
      <c r="JR482">
        <v>1.54419</v>
      </c>
      <c r="JS482">
        <v>2.31323</v>
      </c>
      <c r="JT482">
        <v>35.3827</v>
      </c>
      <c r="JU482">
        <v>24.105</v>
      </c>
      <c r="JV482">
        <v>18</v>
      </c>
      <c r="JW482">
        <v>546.46</v>
      </c>
      <c r="JX482">
        <v>434.733</v>
      </c>
      <c r="JY482">
        <v>25.9859</v>
      </c>
      <c r="JZ482">
        <v>27.5854</v>
      </c>
      <c r="KA482">
        <v>30</v>
      </c>
      <c r="KB482">
        <v>27.4778</v>
      </c>
      <c r="KC482">
        <v>27.5019</v>
      </c>
      <c r="KD482">
        <v>50.8911</v>
      </c>
      <c r="KE482">
        <v>24.9373</v>
      </c>
      <c r="KF482">
        <v>85.1649</v>
      </c>
      <c r="KG482">
        <v>25.9804</v>
      </c>
      <c r="KH482">
        <v>1375.14</v>
      </c>
      <c r="KI482">
        <v>21.3044</v>
      </c>
      <c r="KJ482">
        <v>92.9963</v>
      </c>
      <c r="KK482">
        <v>98.8801</v>
      </c>
    </row>
    <row r="483" spans="1:297">
      <c r="A483">
        <v>467</v>
      </c>
      <c r="B483">
        <v>1759000892.1</v>
      </c>
      <c r="C483">
        <v>13545.0999999046</v>
      </c>
      <c r="D483" t="s">
        <v>1380</v>
      </c>
      <c r="E483" t="s">
        <v>1381</v>
      </c>
      <c r="F483">
        <v>5</v>
      </c>
      <c r="G483" t="s">
        <v>1217</v>
      </c>
      <c r="H483" t="s">
        <v>436</v>
      </c>
      <c r="I483">
        <v>1759000883.94615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(EA483+(U483+2*0.95*5.67E-8*(((EA483+$B$7)+273)^4-(EA483+273)^4)-44100*J483)/(1.84*29.3*R483+8*0.95*5.67E-8*(EA483+273)^3))</f>
        <v>0</v>
      </c>
      <c r="W483">
        <f>($C$7*EB483+$D$7*EC483+$E$7*V483)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2*0.95*5.67E-8*(((EA483+$B$7)+273)^4-(W483+273)^4)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1386.63540932143</v>
      </c>
      <c r="AK483">
        <v>1346.70890909091</v>
      </c>
      <c r="AL483">
        <v>3.29373203463209</v>
      </c>
      <c r="AM483">
        <v>63.08</v>
      </c>
      <c r="AN483">
        <f>(AP483 - AO483 + DY483*1E3/(8.314*(EA483+273.15)) * AR483/DX483 * AQ483) * DX483/(100*DL483) * 1000/(1000 - AP483)</f>
        <v>0</v>
      </c>
      <c r="AO483">
        <v>21.3361011577381</v>
      </c>
      <c r="AP483">
        <v>23.5215309090909</v>
      </c>
      <c r="AQ483">
        <v>-2.61579515304455e-05</v>
      </c>
      <c r="AR483">
        <v>99.94</v>
      </c>
      <c r="AS483">
        <v>0</v>
      </c>
      <c r="AT483">
        <v>0</v>
      </c>
      <c r="AU483">
        <f>IF(AS483*$H$13&gt;=AW483,1.0,(AW483/(AW483-AS483*$H$13)))</f>
        <v>0</v>
      </c>
      <c r="AV483">
        <f>(AU483-1)*100</f>
        <v>0</v>
      </c>
      <c r="AW483">
        <f>MAX(0,($B$13+$C$13*EF483)/(1+$D$13*EF483)*DY483/(EA483+273)*$E$13)</f>
        <v>0</v>
      </c>
      <c r="AX483" t="s">
        <v>437</v>
      </c>
      <c r="AY483" t="s">
        <v>437</v>
      </c>
      <c r="AZ483">
        <v>0</v>
      </c>
      <c r="BA483">
        <v>0</v>
      </c>
      <c r="BB483">
        <f>1-AZ483/BA483</f>
        <v>0</v>
      </c>
      <c r="BC483">
        <v>0</v>
      </c>
      <c r="BD483" t="s">
        <v>437</v>
      </c>
      <c r="BE483" t="s">
        <v>437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437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$B$11*EG483+$C$11*EH483+$F$11*ES483*(1-EV483)</f>
        <v>0</v>
      </c>
      <c r="DI483">
        <f>DH483*DJ483</f>
        <v>0</v>
      </c>
      <c r="DJ483">
        <f>($B$11*$D$9+$C$11*$D$9+$F$11*((FF483+EX483)/MAX(FF483+EX483+FG483, 0.1)*$I$9+FG483/MAX(FF483+EX483+FG483, 0.1)*$J$9))/($B$11+$C$11+$F$11)</f>
        <v>0</v>
      </c>
      <c r="DK483">
        <f>($B$11*$K$9+$C$11*$K$9+$F$11*((FF483+EX483)/MAX(FF483+EX483+FG483, 0.1)*$P$9+FG483/MAX(FF483+EX483+FG483, 0.1)*$Q$9))/($B$11+$C$11+$F$11)</f>
        <v>0</v>
      </c>
      <c r="DL483">
        <v>4.6</v>
      </c>
      <c r="DM483">
        <v>0.5</v>
      </c>
      <c r="DN483" t="s">
        <v>438</v>
      </c>
      <c r="DO483">
        <v>2</v>
      </c>
      <c r="DP483" t="b">
        <v>1</v>
      </c>
      <c r="DQ483">
        <v>1759000883.94615</v>
      </c>
      <c r="DR483">
        <v>1291.94538461538</v>
      </c>
      <c r="DS483">
        <v>1342.22230769231</v>
      </c>
      <c r="DT483">
        <v>23.5278</v>
      </c>
      <c r="DU483">
        <v>21.3200076923077</v>
      </c>
      <c r="DV483">
        <v>1284.20230769231</v>
      </c>
      <c r="DW483">
        <v>23.1431538461538</v>
      </c>
      <c r="DX483">
        <v>500.012538461538</v>
      </c>
      <c r="DY483">
        <v>90.2815538461539</v>
      </c>
      <c r="DZ483">
        <v>0.0287884923076923</v>
      </c>
      <c r="EA483">
        <v>29.9680923076923</v>
      </c>
      <c r="EB483">
        <v>30.0152307692308</v>
      </c>
      <c r="EC483">
        <v>999.9</v>
      </c>
      <c r="ED483">
        <v>0</v>
      </c>
      <c r="EE483">
        <v>0</v>
      </c>
      <c r="EF483">
        <v>9989.81076923077</v>
      </c>
      <c r="EG483">
        <v>0</v>
      </c>
      <c r="EH483">
        <v>9.68168</v>
      </c>
      <c r="EI483">
        <v>-50.2754076923077</v>
      </c>
      <c r="EJ483">
        <v>1323.07538461538</v>
      </c>
      <c r="EK483">
        <v>1371.46153846154</v>
      </c>
      <c r="EL483">
        <v>2.20780692307692</v>
      </c>
      <c r="EM483">
        <v>1342.22230769231</v>
      </c>
      <c r="EN483">
        <v>21.3200076923077</v>
      </c>
      <c r="EO483">
        <v>2.12412538461538</v>
      </c>
      <c r="EP483">
        <v>1.92480076923077</v>
      </c>
      <c r="EQ483">
        <v>18.4012615384615</v>
      </c>
      <c r="ER483">
        <v>16.8389538461538</v>
      </c>
      <c r="ES483">
        <v>1999.99615384615</v>
      </c>
      <c r="ET483">
        <v>0.979995307692308</v>
      </c>
      <c r="EU483">
        <v>0.0200047461538462</v>
      </c>
      <c r="EV483">
        <v>0</v>
      </c>
      <c r="EW483">
        <v>680.211153846154</v>
      </c>
      <c r="EX483">
        <v>5.00016</v>
      </c>
      <c r="EY483">
        <v>13909.0307692308</v>
      </c>
      <c r="EZ483">
        <v>18234.1307692308</v>
      </c>
      <c r="FA483">
        <v>48.5</v>
      </c>
      <c r="FB483">
        <v>48.8313846153846</v>
      </c>
      <c r="FC483">
        <v>48.8556153846154</v>
      </c>
      <c r="FD483">
        <v>48.562</v>
      </c>
      <c r="FE483">
        <v>50.3701538461538</v>
      </c>
      <c r="FF483">
        <v>1955.08615384615</v>
      </c>
      <c r="FG483">
        <v>39.91</v>
      </c>
      <c r="FH483">
        <v>0</v>
      </c>
      <c r="FI483">
        <v>1759000897.5</v>
      </c>
      <c r="FJ483">
        <v>0</v>
      </c>
      <c r="FK483">
        <v>680.113615384615</v>
      </c>
      <c r="FL483">
        <v>-0.604991434930916</v>
      </c>
      <c r="FM483">
        <v>-27.4119658091745</v>
      </c>
      <c r="FN483">
        <v>13908.8384615385</v>
      </c>
      <c r="FO483">
        <v>15</v>
      </c>
      <c r="FP483">
        <v>0</v>
      </c>
      <c r="FQ483" t="s">
        <v>439</v>
      </c>
      <c r="FR483">
        <v>1747249705.1</v>
      </c>
      <c r="FS483">
        <v>1747249711.1</v>
      </c>
      <c r="FT483">
        <v>0</v>
      </c>
      <c r="FU483">
        <v>0.871</v>
      </c>
      <c r="FV483">
        <v>0.066</v>
      </c>
      <c r="FW483">
        <v>5.486</v>
      </c>
      <c r="FX483">
        <v>0.145</v>
      </c>
      <c r="FY483">
        <v>420</v>
      </c>
      <c r="FZ483">
        <v>16</v>
      </c>
      <c r="GA483">
        <v>0.27</v>
      </c>
      <c r="GB483">
        <v>0.16</v>
      </c>
      <c r="GC483">
        <v>-50.33955</v>
      </c>
      <c r="GD483">
        <v>3.43223458646613</v>
      </c>
      <c r="GE483">
        <v>0.581290236886876</v>
      </c>
      <c r="GF483">
        <v>0</v>
      </c>
      <c r="GG483">
        <v>680.182529411765</v>
      </c>
      <c r="GH483">
        <v>-0.872146669023388</v>
      </c>
      <c r="GI483">
        <v>0.227623429386203</v>
      </c>
      <c r="GJ483">
        <v>-1</v>
      </c>
      <c r="GK483">
        <v>2.2244855</v>
      </c>
      <c r="GL483">
        <v>-0.352701203007522</v>
      </c>
      <c r="GM483">
        <v>0.0361728264689118</v>
      </c>
      <c r="GN483">
        <v>0</v>
      </c>
      <c r="GO483">
        <v>0</v>
      </c>
      <c r="GP483">
        <v>2</v>
      </c>
      <c r="GQ483" t="s">
        <v>457</v>
      </c>
      <c r="GR483">
        <v>3.12533</v>
      </c>
      <c r="GS483">
        <v>2.65429</v>
      </c>
      <c r="GT483">
        <v>0.195713</v>
      </c>
      <c r="GU483">
        <v>0.200627</v>
      </c>
      <c r="GV483">
        <v>0.0999658</v>
      </c>
      <c r="GW483">
        <v>0.093835</v>
      </c>
      <c r="GX483">
        <v>20704.4</v>
      </c>
      <c r="GY483">
        <v>19535.5</v>
      </c>
      <c r="GZ483">
        <v>23018.1</v>
      </c>
      <c r="HA483">
        <v>23792.5</v>
      </c>
      <c r="HB483">
        <v>35308.5</v>
      </c>
      <c r="HC483">
        <v>35694</v>
      </c>
      <c r="HD483">
        <v>41490.1</v>
      </c>
      <c r="HE483">
        <v>42425.9</v>
      </c>
      <c r="HF483">
        <v>1.91118</v>
      </c>
      <c r="HG483">
        <v>1.82628</v>
      </c>
      <c r="HH483">
        <v>0.179335</v>
      </c>
      <c r="HI483">
        <v>0</v>
      </c>
      <c r="HJ483">
        <v>27.087</v>
      </c>
      <c r="HK483">
        <v>999.9</v>
      </c>
      <c r="HL483">
        <v>54.175</v>
      </c>
      <c r="HM483">
        <v>29.356</v>
      </c>
      <c r="HN483">
        <v>24.637</v>
      </c>
      <c r="HO483">
        <v>53.6874</v>
      </c>
      <c r="HP483">
        <v>41.7428</v>
      </c>
      <c r="HQ483">
        <v>1</v>
      </c>
      <c r="HR483">
        <v>0.00249492</v>
      </c>
      <c r="HS483">
        <v>0.601816</v>
      </c>
      <c r="HT483">
        <v>20.217</v>
      </c>
      <c r="HU483">
        <v>5.22972</v>
      </c>
      <c r="HV483">
        <v>11.992</v>
      </c>
      <c r="HW483">
        <v>4.95555</v>
      </c>
      <c r="HX483">
        <v>3.3039</v>
      </c>
      <c r="HY483">
        <v>24.3</v>
      </c>
      <c r="HZ483">
        <v>9999</v>
      </c>
      <c r="IA483">
        <v>9999</v>
      </c>
      <c r="IB483">
        <v>9999</v>
      </c>
      <c r="IC483">
        <v>1.86846</v>
      </c>
      <c r="ID483">
        <v>1.86417</v>
      </c>
      <c r="IE483">
        <v>1.8718</v>
      </c>
      <c r="IF483">
        <v>1.86264</v>
      </c>
      <c r="IG483">
        <v>1.86207</v>
      </c>
      <c r="IH483">
        <v>1.86854</v>
      </c>
      <c r="II483">
        <v>1.85867</v>
      </c>
      <c r="IJ483">
        <v>1.86508</v>
      </c>
      <c r="IK483">
        <v>5</v>
      </c>
      <c r="IL483">
        <v>0</v>
      </c>
      <c r="IM483">
        <v>0</v>
      </c>
      <c r="IN483">
        <v>0</v>
      </c>
      <c r="IO483" t="s">
        <v>441</v>
      </c>
      <c r="IP483" t="s">
        <v>442</v>
      </c>
      <c r="IQ483" t="s">
        <v>443</v>
      </c>
      <c r="IR483" t="s">
        <v>443</v>
      </c>
      <c r="IS483" t="s">
        <v>443</v>
      </c>
      <c r="IT483" t="s">
        <v>443</v>
      </c>
      <c r="IU483">
        <v>0</v>
      </c>
      <c r="IV483">
        <v>100</v>
      </c>
      <c r="IW483">
        <v>100</v>
      </c>
      <c r="IX483">
        <v>7.79</v>
      </c>
      <c r="IY483">
        <v>0.3844</v>
      </c>
      <c r="IZ483">
        <v>4.29428474587108</v>
      </c>
      <c r="JA483">
        <v>0.0044018681294096</v>
      </c>
      <c r="JB483">
        <v>-1.90699597991277e-06</v>
      </c>
      <c r="JC483">
        <v>4.44501569190667e-10</v>
      </c>
      <c r="JD483">
        <v>0.0663976639725661</v>
      </c>
      <c r="JE483">
        <v>0.00774552653971819</v>
      </c>
      <c r="JF483">
        <v>0.000136201457998369</v>
      </c>
      <c r="JG483">
        <v>5.32982615085375e-06</v>
      </c>
      <c r="JH483">
        <v>-0</v>
      </c>
      <c r="JI483">
        <v>1991</v>
      </c>
      <c r="JJ483">
        <v>1</v>
      </c>
      <c r="JK483">
        <v>28</v>
      </c>
      <c r="JL483">
        <v>195853.1</v>
      </c>
      <c r="JM483">
        <v>195853</v>
      </c>
      <c r="JN483">
        <v>2.56958</v>
      </c>
      <c r="JO483">
        <v>2.34985</v>
      </c>
      <c r="JP483">
        <v>1.4978</v>
      </c>
      <c r="JQ483">
        <v>2.3291</v>
      </c>
      <c r="JR483">
        <v>1.54419</v>
      </c>
      <c r="JS483">
        <v>2.3877</v>
      </c>
      <c r="JT483">
        <v>35.3596</v>
      </c>
      <c r="JU483">
        <v>24.1138</v>
      </c>
      <c r="JV483">
        <v>18</v>
      </c>
      <c r="JW483">
        <v>546.174</v>
      </c>
      <c r="JX483">
        <v>434.695</v>
      </c>
      <c r="JY483">
        <v>25.9727</v>
      </c>
      <c r="JZ483">
        <v>27.5854</v>
      </c>
      <c r="KA483">
        <v>30</v>
      </c>
      <c r="KB483">
        <v>27.4764</v>
      </c>
      <c r="KC483">
        <v>27.5009</v>
      </c>
      <c r="KD483">
        <v>51.4352</v>
      </c>
      <c r="KE483">
        <v>24.9373</v>
      </c>
      <c r="KF483">
        <v>85.5705</v>
      </c>
      <c r="KG483">
        <v>25.9668</v>
      </c>
      <c r="KH483">
        <v>1388.66</v>
      </c>
      <c r="KI483">
        <v>21.3248</v>
      </c>
      <c r="KJ483">
        <v>92.9963</v>
      </c>
      <c r="KK483">
        <v>98.8789</v>
      </c>
    </row>
    <row r="484" spans="1:297">
      <c r="A484">
        <v>468</v>
      </c>
      <c r="B484">
        <v>1759000897.1</v>
      </c>
      <c r="C484">
        <v>13550.0999999046</v>
      </c>
      <c r="D484" t="s">
        <v>1382</v>
      </c>
      <c r="E484" t="s">
        <v>1383</v>
      </c>
      <c r="F484">
        <v>5</v>
      </c>
      <c r="G484" t="s">
        <v>1217</v>
      </c>
      <c r="H484" t="s">
        <v>436</v>
      </c>
      <c r="I484">
        <v>1759000888.94615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(EA484+(U484+2*0.95*5.67E-8*(((EA484+$B$7)+273)^4-(EA484+273)^4)-44100*J484)/(1.84*29.3*R484+8*0.95*5.67E-8*(EA484+273)^3))</f>
        <v>0</v>
      </c>
      <c r="W484">
        <f>($C$7*EB484+$D$7*EC484+$E$7*V484)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2*0.95*5.67E-8*(((EA484+$B$7)+273)^4-(W484+273)^4)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1405.20336580952</v>
      </c>
      <c r="AK484">
        <v>1364.43690909091</v>
      </c>
      <c r="AL484">
        <v>3.59879393939373</v>
      </c>
      <c r="AM484">
        <v>63.08</v>
      </c>
      <c r="AN484">
        <f>(AP484 - AO484 + DY484*1E3/(8.314*(EA484+273.15)) * AR484/DX484 * AQ484) * DX484/(100*DL484) * 1000/(1000 - AP484)</f>
        <v>0</v>
      </c>
      <c r="AO484">
        <v>21.3378795982143</v>
      </c>
      <c r="AP484">
        <v>23.4978303030303</v>
      </c>
      <c r="AQ484">
        <v>-5.2380451918021e-05</v>
      </c>
      <c r="AR484">
        <v>99.94</v>
      </c>
      <c r="AS484">
        <v>0</v>
      </c>
      <c r="AT484">
        <v>0</v>
      </c>
      <c r="AU484">
        <f>IF(AS484*$H$13&gt;=AW484,1.0,(AW484/(AW484-AS484*$H$13)))</f>
        <v>0</v>
      </c>
      <c r="AV484">
        <f>(AU484-1)*100</f>
        <v>0</v>
      </c>
      <c r="AW484">
        <f>MAX(0,($B$13+$C$13*EF484)/(1+$D$13*EF484)*DY484/(EA484+273)*$E$13)</f>
        <v>0</v>
      </c>
      <c r="AX484" t="s">
        <v>437</v>
      </c>
      <c r="AY484" t="s">
        <v>437</v>
      </c>
      <c r="AZ484">
        <v>0</v>
      </c>
      <c r="BA484">
        <v>0</v>
      </c>
      <c r="BB484">
        <f>1-AZ484/BA484</f>
        <v>0</v>
      </c>
      <c r="BC484">
        <v>0</v>
      </c>
      <c r="BD484" t="s">
        <v>437</v>
      </c>
      <c r="BE484" t="s">
        <v>437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437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$B$11*EG484+$C$11*EH484+$F$11*ES484*(1-EV484)</f>
        <v>0</v>
      </c>
      <c r="DI484">
        <f>DH484*DJ484</f>
        <v>0</v>
      </c>
      <c r="DJ484">
        <f>($B$11*$D$9+$C$11*$D$9+$F$11*((FF484+EX484)/MAX(FF484+EX484+FG484, 0.1)*$I$9+FG484/MAX(FF484+EX484+FG484, 0.1)*$J$9))/($B$11+$C$11+$F$11)</f>
        <v>0</v>
      </c>
      <c r="DK484">
        <f>($B$11*$K$9+$C$11*$K$9+$F$11*((FF484+EX484)/MAX(FF484+EX484+FG484, 0.1)*$P$9+FG484/MAX(FF484+EX484+FG484, 0.1)*$Q$9))/($B$11+$C$11+$F$11)</f>
        <v>0</v>
      </c>
      <c r="DL484">
        <v>4.6</v>
      </c>
      <c r="DM484">
        <v>0.5</v>
      </c>
      <c r="DN484" t="s">
        <v>438</v>
      </c>
      <c r="DO484">
        <v>2</v>
      </c>
      <c r="DP484" t="b">
        <v>1</v>
      </c>
      <c r="DQ484">
        <v>1759000888.94615</v>
      </c>
      <c r="DR484">
        <v>1308.35</v>
      </c>
      <c r="DS484">
        <v>1358.78230769231</v>
      </c>
      <c r="DT484">
        <v>23.5215615384615</v>
      </c>
      <c r="DU484">
        <v>21.3347846153846</v>
      </c>
      <c r="DV484">
        <v>1300.57923076923</v>
      </c>
      <c r="DW484">
        <v>23.1370538461538</v>
      </c>
      <c r="DX484">
        <v>500.034615384615</v>
      </c>
      <c r="DY484">
        <v>90.2803076923077</v>
      </c>
      <c r="DZ484">
        <v>0.0287564461538462</v>
      </c>
      <c r="EA484">
        <v>29.9588923076923</v>
      </c>
      <c r="EB484">
        <v>30.0141769230769</v>
      </c>
      <c r="EC484">
        <v>999.9</v>
      </c>
      <c r="ED484">
        <v>0</v>
      </c>
      <c r="EE484">
        <v>0</v>
      </c>
      <c r="EF484">
        <v>9987.98384615384</v>
      </c>
      <c r="EG484">
        <v>0</v>
      </c>
      <c r="EH484">
        <v>9.68168</v>
      </c>
      <c r="EI484">
        <v>-50.4303230769231</v>
      </c>
      <c r="EJ484">
        <v>1339.86692307692</v>
      </c>
      <c r="EK484">
        <v>1388.40307692308</v>
      </c>
      <c r="EL484">
        <v>2.18678230769231</v>
      </c>
      <c r="EM484">
        <v>1358.78230769231</v>
      </c>
      <c r="EN484">
        <v>21.3347846153846</v>
      </c>
      <c r="EO484">
        <v>2.12353307692308</v>
      </c>
      <c r="EP484">
        <v>1.92611</v>
      </c>
      <c r="EQ484">
        <v>18.3968076923077</v>
      </c>
      <c r="ER484">
        <v>16.8496538461538</v>
      </c>
      <c r="ES484">
        <v>1999.99538461538</v>
      </c>
      <c r="ET484">
        <v>0.979995307692308</v>
      </c>
      <c r="EU484">
        <v>0.0200047461538462</v>
      </c>
      <c r="EV484">
        <v>0</v>
      </c>
      <c r="EW484">
        <v>680.117307692308</v>
      </c>
      <c r="EX484">
        <v>5.00016</v>
      </c>
      <c r="EY484">
        <v>13906.8153846154</v>
      </c>
      <c r="EZ484">
        <v>18234.1384615385</v>
      </c>
      <c r="FA484">
        <v>48.5</v>
      </c>
      <c r="FB484">
        <v>48.8216923076923</v>
      </c>
      <c r="FC484">
        <v>48.8459230769231</v>
      </c>
      <c r="FD484">
        <v>48.562</v>
      </c>
      <c r="FE484">
        <v>50.3701538461538</v>
      </c>
      <c r="FF484">
        <v>1955.08538461538</v>
      </c>
      <c r="FG484">
        <v>39.91</v>
      </c>
      <c r="FH484">
        <v>0</v>
      </c>
      <c r="FI484">
        <v>1759000902.3</v>
      </c>
      <c r="FJ484">
        <v>0</v>
      </c>
      <c r="FK484">
        <v>680.038192307692</v>
      </c>
      <c r="FL484">
        <v>-1.1341196430204</v>
      </c>
      <c r="FM484">
        <v>-23.4495726641586</v>
      </c>
      <c r="FN484">
        <v>13906.6884615385</v>
      </c>
      <c r="FO484">
        <v>15</v>
      </c>
      <c r="FP484">
        <v>0</v>
      </c>
      <c r="FQ484" t="s">
        <v>439</v>
      </c>
      <c r="FR484">
        <v>1747249705.1</v>
      </c>
      <c r="FS484">
        <v>1747249711.1</v>
      </c>
      <c r="FT484">
        <v>0</v>
      </c>
      <c r="FU484">
        <v>0.871</v>
      </c>
      <c r="FV484">
        <v>0.066</v>
      </c>
      <c r="FW484">
        <v>5.486</v>
      </c>
      <c r="FX484">
        <v>0.145</v>
      </c>
      <c r="FY484">
        <v>420</v>
      </c>
      <c r="FZ484">
        <v>16</v>
      </c>
      <c r="GA484">
        <v>0.27</v>
      </c>
      <c r="GB484">
        <v>0.16</v>
      </c>
      <c r="GC484">
        <v>-50.5707047619048</v>
      </c>
      <c r="GD484">
        <v>-0.683477922077968</v>
      </c>
      <c r="GE484">
        <v>0.735413062082859</v>
      </c>
      <c r="GF484">
        <v>0</v>
      </c>
      <c r="GG484">
        <v>680.086176470588</v>
      </c>
      <c r="GH484">
        <v>-1.01506492633534</v>
      </c>
      <c r="GI484">
        <v>0.241668157335416</v>
      </c>
      <c r="GJ484">
        <v>-1</v>
      </c>
      <c r="GK484">
        <v>2.19975571428571</v>
      </c>
      <c r="GL484">
        <v>-0.243436363636362</v>
      </c>
      <c r="GM484">
        <v>0.0259624279023561</v>
      </c>
      <c r="GN484">
        <v>0</v>
      </c>
      <c r="GO484">
        <v>0</v>
      </c>
      <c r="GP484">
        <v>2</v>
      </c>
      <c r="GQ484" t="s">
        <v>457</v>
      </c>
      <c r="GR484">
        <v>3.12539</v>
      </c>
      <c r="GS484">
        <v>2.65403</v>
      </c>
      <c r="GT484">
        <v>0.197315</v>
      </c>
      <c r="GU484">
        <v>0.2021</v>
      </c>
      <c r="GV484">
        <v>0.0999035</v>
      </c>
      <c r="GW484">
        <v>0.0938783</v>
      </c>
      <c r="GX484">
        <v>20663</v>
      </c>
      <c r="GY484">
        <v>19499.5</v>
      </c>
      <c r="GZ484">
        <v>23018</v>
      </c>
      <c r="HA484">
        <v>23792.5</v>
      </c>
      <c r="HB484">
        <v>35311.4</v>
      </c>
      <c r="HC484">
        <v>35692.6</v>
      </c>
      <c r="HD484">
        <v>41490.5</v>
      </c>
      <c r="HE484">
        <v>42426.2</v>
      </c>
      <c r="HF484">
        <v>1.9115</v>
      </c>
      <c r="HG484">
        <v>1.82628</v>
      </c>
      <c r="HH484">
        <v>0.17944</v>
      </c>
      <c r="HI484">
        <v>0</v>
      </c>
      <c r="HJ484">
        <v>27.0835</v>
      </c>
      <c r="HK484">
        <v>999.9</v>
      </c>
      <c r="HL484">
        <v>54.175</v>
      </c>
      <c r="HM484">
        <v>29.356</v>
      </c>
      <c r="HN484">
        <v>24.6363</v>
      </c>
      <c r="HO484">
        <v>54.7474</v>
      </c>
      <c r="HP484">
        <v>41.9431</v>
      </c>
      <c r="HQ484">
        <v>1</v>
      </c>
      <c r="HR484">
        <v>0.00254573</v>
      </c>
      <c r="HS484">
        <v>0.592723</v>
      </c>
      <c r="HT484">
        <v>20.2171</v>
      </c>
      <c r="HU484">
        <v>5.22987</v>
      </c>
      <c r="HV484">
        <v>11.992</v>
      </c>
      <c r="HW484">
        <v>4.95575</v>
      </c>
      <c r="HX484">
        <v>3.30393</v>
      </c>
      <c r="HY484">
        <v>24.3</v>
      </c>
      <c r="HZ484">
        <v>9999</v>
      </c>
      <c r="IA484">
        <v>9999</v>
      </c>
      <c r="IB484">
        <v>9999</v>
      </c>
      <c r="IC484">
        <v>1.8685</v>
      </c>
      <c r="ID484">
        <v>1.86417</v>
      </c>
      <c r="IE484">
        <v>1.87181</v>
      </c>
      <c r="IF484">
        <v>1.86264</v>
      </c>
      <c r="IG484">
        <v>1.86206</v>
      </c>
      <c r="IH484">
        <v>1.8685</v>
      </c>
      <c r="II484">
        <v>1.85867</v>
      </c>
      <c r="IJ484">
        <v>1.86508</v>
      </c>
      <c r="IK484">
        <v>5</v>
      </c>
      <c r="IL484">
        <v>0</v>
      </c>
      <c r="IM484">
        <v>0</v>
      </c>
      <c r="IN484">
        <v>0</v>
      </c>
      <c r="IO484" t="s">
        <v>441</v>
      </c>
      <c r="IP484" t="s">
        <v>442</v>
      </c>
      <c r="IQ484" t="s">
        <v>443</v>
      </c>
      <c r="IR484" t="s">
        <v>443</v>
      </c>
      <c r="IS484" t="s">
        <v>443</v>
      </c>
      <c r="IT484" t="s">
        <v>443</v>
      </c>
      <c r="IU484">
        <v>0</v>
      </c>
      <c r="IV484">
        <v>100</v>
      </c>
      <c r="IW484">
        <v>100</v>
      </c>
      <c r="IX484">
        <v>7.82</v>
      </c>
      <c r="IY484">
        <v>0.3839</v>
      </c>
      <c r="IZ484">
        <v>4.29428474587108</v>
      </c>
      <c r="JA484">
        <v>0.0044018681294096</v>
      </c>
      <c r="JB484">
        <v>-1.90699597991277e-06</v>
      </c>
      <c r="JC484">
        <v>4.44501569190667e-10</v>
      </c>
      <c r="JD484">
        <v>0.0663976639725661</v>
      </c>
      <c r="JE484">
        <v>0.00774552653971819</v>
      </c>
      <c r="JF484">
        <v>0.000136201457998369</v>
      </c>
      <c r="JG484">
        <v>5.32982615085375e-06</v>
      </c>
      <c r="JH484">
        <v>-0</v>
      </c>
      <c r="JI484">
        <v>1991</v>
      </c>
      <c r="JJ484">
        <v>1</v>
      </c>
      <c r="JK484">
        <v>28</v>
      </c>
      <c r="JL484">
        <v>195853.2</v>
      </c>
      <c r="JM484">
        <v>195853.1</v>
      </c>
      <c r="JN484">
        <v>2.59888</v>
      </c>
      <c r="JO484">
        <v>2.31934</v>
      </c>
      <c r="JP484">
        <v>1.49902</v>
      </c>
      <c r="JQ484">
        <v>2.33032</v>
      </c>
      <c r="JR484">
        <v>1.54419</v>
      </c>
      <c r="JS484">
        <v>2.28149</v>
      </c>
      <c r="JT484">
        <v>35.3827</v>
      </c>
      <c r="JU484">
        <v>24.105</v>
      </c>
      <c r="JV484">
        <v>18</v>
      </c>
      <c r="JW484">
        <v>546.376</v>
      </c>
      <c r="JX484">
        <v>434.682</v>
      </c>
      <c r="JY484">
        <v>25.9592</v>
      </c>
      <c r="JZ484">
        <v>27.5837</v>
      </c>
      <c r="KA484">
        <v>30</v>
      </c>
      <c r="KB484">
        <v>27.4755</v>
      </c>
      <c r="KC484">
        <v>27.499</v>
      </c>
      <c r="KD484">
        <v>51.9786</v>
      </c>
      <c r="KE484">
        <v>24.9373</v>
      </c>
      <c r="KF484">
        <v>85.5705</v>
      </c>
      <c r="KG484">
        <v>25.9545</v>
      </c>
      <c r="KH484">
        <v>1408.87</v>
      </c>
      <c r="KI484">
        <v>21.3526</v>
      </c>
      <c r="KJ484">
        <v>92.9967</v>
      </c>
      <c r="KK484">
        <v>98.8792</v>
      </c>
    </row>
    <row r="485" spans="1:297">
      <c r="A485">
        <v>469</v>
      </c>
      <c r="B485">
        <v>1759000902.1</v>
      </c>
      <c r="C485">
        <v>13555.0999999046</v>
      </c>
      <c r="D485" t="s">
        <v>1384</v>
      </c>
      <c r="E485" t="s">
        <v>1385</v>
      </c>
      <c r="F485">
        <v>5</v>
      </c>
      <c r="G485" t="s">
        <v>1217</v>
      </c>
      <c r="H485" t="s">
        <v>436</v>
      </c>
      <c r="I485">
        <v>1759000893.94615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(EA485+(U485+2*0.95*5.67E-8*(((EA485+$B$7)+273)^4-(EA485+273)^4)-44100*J485)/(1.84*29.3*R485+8*0.95*5.67E-8*(EA485+273)^3))</f>
        <v>0</v>
      </c>
      <c r="W485">
        <f>($C$7*EB485+$D$7*EC485+$E$7*V485)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2*0.95*5.67E-8*(((EA485+$B$7)+273)^4-(W485+273)^4)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1421.48602658333</v>
      </c>
      <c r="AK485">
        <v>1381.20751515151</v>
      </c>
      <c r="AL485">
        <v>3.32660974025959</v>
      </c>
      <c r="AM485">
        <v>63.08</v>
      </c>
      <c r="AN485">
        <f>(AP485 - AO485 + DY485*1E3/(8.314*(EA485+273.15)) * AR485/DX485 * AQ485) * DX485/(100*DL485) * 1000/(1000 - AP485)</f>
        <v>0</v>
      </c>
      <c r="AO485">
        <v>21.3572064285714</v>
      </c>
      <c r="AP485">
        <v>23.477516969697</v>
      </c>
      <c r="AQ485">
        <v>-4.75176181843324e-05</v>
      </c>
      <c r="AR485">
        <v>99.94</v>
      </c>
      <c r="AS485">
        <v>0</v>
      </c>
      <c r="AT485">
        <v>0</v>
      </c>
      <c r="AU485">
        <f>IF(AS485*$H$13&gt;=AW485,1.0,(AW485/(AW485-AS485*$H$13)))</f>
        <v>0</v>
      </c>
      <c r="AV485">
        <f>(AU485-1)*100</f>
        <v>0</v>
      </c>
      <c r="AW485">
        <f>MAX(0,($B$13+$C$13*EF485)/(1+$D$13*EF485)*DY485/(EA485+273)*$E$13)</f>
        <v>0</v>
      </c>
      <c r="AX485" t="s">
        <v>437</v>
      </c>
      <c r="AY485" t="s">
        <v>437</v>
      </c>
      <c r="AZ485">
        <v>0</v>
      </c>
      <c r="BA485">
        <v>0</v>
      </c>
      <c r="BB485">
        <f>1-AZ485/BA485</f>
        <v>0</v>
      </c>
      <c r="BC485">
        <v>0</v>
      </c>
      <c r="BD485" t="s">
        <v>437</v>
      </c>
      <c r="BE485" t="s">
        <v>437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437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$B$11*EG485+$C$11*EH485+$F$11*ES485*(1-EV485)</f>
        <v>0</v>
      </c>
      <c r="DI485">
        <f>DH485*DJ485</f>
        <v>0</v>
      </c>
      <c r="DJ485">
        <f>($B$11*$D$9+$C$11*$D$9+$F$11*((FF485+EX485)/MAX(FF485+EX485+FG485, 0.1)*$I$9+FG485/MAX(FF485+EX485+FG485, 0.1)*$J$9))/($B$11+$C$11+$F$11)</f>
        <v>0</v>
      </c>
      <c r="DK485">
        <f>($B$11*$K$9+$C$11*$K$9+$F$11*((FF485+EX485)/MAX(FF485+EX485+FG485, 0.1)*$P$9+FG485/MAX(FF485+EX485+FG485, 0.1)*$Q$9))/($B$11+$C$11+$F$11)</f>
        <v>0</v>
      </c>
      <c r="DL485">
        <v>4.6</v>
      </c>
      <c r="DM485">
        <v>0.5</v>
      </c>
      <c r="DN485" t="s">
        <v>438</v>
      </c>
      <c r="DO485">
        <v>2</v>
      </c>
      <c r="DP485" t="b">
        <v>1</v>
      </c>
      <c r="DQ485">
        <v>1759000893.94615</v>
      </c>
      <c r="DR485">
        <v>1324.90230769231</v>
      </c>
      <c r="DS485">
        <v>1375.30538461538</v>
      </c>
      <c r="DT485">
        <v>23.5068769230769</v>
      </c>
      <c r="DU485">
        <v>21.3438461538462</v>
      </c>
      <c r="DV485">
        <v>1317.10384615385</v>
      </c>
      <c r="DW485">
        <v>23.1226769230769</v>
      </c>
      <c r="DX485">
        <v>500.023384615385</v>
      </c>
      <c r="DY485">
        <v>90.2796384615385</v>
      </c>
      <c r="DZ485">
        <v>0.0286622461538461</v>
      </c>
      <c r="EA485">
        <v>29.9498769230769</v>
      </c>
      <c r="EB485">
        <v>30.0118230769231</v>
      </c>
      <c r="EC485">
        <v>999.9</v>
      </c>
      <c r="ED485">
        <v>0</v>
      </c>
      <c r="EE485">
        <v>0</v>
      </c>
      <c r="EF485">
        <v>9992.98461538462</v>
      </c>
      <c r="EG485">
        <v>0</v>
      </c>
      <c r="EH485">
        <v>9.68168</v>
      </c>
      <c r="EI485">
        <v>-50.4020307692308</v>
      </c>
      <c r="EJ485">
        <v>1356.79769230769</v>
      </c>
      <c r="EK485">
        <v>1405.30076923077</v>
      </c>
      <c r="EL485">
        <v>2.16301230769231</v>
      </c>
      <c r="EM485">
        <v>1375.30538461538</v>
      </c>
      <c r="EN485">
        <v>21.3438461538462</v>
      </c>
      <c r="EO485">
        <v>2.12219230769231</v>
      </c>
      <c r="EP485">
        <v>1.92691538461538</v>
      </c>
      <c r="EQ485">
        <v>18.3867230769231</v>
      </c>
      <c r="ER485">
        <v>16.8562384615385</v>
      </c>
      <c r="ES485">
        <v>1999.97384615385</v>
      </c>
      <c r="ET485">
        <v>0.979995076923077</v>
      </c>
      <c r="EU485">
        <v>0.0200049615384615</v>
      </c>
      <c r="EV485">
        <v>0</v>
      </c>
      <c r="EW485">
        <v>679.959230769231</v>
      </c>
      <c r="EX485">
        <v>5.00016</v>
      </c>
      <c r="EY485">
        <v>13904.3384615385</v>
      </c>
      <c r="EZ485">
        <v>18233.9384615385</v>
      </c>
      <c r="FA485">
        <v>48.5</v>
      </c>
      <c r="FB485">
        <v>48.8168461538462</v>
      </c>
      <c r="FC485">
        <v>48.8410769230769</v>
      </c>
      <c r="FD485">
        <v>48.562</v>
      </c>
      <c r="FE485">
        <v>50.3653076923077</v>
      </c>
      <c r="FF485">
        <v>1955.06384615385</v>
      </c>
      <c r="FG485">
        <v>39.91</v>
      </c>
      <c r="FH485">
        <v>0</v>
      </c>
      <c r="FI485">
        <v>1759000907.7</v>
      </c>
      <c r="FJ485">
        <v>0</v>
      </c>
      <c r="FK485">
        <v>679.92852</v>
      </c>
      <c r="FL485">
        <v>-1.29215384321209</v>
      </c>
      <c r="FM485">
        <v>-30.3076922893268</v>
      </c>
      <c r="FN485">
        <v>13904.052</v>
      </c>
      <c r="FO485">
        <v>15</v>
      </c>
      <c r="FP485">
        <v>0</v>
      </c>
      <c r="FQ485" t="s">
        <v>439</v>
      </c>
      <c r="FR485">
        <v>1747249705.1</v>
      </c>
      <c r="FS485">
        <v>1747249711.1</v>
      </c>
      <c r="FT485">
        <v>0</v>
      </c>
      <c r="FU485">
        <v>0.871</v>
      </c>
      <c r="FV485">
        <v>0.066</v>
      </c>
      <c r="FW485">
        <v>5.486</v>
      </c>
      <c r="FX485">
        <v>0.145</v>
      </c>
      <c r="FY485">
        <v>420</v>
      </c>
      <c r="FZ485">
        <v>16</v>
      </c>
      <c r="GA485">
        <v>0.27</v>
      </c>
      <c r="GB485">
        <v>0.16</v>
      </c>
      <c r="GC485">
        <v>-50.361865</v>
      </c>
      <c r="GD485">
        <v>-2.02689473684207</v>
      </c>
      <c r="GE485">
        <v>0.723858923599758</v>
      </c>
      <c r="GF485">
        <v>0</v>
      </c>
      <c r="GG485">
        <v>680.010117647059</v>
      </c>
      <c r="GH485">
        <v>-1.10105423160642</v>
      </c>
      <c r="GI485">
        <v>0.230905858676069</v>
      </c>
      <c r="GJ485">
        <v>-1</v>
      </c>
      <c r="GK485">
        <v>2.172066</v>
      </c>
      <c r="GL485">
        <v>-0.280332631578946</v>
      </c>
      <c r="GM485">
        <v>0.0284016806544964</v>
      </c>
      <c r="GN485">
        <v>0</v>
      </c>
      <c r="GO485">
        <v>0</v>
      </c>
      <c r="GP485">
        <v>2</v>
      </c>
      <c r="GQ485" t="s">
        <v>457</v>
      </c>
      <c r="GR485">
        <v>3.1256</v>
      </c>
      <c r="GS485">
        <v>2.65432</v>
      </c>
      <c r="GT485">
        <v>0.198818</v>
      </c>
      <c r="GU485">
        <v>0.203653</v>
      </c>
      <c r="GV485">
        <v>0.0998439</v>
      </c>
      <c r="GW485">
        <v>0.0939247</v>
      </c>
      <c r="GX485">
        <v>20624.4</v>
      </c>
      <c r="GY485">
        <v>19461.4</v>
      </c>
      <c r="GZ485">
        <v>23018</v>
      </c>
      <c r="HA485">
        <v>23792.3</v>
      </c>
      <c r="HB485">
        <v>35313.6</v>
      </c>
      <c r="HC485">
        <v>35690.6</v>
      </c>
      <c r="HD485">
        <v>41490.1</v>
      </c>
      <c r="HE485">
        <v>42425.8</v>
      </c>
      <c r="HF485">
        <v>1.91175</v>
      </c>
      <c r="HG485">
        <v>1.826</v>
      </c>
      <c r="HH485">
        <v>0.179239</v>
      </c>
      <c r="HI485">
        <v>0</v>
      </c>
      <c r="HJ485">
        <v>27.0775</v>
      </c>
      <c r="HK485">
        <v>999.9</v>
      </c>
      <c r="HL485">
        <v>54.2</v>
      </c>
      <c r="HM485">
        <v>29.356</v>
      </c>
      <c r="HN485">
        <v>24.646</v>
      </c>
      <c r="HO485">
        <v>54.1574</v>
      </c>
      <c r="HP485">
        <v>41.6787</v>
      </c>
      <c r="HQ485">
        <v>1</v>
      </c>
      <c r="HR485">
        <v>0.00249238</v>
      </c>
      <c r="HS485">
        <v>0.588878</v>
      </c>
      <c r="HT485">
        <v>20.2171</v>
      </c>
      <c r="HU485">
        <v>5.23002</v>
      </c>
      <c r="HV485">
        <v>11.992</v>
      </c>
      <c r="HW485">
        <v>4.9556</v>
      </c>
      <c r="HX485">
        <v>3.30385</v>
      </c>
      <c r="HY485">
        <v>24.3</v>
      </c>
      <c r="HZ485">
        <v>9999</v>
      </c>
      <c r="IA485">
        <v>9999</v>
      </c>
      <c r="IB485">
        <v>9999</v>
      </c>
      <c r="IC485">
        <v>1.86847</v>
      </c>
      <c r="ID485">
        <v>1.86418</v>
      </c>
      <c r="IE485">
        <v>1.8718</v>
      </c>
      <c r="IF485">
        <v>1.86264</v>
      </c>
      <c r="IG485">
        <v>1.86205</v>
      </c>
      <c r="IH485">
        <v>1.86852</v>
      </c>
      <c r="II485">
        <v>1.85867</v>
      </c>
      <c r="IJ485">
        <v>1.86508</v>
      </c>
      <c r="IK485">
        <v>5</v>
      </c>
      <c r="IL485">
        <v>0</v>
      </c>
      <c r="IM485">
        <v>0</v>
      </c>
      <c r="IN485">
        <v>0</v>
      </c>
      <c r="IO485" t="s">
        <v>441</v>
      </c>
      <c r="IP485" t="s">
        <v>442</v>
      </c>
      <c r="IQ485" t="s">
        <v>443</v>
      </c>
      <c r="IR485" t="s">
        <v>443</v>
      </c>
      <c r="IS485" t="s">
        <v>443</v>
      </c>
      <c r="IT485" t="s">
        <v>443</v>
      </c>
      <c r="IU485">
        <v>0</v>
      </c>
      <c r="IV485">
        <v>100</v>
      </c>
      <c r="IW485">
        <v>100</v>
      </c>
      <c r="IX485">
        <v>7.85</v>
      </c>
      <c r="IY485">
        <v>0.3835</v>
      </c>
      <c r="IZ485">
        <v>4.29428474587108</v>
      </c>
      <c r="JA485">
        <v>0.0044018681294096</v>
      </c>
      <c r="JB485">
        <v>-1.90699597991277e-06</v>
      </c>
      <c r="JC485">
        <v>4.44501569190667e-10</v>
      </c>
      <c r="JD485">
        <v>0.0663976639725661</v>
      </c>
      <c r="JE485">
        <v>0.00774552653971819</v>
      </c>
      <c r="JF485">
        <v>0.000136201457998369</v>
      </c>
      <c r="JG485">
        <v>5.32982615085375e-06</v>
      </c>
      <c r="JH485">
        <v>-0</v>
      </c>
      <c r="JI485">
        <v>1991</v>
      </c>
      <c r="JJ485">
        <v>1</v>
      </c>
      <c r="JK485">
        <v>28</v>
      </c>
      <c r="JL485">
        <v>195853.3</v>
      </c>
      <c r="JM485">
        <v>195853.2</v>
      </c>
      <c r="JN485">
        <v>2.62329</v>
      </c>
      <c r="JO485">
        <v>2.33521</v>
      </c>
      <c r="JP485">
        <v>1.4978</v>
      </c>
      <c r="JQ485">
        <v>2.33032</v>
      </c>
      <c r="JR485">
        <v>1.54419</v>
      </c>
      <c r="JS485">
        <v>2.37061</v>
      </c>
      <c r="JT485">
        <v>35.3596</v>
      </c>
      <c r="JU485">
        <v>24.1138</v>
      </c>
      <c r="JV485">
        <v>18</v>
      </c>
      <c r="JW485">
        <v>546.527</v>
      </c>
      <c r="JX485">
        <v>434.514</v>
      </c>
      <c r="JY485">
        <v>25.9479</v>
      </c>
      <c r="JZ485">
        <v>27.583</v>
      </c>
      <c r="KA485">
        <v>30</v>
      </c>
      <c r="KB485">
        <v>27.4741</v>
      </c>
      <c r="KC485">
        <v>27.4985</v>
      </c>
      <c r="KD485">
        <v>52.5182</v>
      </c>
      <c r="KE485">
        <v>24.9373</v>
      </c>
      <c r="KF485">
        <v>85.9459</v>
      </c>
      <c r="KG485">
        <v>25.9435</v>
      </c>
      <c r="KH485">
        <v>1422.46</v>
      </c>
      <c r="KI485">
        <v>21.384</v>
      </c>
      <c r="KJ485">
        <v>92.9962</v>
      </c>
      <c r="KK485">
        <v>98.8785</v>
      </c>
    </row>
    <row r="486" spans="1:297">
      <c r="A486">
        <v>470</v>
      </c>
      <c r="B486">
        <v>1759000907.1</v>
      </c>
      <c r="C486">
        <v>13560.0999999046</v>
      </c>
      <c r="D486" t="s">
        <v>1386</v>
      </c>
      <c r="E486" t="s">
        <v>1387</v>
      </c>
      <c r="F486">
        <v>5</v>
      </c>
      <c r="G486" t="s">
        <v>1217</v>
      </c>
      <c r="H486" t="s">
        <v>436</v>
      </c>
      <c r="I486">
        <v>1759000898.94615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(EA486+(U486+2*0.95*5.67E-8*(((EA486+$B$7)+273)^4-(EA486+273)^4)-44100*J486)/(1.84*29.3*R486+8*0.95*5.67E-8*(EA486+273)^3))</f>
        <v>0</v>
      </c>
      <c r="W486">
        <f>($C$7*EB486+$D$7*EC486+$E$7*V486)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2*0.95*5.67E-8*(((EA486+$B$7)+273)^4-(W486+273)^4)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1439.76704172619</v>
      </c>
      <c r="AK486">
        <v>1398.95381818182</v>
      </c>
      <c r="AL486">
        <v>3.57340692640669</v>
      </c>
      <c r="AM486">
        <v>63.08</v>
      </c>
      <c r="AN486">
        <f>(AP486 - AO486 + DY486*1E3/(8.314*(EA486+273.15)) * AR486/DX486 * AQ486) * DX486/(100*DL486) * 1000/(1000 - AP486)</f>
        <v>0</v>
      </c>
      <c r="AO486">
        <v>21.3651908035714</v>
      </c>
      <c r="AP486">
        <v>23.4610854545455</v>
      </c>
      <c r="AQ486">
        <v>-3.94347974123406e-05</v>
      </c>
      <c r="AR486">
        <v>99.94</v>
      </c>
      <c r="AS486">
        <v>0</v>
      </c>
      <c r="AT486">
        <v>0</v>
      </c>
      <c r="AU486">
        <f>IF(AS486*$H$13&gt;=AW486,1.0,(AW486/(AW486-AS486*$H$13)))</f>
        <v>0</v>
      </c>
      <c r="AV486">
        <f>(AU486-1)*100</f>
        <v>0</v>
      </c>
      <c r="AW486">
        <f>MAX(0,($B$13+$C$13*EF486)/(1+$D$13*EF486)*DY486/(EA486+273)*$E$13)</f>
        <v>0</v>
      </c>
      <c r="AX486" t="s">
        <v>437</v>
      </c>
      <c r="AY486" t="s">
        <v>437</v>
      </c>
      <c r="AZ486">
        <v>0</v>
      </c>
      <c r="BA486">
        <v>0</v>
      </c>
      <c r="BB486">
        <f>1-AZ486/BA486</f>
        <v>0</v>
      </c>
      <c r="BC486">
        <v>0</v>
      </c>
      <c r="BD486" t="s">
        <v>437</v>
      </c>
      <c r="BE486" t="s">
        <v>437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437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$B$11*EG486+$C$11*EH486+$F$11*ES486*(1-EV486)</f>
        <v>0</v>
      </c>
      <c r="DI486">
        <f>DH486*DJ486</f>
        <v>0</v>
      </c>
      <c r="DJ486">
        <f>($B$11*$D$9+$C$11*$D$9+$F$11*((FF486+EX486)/MAX(FF486+EX486+FG486, 0.1)*$I$9+FG486/MAX(FF486+EX486+FG486, 0.1)*$J$9))/($B$11+$C$11+$F$11)</f>
        <v>0</v>
      </c>
      <c r="DK486">
        <f>($B$11*$K$9+$C$11*$K$9+$F$11*((FF486+EX486)/MAX(FF486+EX486+FG486, 0.1)*$P$9+FG486/MAX(FF486+EX486+FG486, 0.1)*$Q$9))/($B$11+$C$11+$F$11)</f>
        <v>0</v>
      </c>
      <c r="DL486">
        <v>4.6</v>
      </c>
      <c r="DM486">
        <v>0.5</v>
      </c>
      <c r="DN486" t="s">
        <v>438</v>
      </c>
      <c r="DO486">
        <v>2</v>
      </c>
      <c r="DP486" t="b">
        <v>1</v>
      </c>
      <c r="DQ486">
        <v>1759000898.94615</v>
      </c>
      <c r="DR486">
        <v>1341.72307692308</v>
      </c>
      <c r="DS486">
        <v>1392.63230769231</v>
      </c>
      <c r="DT486">
        <v>23.4877307692308</v>
      </c>
      <c r="DU486">
        <v>21.3528461538462</v>
      </c>
      <c r="DV486">
        <v>1333.89692307692</v>
      </c>
      <c r="DW486">
        <v>23.1039461538462</v>
      </c>
      <c r="DX486">
        <v>500.022230769231</v>
      </c>
      <c r="DY486">
        <v>90.2803615384615</v>
      </c>
      <c r="DZ486">
        <v>0.0286631461538462</v>
      </c>
      <c r="EA486">
        <v>29.9418461538462</v>
      </c>
      <c r="EB486">
        <v>30.0067923076923</v>
      </c>
      <c r="EC486">
        <v>999.9</v>
      </c>
      <c r="ED486">
        <v>0</v>
      </c>
      <c r="EE486">
        <v>0</v>
      </c>
      <c r="EF486">
        <v>10001.6807692308</v>
      </c>
      <c r="EG486">
        <v>0</v>
      </c>
      <c r="EH486">
        <v>9.68168</v>
      </c>
      <c r="EI486">
        <v>-50.9084307692308</v>
      </c>
      <c r="EJ486">
        <v>1373.99615384615</v>
      </c>
      <c r="EK486">
        <v>1423.01846153846</v>
      </c>
      <c r="EL486">
        <v>2.13487615384615</v>
      </c>
      <c r="EM486">
        <v>1392.63230769231</v>
      </c>
      <c r="EN486">
        <v>21.3528461538462</v>
      </c>
      <c r="EO486">
        <v>2.12048076923077</v>
      </c>
      <c r="EP486">
        <v>1.92774307692308</v>
      </c>
      <c r="EQ486">
        <v>18.3738615384615</v>
      </c>
      <c r="ER486">
        <v>16.863</v>
      </c>
      <c r="ES486">
        <v>1999.97846153846</v>
      </c>
      <c r="ET486">
        <v>0.979995076923077</v>
      </c>
      <c r="EU486">
        <v>0.0200049615384615</v>
      </c>
      <c r="EV486">
        <v>0</v>
      </c>
      <c r="EW486">
        <v>679.839692307692</v>
      </c>
      <c r="EX486">
        <v>5.00016</v>
      </c>
      <c r="EY486">
        <v>13901.7692307692</v>
      </c>
      <c r="EZ486">
        <v>18233.9692307692</v>
      </c>
      <c r="FA486">
        <v>48.5</v>
      </c>
      <c r="FB486">
        <v>48.8168461538462</v>
      </c>
      <c r="FC486">
        <v>48.8410769230769</v>
      </c>
      <c r="FD486">
        <v>48.562</v>
      </c>
      <c r="FE486">
        <v>50.3604615384615</v>
      </c>
      <c r="FF486">
        <v>1955.06846153846</v>
      </c>
      <c r="FG486">
        <v>39.91</v>
      </c>
      <c r="FH486">
        <v>0</v>
      </c>
      <c r="FI486">
        <v>1759000912.5</v>
      </c>
      <c r="FJ486">
        <v>0</v>
      </c>
      <c r="FK486">
        <v>679.82712</v>
      </c>
      <c r="FL486">
        <v>-1.43569230743309</v>
      </c>
      <c r="FM486">
        <v>-35.1538460555939</v>
      </c>
      <c r="FN486">
        <v>13901.44</v>
      </c>
      <c r="FO486">
        <v>15</v>
      </c>
      <c r="FP486">
        <v>0</v>
      </c>
      <c r="FQ486" t="s">
        <v>439</v>
      </c>
      <c r="FR486">
        <v>1747249705.1</v>
      </c>
      <c r="FS486">
        <v>1747249711.1</v>
      </c>
      <c r="FT486">
        <v>0</v>
      </c>
      <c r="FU486">
        <v>0.871</v>
      </c>
      <c r="FV486">
        <v>0.066</v>
      </c>
      <c r="FW486">
        <v>5.486</v>
      </c>
      <c r="FX486">
        <v>0.145</v>
      </c>
      <c r="FY486">
        <v>420</v>
      </c>
      <c r="FZ486">
        <v>16</v>
      </c>
      <c r="GA486">
        <v>0.27</v>
      </c>
      <c r="GB486">
        <v>0.16</v>
      </c>
      <c r="GC486">
        <v>-50.6355333333333</v>
      </c>
      <c r="GD486">
        <v>-3.66812727272727</v>
      </c>
      <c r="GE486">
        <v>0.797999209531374</v>
      </c>
      <c r="GF486">
        <v>0</v>
      </c>
      <c r="GG486">
        <v>679.916941176471</v>
      </c>
      <c r="GH486">
        <v>-1.26178762098413</v>
      </c>
      <c r="GI486">
        <v>0.213860309159765</v>
      </c>
      <c r="GJ486">
        <v>-1</v>
      </c>
      <c r="GK486">
        <v>2.15050047619048</v>
      </c>
      <c r="GL486">
        <v>-0.349418181818182</v>
      </c>
      <c r="GM486">
        <v>0.0357220182168858</v>
      </c>
      <c r="GN486">
        <v>0</v>
      </c>
      <c r="GO486">
        <v>0</v>
      </c>
      <c r="GP486">
        <v>2</v>
      </c>
      <c r="GQ486" t="s">
        <v>457</v>
      </c>
      <c r="GR486">
        <v>3.12538</v>
      </c>
      <c r="GS486">
        <v>2.65428</v>
      </c>
      <c r="GT486">
        <v>0.200385</v>
      </c>
      <c r="GU486">
        <v>0.205097</v>
      </c>
      <c r="GV486">
        <v>0.0997782</v>
      </c>
      <c r="GW486">
        <v>0.0939508</v>
      </c>
      <c r="GX486">
        <v>20584</v>
      </c>
      <c r="GY486">
        <v>19426.3</v>
      </c>
      <c r="GZ486">
        <v>23017.9</v>
      </c>
      <c r="HA486">
        <v>23792.4</v>
      </c>
      <c r="HB486">
        <v>35316.2</v>
      </c>
      <c r="HC486">
        <v>35689.8</v>
      </c>
      <c r="HD486">
        <v>41490</v>
      </c>
      <c r="HE486">
        <v>42426</v>
      </c>
      <c r="HF486">
        <v>1.9112</v>
      </c>
      <c r="HG486">
        <v>1.8268</v>
      </c>
      <c r="HH486">
        <v>0.179313</v>
      </c>
      <c r="HI486">
        <v>0</v>
      </c>
      <c r="HJ486">
        <v>27.0715</v>
      </c>
      <c r="HK486">
        <v>999.9</v>
      </c>
      <c r="HL486">
        <v>54.2</v>
      </c>
      <c r="HM486">
        <v>29.356</v>
      </c>
      <c r="HN486">
        <v>24.6445</v>
      </c>
      <c r="HO486">
        <v>54.6774</v>
      </c>
      <c r="HP486">
        <v>41.903</v>
      </c>
      <c r="HQ486">
        <v>1</v>
      </c>
      <c r="HR486">
        <v>0.00214685</v>
      </c>
      <c r="HS486">
        <v>0.562459</v>
      </c>
      <c r="HT486">
        <v>20.217</v>
      </c>
      <c r="HU486">
        <v>5.23002</v>
      </c>
      <c r="HV486">
        <v>11.992</v>
      </c>
      <c r="HW486">
        <v>4.9556</v>
      </c>
      <c r="HX486">
        <v>3.3039</v>
      </c>
      <c r="HY486">
        <v>24.3</v>
      </c>
      <c r="HZ486">
        <v>9999</v>
      </c>
      <c r="IA486">
        <v>9999</v>
      </c>
      <c r="IB486">
        <v>9999</v>
      </c>
      <c r="IC486">
        <v>1.86847</v>
      </c>
      <c r="ID486">
        <v>1.86417</v>
      </c>
      <c r="IE486">
        <v>1.87181</v>
      </c>
      <c r="IF486">
        <v>1.86265</v>
      </c>
      <c r="IG486">
        <v>1.86205</v>
      </c>
      <c r="IH486">
        <v>1.86851</v>
      </c>
      <c r="II486">
        <v>1.85867</v>
      </c>
      <c r="IJ486">
        <v>1.86508</v>
      </c>
      <c r="IK486">
        <v>5</v>
      </c>
      <c r="IL486">
        <v>0</v>
      </c>
      <c r="IM486">
        <v>0</v>
      </c>
      <c r="IN486">
        <v>0</v>
      </c>
      <c r="IO486" t="s">
        <v>441</v>
      </c>
      <c r="IP486" t="s">
        <v>442</v>
      </c>
      <c r="IQ486" t="s">
        <v>443</v>
      </c>
      <c r="IR486" t="s">
        <v>443</v>
      </c>
      <c r="IS486" t="s">
        <v>443</v>
      </c>
      <c r="IT486" t="s">
        <v>443</v>
      </c>
      <c r="IU486">
        <v>0</v>
      </c>
      <c r="IV486">
        <v>100</v>
      </c>
      <c r="IW486">
        <v>100</v>
      </c>
      <c r="IX486">
        <v>7.88</v>
      </c>
      <c r="IY486">
        <v>0.383</v>
      </c>
      <c r="IZ486">
        <v>4.29428474587108</v>
      </c>
      <c r="JA486">
        <v>0.0044018681294096</v>
      </c>
      <c r="JB486">
        <v>-1.90699597991277e-06</v>
      </c>
      <c r="JC486">
        <v>4.44501569190667e-10</v>
      </c>
      <c r="JD486">
        <v>0.0663976639725661</v>
      </c>
      <c r="JE486">
        <v>0.00774552653971819</v>
      </c>
      <c r="JF486">
        <v>0.000136201457998369</v>
      </c>
      <c r="JG486">
        <v>5.32982615085375e-06</v>
      </c>
      <c r="JH486">
        <v>-0</v>
      </c>
      <c r="JI486">
        <v>1991</v>
      </c>
      <c r="JJ486">
        <v>1</v>
      </c>
      <c r="JK486">
        <v>28</v>
      </c>
      <c r="JL486">
        <v>195853.4</v>
      </c>
      <c r="JM486">
        <v>195853.3</v>
      </c>
      <c r="JN486">
        <v>2.64526</v>
      </c>
      <c r="JO486">
        <v>2.35962</v>
      </c>
      <c r="JP486">
        <v>1.49902</v>
      </c>
      <c r="JQ486">
        <v>2.33032</v>
      </c>
      <c r="JR486">
        <v>1.54419</v>
      </c>
      <c r="JS486">
        <v>2.27783</v>
      </c>
      <c r="JT486">
        <v>35.3596</v>
      </c>
      <c r="JU486">
        <v>24.0963</v>
      </c>
      <c r="JV486">
        <v>18</v>
      </c>
      <c r="JW486">
        <v>546.162</v>
      </c>
      <c r="JX486">
        <v>434.976</v>
      </c>
      <c r="JY486">
        <v>25.9383</v>
      </c>
      <c r="JZ486">
        <v>27.583</v>
      </c>
      <c r="KA486">
        <v>30.0001</v>
      </c>
      <c r="KB486">
        <v>27.4732</v>
      </c>
      <c r="KC486">
        <v>27.4967</v>
      </c>
      <c r="KD486">
        <v>53.0641</v>
      </c>
      <c r="KE486">
        <v>24.9373</v>
      </c>
      <c r="KF486">
        <v>85.9459</v>
      </c>
      <c r="KG486">
        <v>25.9429</v>
      </c>
      <c r="KH486">
        <v>1442.7</v>
      </c>
      <c r="KI486">
        <v>21.4269</v>
      </c>
      <c r="KJ486">
        <v>92.996</v>
      </c>
      <c r="KK486">
        <v>98.879</v>
      </c>
    </row>
    <row r="487" spans="1:297">
      <c r="A487">
        <v>471</v>
      </c>
      <c r="B487">
        <v>1759000912.1</v>
      </c>
      <c r="C487">
        <v>13565.0999999046</v>
      </c>
      <c r="D487" t="s">
        <v>1388</v>
      </c>
      <c r="E487" t="s">
        <v>1389</v>
      </c>
      <c r="F487">
        <v>5</v>
      </c>
      <c r="G487" t="s">
        <v>1217</v>
      </c>
      <c r="H487" t="s">
        <v>436</v>
      </c>
      <c r="I487">
        <v>1759000903.94615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(EA487+(U487+2*0.95*5.67E-8*(((EA487+$B$7)+273)^4-(EA487+273)^4)-44100*J487)/(1.84*29.3*R487+8*0.95*5.67E-8*(EA487+273)^3))</f>
        <v>0</v>
      </c>
      <c r="W487">
        <f>($C$7*EB487+$D$7*EC487+$E$7*V487)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2*0.95*5.67E-8*(((EA487+$B$7)+273)^4-(W487+273)^4)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1456.12155670238</v>
      </c>
      <c r="AK487">
        <v>1415.70866666667</v>
      </c>
      <c r="AL487">
        <v>3.33681666666646</v>
      </c>
      <c r="AM487">
        <v>63.08</v>
      </c>
      <c r="AN487">
        <f>(AP487 - AO487 + DY487*1E3/(8.314*(EA487+273.15)) * AR487/DX487 * AQ487) * DX487/(100*DL487) * 1000/(1000 - AP487)</f>
        <v>0</v>
      </c>
      <c r="AO487">
        <v>21.377248125</v>
      </c>
      <c r="AP487">
        <v>23.4357890909091</v>
      </c>
      <c r="AQ487">
        <v>-0.00360078961039191</v>
      </c>
      <c r="AR487">
        <v>99.94</v>
      </c>
      <c r="AS487">
        <v>0</v>
      </c>
      <c r="AT487">
        <v>0</v>
      </c>
      <c r="AU487">
        <f>IF(AS487*$H$13&gt;=AW487,1.0,(AW487/(AW487-AS487*$H$13)))</f>
        <v>0</v>
      </c>
      <c r="AV487">
        <f>(AU487-1)*100</f>
        <v>0</v>
      </c>
      <c r="AW487">
        <f>MAX(0,($B$13+$C$13*EF487)/(1+$D$13*EF487)*DY487/(EA487+273)*$E$13)</f>
        <v>0</v>
      </c>
      <c r="AX487" t="s">
        <v>437</v>
      </c>
      <c r="AY487" t="s">
        <v>437</v>
      </c>
      <c r="AZ487">
        <v>0</v>
      </c>
      <c r="BA487">
        <v>0</v>
      </c>
      <c r="BB487">
        <f>1-AZ487/BA487</f>
        <v>0</v>
      </c>
      <c r="BC487">
        <v>0</v>
      </c>
      <c r="BD487" t="s">
        <v>437</v>
      </c>
      <c r="BE487" t="s">
        <v>437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437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$B$11*EG487+$C$11*EH487+$F$11*ES487*(1-EV487)</f>
        <v>0</v>
      </c>
      <c r="DI487">
        <f>DH487*DJ487</f>
        <v>0</v>
      </c>
      <c r="DJ487">
        <f>($B$11*$D$9+$C$11*$D$9+$F$11*((FF487+EX487)/MAX(FF487+EX487+FG487, 0.1)*$I$9+FG487/MAX(FF487+EX487+FG487, 0.1)*$J$9))/($B$11+$C$11+$F$11)</f>
        <v>0</v>
      </c>
      <c r="DK487">
        <f>($B$11*$K$9+$C$11*$K$9+$F$11*((FF487+EX487)/MAX(FF487+EX487+FG487, 0.1)*$P$9+FG487/MAX(FF487+EX487+FG487, 0.1)*$Q$9))/($B$11+$C$11+$F$11)</f>
        <v>0</v>
      </c>
      <c r="DL487">
        <v>4.6</v>
      </c>
      <c r="DM487">
        <v>0.5</v>
      </c>
      <c r="DN487" t="s">
        <v>438</v>
      </c>
      <c r="DO487">
        <v>2</v>
      </c>
      <c r="DP487" t="b">
        <v>1</v>
      </c>
      <c r="DQ487">
        <v>1759000903.94615</v>
      </c>
      <c r="DR487">
        <v>1358.63615384615</v>
      </c>
      <c r="DS487">
        <v>1409.21307692308</v>
      </c>
      <c r="DT487">
        <v>23.4666692307692</v>
      </c>
      <c r="DU487">
        <v>21.3658153846154</v>
      </c>
      <c r="DV487">
        <v>1350.78153846154</v>
      </c>
      <c r="DW487">
        <v>23.0833461538462</v>
      </c>
      <c r="DX487">
        <v>500.001</v>
      </c>
      <c r="DY487">
        <v>90.2807307692308</v>
      </c>
      <c r="DZ487">
        <v>0.0285410461538462</v>
      </c>
      <c r="EA487">
        <v>29.9339615384615</v>
      </c>
      <c r="EB487">
        <v>30.0015230769231</v>
      </c>
      <c r="EC487">
        <v>999.9</v>
      </c>
      <c r="ED487">
        <v>0</v>
      </c>
      <c r="EE487">
        <v>0</v>
      </c>
      <c r="EF487">
        <v>10019.5623076923</v>
      </c>
      <c r="EG487">
        <v>0</v>
      </c>
      <c r="EH487">
        <v>9.68168</v>
      </c>
      <c r="EI487">
        <v>-50.5773</v>
      </c>
      <c r="EJ487">
        <v>1391.28384615385</v>
      </c>
      <c r="EK487">
        <v>1439.98076923077</v>
      </c>
      <c r="EL487">
        <v>2.10083153846154</v>
      </c>
      <c r="EM487">
        <v>1409.21307692308</v>
      </c>
      <c r="EN487">
        <v>21.3658153846154</v>
      </c>
      <c r="EO487">
        <v>2.11858769230769</v>
      </c>
      <c r="EP487">
        <v>1.92892307692308</v>
      </c>
      <c r="EQ487">
        <v>18.3596307692308</v>
      </c>
      <c r="ER487">
        <v>16.8726461538462</v>
      </c>
      <c r="ES487">
        <v>1999.98</v>
      </c>
      <c r="ET487">
        <v>0.979995076923077</v>
      </c>
      <c r="EU487">
        <v>0.0200049615384615</v>
      </c>
      <c r="EV487">
        <v>0</v>
      </c>
      <c r="EW487">
        <v>679.724769230769</v>
      </c>
      <c r="EX487">
        <v>5.00016</v>
      </c>
      <c r="EY487">
        <v>13898.9230769231</v>
      </c>
      <c r="EZ487">
        <v>18233.9692307692</v>
      </c>
      <c r="FA487">
        <v>48.5</v>
      </c>
      <c r="FB487">
        <v>48.8168461538462</v>
      </c>
      <c r="FC487">
        <v>48.8362307692308</v>
      </c>
      <c r="FD487">
        <v>48.562</v>
      </c>
      <c r="FE487">
        <v>50.3507692307692</v>
      </c>
      <c r="FF487">
        <v>1955.07</v>
      </c>
      <c r="FG487">
        <v>39.91</v>
      </c>
      <c r="FH487">
        <v>0</v>
      </c>
      <c r="FI487">
        <v>1759000917.3</v>
      </c>
      <c r="FJ487">
        <v>0</v>
      </c>
      <c r="FK487">
        <v>679.71816</v>
      </c>
      <c r="FL487">
        <v>-1.39538462021705</v>
      </c>
      <c r="FM487">
        <v>-33.7846154126605</v>
      </c>
      <c r="FN487">
        <v>13898.652</v>
      </c>
      <c r="FO487">
        <v>15</v>
      </c>
      <c r="FP487">
        <v>0</v>
      </c>
      <c r="FQ487" t="s">
        <v>439</v>
      </c>
      <c r="FR487">
        <v>1747249705.1</v>
      </c>
      <c r="FS487">
        <v>1747249711.1</v>
      </c>
      <c r="FT487">
        <v>0</v>
      </c>
      <c r="FU487">
        <v>0.871</v>
      </c>
      <c r="FV487">
        <v>0.066</v>
      </c>
      <c r="FW487">
        <v>5.486</v>
      </c>
      <c r="FX487">
        <v>0.145</v>
      </c>
      <c r="FY487">
        <v>420</v>
      </c>
      <c r="FZ487">
        <v>16</v>
      </c>
      <c r="GA487">
        <v>0.27</v>
      </c>
      <c r="GB487">
        <v>0.16</v>
      </c>
      <c r="GC487">
        <v>-50.78575</v>
      </c>
      <c r="GD487">
        <v>2.22052330827062</v>
      </c>
      <c r="GE487">
        <v>0.690624486606144</v>
      </c>
      <c r="GF487">
        <v>0</v>
      </c>
      <c r="GG487">
        <v>679.784058823529</v>
      </c>
      <c r="GH487">
        <v>-1.4470893813674</v>
      </c>
      <c r="GI487">
        <v>0.218864978680316</v>
      </c>
      <c r="GJ487">
        <v>-1</v>
      </c>
      <c r="GK487">
        <v>2.1170405</v>
      </c>
      <c r="GL487">
        <v>-0.39704165413534</v>
      </c>
      <c r="GM487">
        <v>0.0383649463019303</v>
      </c>
      <c r="GN487">
        <v>0</v>
      </c>
      <c r="GO487">
        <v>0</v>
      </c>
      <c r="GP487">
        <v>2</v>
      </c>
      <c r="GQ487" t="s">
        <v>457</v>
      </c>
      <c r="GR487">
        <v>3.12562</v>
      </c>
      <c r="GS487">
        <v>2.65412</v>
      </c>
      <c r="GT487">
        <v>0.201865</v>
      </c>
      <c r="GU487">
        <v>0.206644</v>
      </c>
      <c r="GV487">
        <v>0.099721</v>
      </c>
      <c r="GW487">
        <v>0.0939826</v>
      </c>
      <c r="GX487">
        <v>20545.7</v>
      </c>
      <c r="GY487">
        <v>19388.5</v>
      </c>
      <c r="GZ487">
        <v>23017.7</v>
      </c>
      <c r="HA487">
        <v>23792.4</v>
      </c>
      <c r="HB487">
        <v>35318.4</v>
      </c>
      <c r="HC487">
        <v>35688.6</v>
      </c>
      <c r="HD487">
        <v>41489.8</v>
      </c>
      <c r="HE487">
        <v>42425.9</v>
      </c>
      <c r="HF487">
        <v>1.9118</v>
      </c>
      <c r="HG487">
        <v>1.82628</v>
      </c>
      <c r="HH487">
        <v>0.179075</v>
      </c>
      <c r="HI487">
        <v>0</v>
      </c>
      <c r="HJ487">
        <v>27.0686</v>
      </c>
      <c r="HK487">
        <v>999.9</v>
      </c>
      <c r="HL487">
        <v>54.224</v>
      </c>
      <c r="HM487">
        <v>29.356</v>
      </c>
      <c r="HN487">
        <v>24.6587</v>
      </c>
      <c r="HO487">
        <v>53.8174</v>
      </c>
      <c r="HP487">
        <v>41.7909</v>
      </c>
      <c r="HQ487">
        <v>1</v>
      </c>
      <c r="HR487">
        <v>0.00242632</v>
      </c>
      <c r="HS487">
        <v>-0.50305</v>
      </c>
      <c r="HT487">
        <v>20.2134</v>
      </c>
      <c r="HU487">
        <v>5.23212</v>
      </c>
      <c r="HV487">
        <v>11.992</v>
      </c>
      <c r="HW487">
        <v>4.9558</v>
      </c>
      <c r="HX487">
        <v>3.3039</v>
      </c>
      <c r="HY487">
        <v>24.3</v>
      </c>
      <c r="HZ487">
        <v>9999</v>
      </c>
      <c r="IA487">
        <v>9999</v>
      </c>
      <c r="IB487">
        <v>9999</v>
      </c>
      <c r="IC487">
        <v>1.86846</v>
      </c>
      <c r="ID487">
        <v>1.86417</v>
      </c>
      <c r="IE487">
        <v>1.87181</v>
      </c>
      <c r="IF487">
        <v>1.86265</v>
      </c>
      <c r="IG487">
        <v>1.86206</v>
      </c>
      <c r="IH487">
        <v>1.8685</v>
      </c>
      <c r="II487">
        <v>1.85867</v>
      </c>
      <c r="IJ487">
        <v>1.86508</v>
      </c>
      <c r="IK487">
        <v>5</v>
      </c>
      <c r="IL487">
        <v>0</v>
      </c>
      <c r="IM487">
        <v>0</v>
      </c>
      <c r="IN487">
        <v>0</v>
      </c>
      <c r="IO487" t="s">
        <v>441</v>
      </c>
      <c r="IP487" t="s">
        <v>442</v>
      </c>
      <c r="IQ487" t="s">
        <v>443</v>
      </c>
      <c r="IR487" t="s">
        <v>443</v>
      </c>
      <c r="IS487" t="s">
        <v>443</v>
      </c>
      <c r="IT487" t="s">
        <v>443</v>
      </c>
      <c r="IU487">
        <v>0</v>
      </c>
      <c r="IV487">
        <v>100</v>
      </c>
      <c r="IW487">
        <v>100</v>
      </c>
      <c r="IX487">
        <v>7.9</v>
      </c>
      <c r="IY487">
        <v>0.3826</v>
      </c>
      <c r="IZ487">
        <v>4.29428474587108</v>
      </c>
      <c r="JA487">
        <v>0.0044018681294096</v>
      </c>
      <c r="JB487">
        <v>-1.90699597991277e-06</v>
      </c>
      <c r="JC487">
        <v>4.44501569190667e-10</v>
      </c>
      <c r="JD487">
        <v>0.0663976639725661</v>
      </c>
      <c r="JE487">
        <v>0.00774552653971819</v>
      </c>
      <c r="JF487">
        <v>0.000136201457998369</v>
      </c>
      <c r="JG487">
        <v>5.32982615085375e-06</v>
      </c>
      <c r="JH487">
        <v>-0</v>
      </c>
      <c r="JI487">
        <v>1991</v>
      </c>
      <c r="JJ487">
        <v>1</v>
      </c>
      <c r="JK487">
        <v>28</v>
      </c>
      <c r="JL487">
        <v>195853.5</v>
      </c>
      <c r="JM487">
        <v>195853.4</v>
      </c>
      <c r="JN487">
        <v>2.67822</v>
      </c>
      <c r="JO487">
        <v>2.33765</v>
      </c>
      <c r="JP487">
        <v>1.4978</v>
      </c>
      <c r="JQ487">
        <v>2.33032</v>
      </c>
      <c r="JR487">
        <v>1.54419</v>
      </c>
      <c r="JS487">
        <v>2.35352</v>
      </c>
      <c r="JT487">
        <v>35.3596</v>
      </c>
      <c r="JU487">
        <v>24.1138</v>
      </c>
      <c r="JV487">
        <v>18</v>
      </c>
      <c r="JW487">
        <v>546.534</v>
      </c>
      <c r="JX487">
        <v>434.66</v>
      </c>
      <c r="JY487">
        <v>25.9643</v>
      </c>
      <c r="JZ487">
        <v>27.5808</v>
      </c>
      <c r="KA487">
        <v>30</v>
      </c>
      <c r="KB487">
        <v>27.4713</v>
      </c>
      <c r="KC487">
        <v>27.4962</v>
      </c>
      <c r="KD487">
        <v>53.5922</v>
      </c>
      <c r="KE487">
        <v>24.9373</v>
      </c>
      <c r="KF487">
        <v>86.3303</v>
      </c>
      <c r="KG487">
        <v>26.3624</v>
      </c>
      <c r="KH487">
        <v>1456.18</v>
      </c>
      <c r="KI487">
        <v>21.4667</v>
      </c>
      <c r="KJ487">
        <v>92.9954</v>
      </c>
      <c r="KK487">
        <v>98.8789</v>
      </c>
    </row>
    <row r="488" spans="1:297">
      <c r="A488">
        <v>472</v>
      </c>
      <c r="B488">
        <v>1759000917.1</v>
      </c>
      <c r="C488">
        <v>13570.0999999046</v>
      </c>
      <c r="D488" t="s">
        <v>1390</v>
      </c>
      <c r="E488" t="s">
        <v>1391</v>
      </c>
      <c r="F488">
        <v>5</v>
      </c>
      <c r="G488" t="s">
        <v>1217</v>
      </c>
      <c r="H488" t="s">
        <v>436</v>
      </c>
      <c r="I488">
        <v>1759000908.94615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(EA488+(U488+2*0.95*5.67E-8*(((EA488+$B$7)+273)^4-(EA488+273)^4)-44100*J488)/(1.84*29.3*R488+8*0.95*5.67E-8*(EA488+273)^3))</f>
        <v>0</v>
      </c>
      <c r="W488">
        <f>($C$7*EB488+$D$7*EC488+$E$7*V488)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2*0.95*5.67E-8*(((EA488+$B$7)+273)^4-(W488+273)^4)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1474.63982516667</v>
      </c>
      <c r="AK488">
        <v>1433.77575757576</v>
      </c>
      <c r="AL488">
        <v>3.63889653679629</v>
      </c>
      <c r="AM488">
        <v>63.08</v>
      </c>
      <c r="AN488">
        <f>(AP488 - AO488 + DY488*1E3/(8.314*(EA488+273.15)) * AR488/DX488 * AQ488) * DX488/(100*DL488) * 1000/(1000 - AP488)</f>
        <v>0</v>
      </c>
      <c r="AO488">
        <v>21.3882058244048</v>
      </c>
      <c r="AP488">
        <v>23.4283757575758</v>
      </c>
      <c r="AQ488">
        <v>-0.000579632900433465</v>
      </c>
      <c r="AR488">
        <v>99.94</v>
      </c>
      <c r="AS488">
        <v>0</v>
      </c>
      <c r="AT488">
        <v>0</v>
      </c>
      <c r="AU488">
        <f>IF(AS488*$H$13&gt;=AW488,1.0,(AW488/(AW488-AS488*$H$13)))</f>
        <v>0</v>
      </c>
      <c r="AV488">
        <f>(AU488-1)*100</f>
        <v>0</v>
      </c>
      <c r="AW488">
        <f>MAX(0,($B$13+$C$13*EF488)/(1+$D$13*EF488)*DY488/(EA488+273)*$E$13)</f>
        <v>0</v>
      </c>
      <c r="AX488" t="s">
        <v>437</v>
      </c>
      <c r="AY488" t="s">
        <v>437</v>
      </c>
      <c r="AZ488">
        <v>0</v>
      </c>
      <c r="BA488">
        <v>0</v>
      </c>
      <c r="BB488">
        <f>1-AZ488/BA488</f>
        <v>0</v>
      </c>
      <c r="BC488">
        <v>0</v>
      </c>
      <c r="BD488" t="s">
        <v>437</v>
      </c>
      <c r="BE488" t="s">
        <v>437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437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$B$11*EG488+$C$11*EH488+$F$11*ES488*(1-EV488)</f>
        <v>0</v>
      </c>
      <c r="DI488">
        <f>DH488*DJ488</f>
        <v>0</v>
      </c>
      <c r="DJ488">
        <f>($B$11*$D$9+$C$11*$D$9+$F$11*((FF488+EX488)/MAX(FF488+EX488+FG488, 0.1)*$I$9+FG488/MAX(FF488+EX488+FG488, 0.1)*$J$9))/($B$11+$C$11+$F$11)</f>
        <v>0</v>
      </c>
      <c r="DK488">
        <f>($B$11*$K$9+$C$11*$K$9+$F$11*((FF488+EX488)/MAX(FF488+EX488+FG488, 0.1)*$P$9+FG488/MAX(FF488+EX488+FG488, 0.1)*$Q$9))/($B$11+$C$11+$F$11)</f>
        <v>0</v>
      </c>
      <c r="DL488">
        <v>4.6</v>
      </c>
      <c r="DM488">
        <v>0.5</v>
      </c>
      <c r="DN488" t="s">
        <v>438</v>
      </c>
      <c r="DO488">
        <v>2</v>
      </c>
      <c r="DP488" t="b">
        <v>1</v>
      </c>
      <c r="DQ488">
        <v>1759000908.94615</v>
      </c>
      <c r="DR488">
        <v>1375.55538461538</v>
      </c>
      <c r="DS488">
        <v>1426.55153846154</v>
      </c>
      <c r="DT488">
        <v>23.4484230769231</v>
      </c>
      <c r="DU488">
        <v>21.3765923076923</v>
      </c>
      <c r="DV488">
        <v>1367.67153846154</v>
      </c>
      <c r="DW488">
        <v>23.0655</v>
      </c>
      <c r="DX488">
        <v>500.028307692308</v>
      </c>
      <c r="DY488">
        <v>90.2808153846154</v>
      </c>
      <c r="DZ488">
        <v>0.0284714230769231</v>
      </c>
      <c r="EA488">
        <v>29.9279153846154</v>
      </c>
      <c r="EB488">
        <v>29.9958615384615</v>
      </c>
      <c r="EC488">
        <v>999.9</v>
      </c>
      <c r="ED488">
        <v>0</v>
      </c>
      <c r="EE488">
        <v>0</v>
      </c>
      <c r="EF488">
        <v>10026.0476923077</v>
      </c>
      <c r="EG488">
        <v>0</v>
      </c>
      <c r="EH488">
        <v>9.68168</v>
      </c>
      <c r="EI488">
        <v>-50.9969461538462</v>
      </c>
      <c r="EJ488">
        <v>1408.58307692308</v>
      </c>
      <c r="EK488">
        <v>1457.71307692308</v>
      </c>
      <c r="EL488">
        <v>2.07182153846154</v>
      </c>
      <c r="EM488">
        <v>1426.55153846154</v>
      </c>
      <c r="EN488">
        <v>21.3765923076923</v>
      </c>
      <c r="EO488">
        <v>2.11694230769231</v>
      </c>
      <c r="EP488">
        <v>1.92989615384615</v>
      </c>
      <c r="EQ488">
        <v>18.3472461538462</v>
      </c>
      <c r="ER488">
        <v>16.8806076923077</v>
      </c>
      <c r="ES488">
        <v>1999.98307692308</v>
      </c>
      <c r="ET488">
        <v>0.979995076923077</v>
      </c>
      <c r="EU488">
        <v>0.0200049615384615</v>
      </c>
      <c r="EV488">
        <v>0</v>
      </c>
      <c r="EW488">
        <v>679.605307692308</v>
      </c>
      <c r="EX488">
        <v>5.00016</v>
      </c>
      <c r="EY488">
        <v>13895.6923076923</v>
      </c>
      <c r="EZ488">
        <v>18233.9923076923</v>
      </c>
      <c r="FA488">
        <v>48.5</v>
      </c>
      <c r="FB488">
        <v>48.8216923076923</v>
      </c>
      <c r="FC488">
        <v>48.8362307692308</v>
      </c>
      <c r="FD488">
        <v>48.562</v>
      </c>
      <c r="FE488">
        <v>50.3459230769231</v>
      </c>
      <c r="FF488">
        <v>1955.07307692308</v>
      </c>
      <c r="FG488">
        <v>39.91</v>
      </c>
      <c r="FH488">
        <v>0</v>
      </c>
      <c r="FI488">
        <v>1759000922.7</v>
      </c>
      <c r="FJ488">
        <v>0</v>
      </c>
      <c r="FK488">
        <v>679.537538461538</v>
      </c>
      <c r="FL488">
        <v>-2.17114530970575</v>
      </c>
      <c r="FM488">
        <v>-39.3675213730047</v>
      </c>
      <c r="FN488">
        <v>13895.3730769231</v>
      </c>
      <c r="FO488">
        <v>15</v>
      </c>
      <c r="FP488">
        <v>0</v>
      </c>
      <c r="FQ488" t="s">
        <v>439</v>
      </c>
      <c r="FR488">
        <v>1747249705.1</v>
      </c>
      <c r="FS488">
        <v>1747249711.1</v>
      </c>
      <c r="FT488">
        <v>0</v>
      </c>
      <c r="FU488">
        <v>0.871</v>
      </c>
      <c r="FV488">
        <v>0.066</v>
      </c>
      <c r="FW488">
        <v>5.486</v>
      </c>
      <c r="FX488">
        <v>0.145</v>
      </c>
      <c r="FY488">
        <v>420</v>
      </c>
      <c r="FZ488">
        <v>16</v>
      </c>
      <c r="GA488">
        <v>0.27</v>
      </c>
      <c r="GB488">
        <v>0.16</v>
      </c>
      <c r="GC488">
        <v>-50.8083476190476</v>
      </c>
      <c r="GD488">
        <v>-2.90280779220796</v>
      </c>
      <c r="GE488">
        <v>0.697595011190008</v>
      </c>
      <c r="GF488">
        <v>0</v>
      </c>
      <c r="GG488">
        <v>679.662176470588</v>
      </c>
      <c r="GH488">
        <v>-1.74881589336098</v>
      </c>
      <c r="GI488">
        <v>0.250221956833652</v>
      </c>
      <c r="GJ488">
        <v>-1</v>
      </c>
      <c r="GK488">
        <v>2.08864619047619</v>
      </c>
      <c r="GL488">
        <v>-0.361896623376622</v>
      </c>
      <c r="GM488">
        <v>0.0367226951335067</v>
      </c>
      <c r="GN488">
        <v>0</v>
      </c>
      <c r="GO488">
        <v>0</v>
      </c>
      <c r="GP488">
        <v>2</v>
      </c>
      <c r="GQ488" t="s">
        <v>457</v>
      </c>
      <c r="GR488">
        <v>3.1255</v>
      </c>
      <c r="GS488">
        <v>2.65416</v>
      </c>
      <c r="GT488">
        <v>0.203436</v>
      </c>
      <c r="GU488">
        <v>0.208046</v>
      </c>
      <c r="GV488">
        <v>0.0997088</v>
      </c>
      <c r="GW488">
        <v>0.0940763</v>
      </c>
      <c r="GX488">
        <v>20505.4</v>
      </c>
      <c r="GY488">
        <v>19354.1</v>
      </c>
      <c r="GZ488">
        <v>23017.9</v>
      </c>
      <c r="HA488">
        <v>23792.3</v>
      </c>
      <c r="HB488">
        <v>35319.3</v>
      </c>
      <c r="HC488">
        <v>35684.7</v>
      </c>
      <c r="HD488">
        <v>41490.2</v>
      </c>
      <c r="HE488">
        <v>42425.5</v>
      </c>
      <c r="HF488">
        <v>1.9117</v>
      </c>
      <c r="HG488">
        <v>1.82665</v>
      </c>
      <c r="HH488">
        <v>0.17935</v>
      </c>
      <c r="HI488">
        <v>0</v>
      </c>
      <c r="HJ488">
        <v>27.0684</v>
      </c>
      <c r="HK488">
        <v>999.9</v>
      </c>
      <c r="HL488">
        <v>54.224</v>
      </c>
      <c r="HM488">
        <v>29.356</v>
      </c>
      <c r="HN488">
        <v>24.6558</v>
      </c>
      <c r="HO488">
        <v>54.1274</v>
      </c>
      <c r="HP488">
        <v>41.7348</v>
      </c>
      <c r="HQ488">
        <v>1</v>
      </c>
      <c r="HR488">
        <v>0.00201982</v>
      </c>
      <c r="HS488">
        <v>-0.536397</v>
      </c>
      <c r="HT488">
        <v>20.2169</v>
      </c>
      <c r="HU488">
        <v>5.23182</v>
      </c>
      <c r="HV488">
        <v>11.992</v>
      </c>
      <c r="HW488">
        <v>4.9557</v>
      </c>
      <c r="HX488">
        <v>3.3038</v>
      </c>
      <c r="HY488">
        <v>24.3</v>
      </c>
      <c r="HZ488">
        <v>9999</v>
      </c>
      <c r="IA488">
        <v>9999</v>
      </c>
      <c r="IB488">
        <v>9999</v>
      </c>
      <c r="IC488">
        <v>1.86848</v>
      </c>
      <c r="ID488">
        <v>1.86417</v>
      </c>
      <c r="IE488">
        <v>1.8718</v>
      </c>
      <c r="IF488">
        <v>1.86264</v>
      </c>
      <c r="IG488">
        <v>1.86205</v>
      </c>
      <c r="IH488">
        <v>1.86849</v>
      </c>
      <c r="II488">
        <v>1.85867</v>
      </c>
      <c r="IJ488">
        <v>1.86508</v>
      </c>
      <c r="IK488">
        <v>5</v>
      </c>
      <c r="IL488">
        <v>0</v>
      </c>
      <c r="IM488">
        <v>0</v>
      </c>
      <c r="IN488">
        <v>0</v>
      </c>
      <c r="IO488" t="s">
        <v>441</v>
      </c>
      <c r="IP488" t="s">
        <v>442</v>
      </c>
      <c r="IQ488" t="s">
        <v>443</v>
      </c>
      <c r="IR488" t="s">
        <v>443</v>
      </c>
      <c r="IS488" t="s">
        <v>443</v>
      </c>
      <c r="IT488" t="s">
        <v>443</v>
      </c>
      <c r="IU488">
        <v>0</v>
      </c>
      <c r="IV488">
        <v>100</v>
      </c>
      <c r="IW488">
        <v>100</v>
      </c>
      <c r="IX488">
        <v>7.94</v>
      </c>
      <c r="IY488">
        <v>0.3825</v>
      </c>
      <c r="IZ488">
        <v>4.29428474587108</v>
      </c>
      <c r="JA488">
        <v>0.0044018681294096</v>
      </c>
      <c r="JB488">
        <v>-1.90699597991277e-06</v>
      </c>
      <c r="JC488">
        <v>4.44501569190667e-10</v>
      </c>
      <c r="JD488">
        <v>0.0663976639725661</v>
      </c>
      <c r="JE488">
        <v>0.00774552653971819</v>
      </c>
      <c r="JF488">
        <v>0.000136201457998369</v>
      </c>
      <c r="JG488">
        <v>5.32982615085375e-06</v>
      </c>
      <c r="JH488">
        <v>-0</v>
      </c>
      <c r="JI488">
        <v>1991</v>
      </c>
      <c r="JJ488">
        <v>1</v>
      </c>
      <c r="JK488">
        <v>28</v>
      </c>
      <c r="JL488">
        <v>195853.5</v>
      </c>
      <c r="JM488">
        <v>195853.4</v>
      </c>
      <c r="JN488">
        <v>2.69897</v>
      </c>
      <c r="JO488">
        <v>2.35596</v>
      </c>
      <c r="JP488">
        <v>1.49902</v>
      </c>
      <c r="JQ488">
        <v>2.33032</v>
      </c>
      <c r="JR488">
        <v>1.54419</v>
      </c>
      <c r="JS488">
        <v>2.22534</v>
      </c>
      <c r="JT488">
        <v>35.3596</v>
      </c>
      <c r="JU488">
        <v>24.0963</v>
      </c>
      <c r="JV488">
        <v>18</v>
      </c>
      <c r="JW488">
        <v>546.466</v>
      </c>
      <c r="JX488">
        <v>434.87</v>
      </c>
      <c r="JY488">
        <v>26.3377</v>
      </c>
      <c r="JZ488">
        <v>27.5807</v>
      </c>
      <c r="KA488">
        <v>30</v>
      </c>
      <c r="KB488">
        <v>27.4709</v>
      </c>
      <c r="KC488">
        <v>27.4944</v>
      </c>
      <c r="KD488">
        <v>54.132</v>
      </c>
      <c r="KE488">
        <v>24.6437</v>
      </c>
      <c r="KF488">
        <v>86.3303</v>
      </c>
      <c r="KG488">
        <v>26.3682</v>
      </c>
      <c r="KH488">
        <v>1476.44</v>
      </c>
      <c r="KI488">
        <v>21.5068</v>
      </c>
      <c r="KJ488">
        <v>92.9961</v>
      </c>
      <c r="KK488">
        <v>98.878</v>
      </c>
    </row>
    <row r="489" spans="1:297">
      <c r="A489">
        <v>473</v>
      </c>
      <c r="B489">
        <v>1759000922.1</v>
      </c>
      <c r="C489">
        <v>13575.0999999046</v>
      </c>
      <c r="D489" t="s">
        <v>1392</v>
      </c>
      <c r="E489" t="s">
        <v>1393</v>
      </c>
      <c r="F489">
        <v>5</v>
      </c>
      <c r="G489" t="s">
        <v>1217</v>
      </c>
      <c r="H489" t="s">
        <v>436</v>
      </c>
      <c r="I489">
        <v>1759000913.94615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(EA489+(U489+2*0.95*5.67E-8*(((EA489+$B$7)+273)^4-(EA489+273)^4)-44100*J489)/(1.84*29.3*R489+8*0.95*5.67E-8*(EA489+273)^3))</f>
        <v>0</v>
      </c>
      <c r="W489">
        <f>($C$7*EB489+$D$7*EC489+$E$7*V489)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2*0.95*5.67E-8*(((EA489+$B$7)+273)^4-(W489+273)^4)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1490.68087004762</v>
      </c>
      <c r="AK489">
        <v>1450.36303030303</v>
      </c>
      <c r="AL489">
        <v>3.29566471861458</v>
      </c>
      <c r="AM489">
        <v>63.08</v>
      </c>
      <c r="AN489">
        <f>(AP489 - AO489 + DY489*1E3/(8.314*(EA489+273.15)) * AR489/DX489 * AQ489) * DX489/(100*DL489) * 1000/(1000 - AP489)</f>
        <v>0</v>
      </c>
      <c r="AO489">
        <v>21.4251933839286</v>
      </c>
      <c r="AP489">
        <v>23.430916969697</v>
      </c>
      <c r="AQ489">
        <v>0.000101040115439014</v>
      </c>
      <c r="AR489">
        <v>99.94</v>
      </c>
      <c r="AS489">
        <v>0</v>
      </c>
      <c r="AT489">
        <v>0</v>
      </c>
      <c r="AU489">
        <f>IF(AS489*$H$13&gt;=AW489,1.0,(AW489/(AW489-AS489*$H$13)))</f>
        <v>0</v>
      </c>
      <c r="AV489">
        <f>(AU489-1)*100</f>
        <v>0</v>
      </c>
      <c r="AW489">
        <f>MAX(0,($B$13+$C$13*EF489)/(1+$D$13*EF489)*DY489/(EA489+273)*$E$13)</f>
        <v>0</v>
      </c>
      <c r="AX489" t="s">
        <v>437</v>
      </c>
      <c r="AY489" t="s">
        <v>437</v>
      </c>
      <c r="AZ489">
        <v>0</v>
      </c>
      <c r="BA489">
        <v>0</v>
      </c>
      <c r="BB489">
        <f>1-AZ489/BA489</f>
        <v>0</v>
      </c>
      <c r="BC489">
        <v>0</v>
      </c>
      <c r="BD489" t="s">
        <v>437</v>
      </c>
      <c r="BE489" t="s">
        <v>437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437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$B$11*EG489+$C$11*EH489+$F$11*ES489*(1-EV489)</f>
        <v>0</v>
      </c>
      <c r="DI489">
        <f>DH489*DJ489</f>
        <v>0</v>
      </c>
      <c r="DJ489">
        <f>($B$11*$D$9+$C$11*$D$9+$F$11*((FF489+EX489)/MAX(FF489+EX489+FG489, 0.1)*$I$9+FG489/MAX(FF489+EX489+FG489, 0.1)*$J$9))/($B$11+$C$11+$F$11)</f>
        <v>0</v>
      </c>
      <c r="DK489">
        <f>($B$11*$K$9+$C$11*$K$9+$F$11*((FF489+EX489)/MAX(FF489+EX489+FG489, 0.1)*$P$9+FG489/MAX(FF489+EX489+FG489, 0.1)*$Q$9))/($B$11+$C$11+$F$11)</f>
        <v>0</v>
      </c>
      <c r="DL489">
        <v>4.6</v>
      </c>
      <c r="DM489">
        <v>0.5</v>
      </c>
      <c r="DN489" t="s">
        <v>438</v>
      </c>
      <c r="DO489">
        <v>2</v>
      </c>
      <c r="DP489" t="b">
        <v>1</v>
      </c>
      <c r="DQ489">
        <v>1759000913.94615</v>
      </c>
      <c r="DR489">
        <v>1392.49538461538</v>
      </c>
      <c r="DS489">
        <v>1443.12384615385</v>
      </c>
      <c r="DT489">
        <v>23.4357846153846</v>
      </c>
      <c r="DU489">
        <v>21.3965769230769</v>
      </c>
      <c r="DV489">
        <v>1384.58230769231</v>
      </c>
      <c r="DW489">
        <v>23.0531384615385</v>
      </c>
      <c r="DX489">
        <v>499.986307692308</v>
      </c>
      <c r="DY489">
        <v>90.2813461538462</v>
      </c>
      <c r="DZ489">
        <v>0.0286124</v>
      </c>
      <c r="EA489">
        <v>29.9284384615385</v>
      </c>
      <c r="EB489">
        <v>29.9950846153846</v>
      </c>
      <c r="EC489">
        <v>999.9</v>
      </c>
      <c r="ED489">
        <v>0</v>
      </c>
      <c r="EE489">
        <v>0</v>
      </c>
      <c r="EF489">
        <v>10009.5592307692</v>
      </c>
      <c r="EG489">
        <v>0</v>
      </c>
      <c r="EH489">
        <v>9.68168</v>
      </c>
      <c r="EI489">
        <v>-50.6291923076923</v>
      </c>
      <c r="EJ489">
        <v>1425.91153846154</v>
      </c>
      <c r="EK489">
        <v>1474.67692307692</v>
      </c>
      <c r="EL489">
        <v>2.03919538461539</v>
      </c>
      <c r="EM489">
        <v>1443.12384615385</v>
      </c>
      <c r="EN489">
        <v>21.3965769230769</v>
      </c>
      <c r="EO489">
        <v>2.11581384615385</v>
      </c>
      <c r="EP489">
        <v>1.93171153846154</v>
      </c>
      <c r="EQ489">
        <v>18.3387461538462</v>
      </c>
      <c r="ER489">
        <v>16.8954384615385</v>
      </c>
      <c r="ES489">
        <v>1999.98307692308</v>
      </c>
      <c r="ET489">
        <v>0.979995076923077</v>
      </c>
      <c r="EU489">
        <v>0.0200049615384615</v>
      </c>
      <c r="EV489">
        <v>0</v>
      </c>
      <c r="EW489">
        <v>679.409307692308</v>
      </c>
      <c r="EX489">
        <v>5.00016</v>
      </c>
      <c r="EY489">
        <v>13892.1230769231</v>
      </c>
      <c r="EZ489">
        <v>18233.9923076923</v>
      </c>
      <c r="FA489">
        <v>48.4951538461538</v>
      </c>
      <c r="FB489">
        <v>48.8216923076923</v>
      </c>
      <c r="FC489">
        <v>48.8265384615385</v>
      </c>
      <c r="FD489">
        <v>48.562</v>
      </c>
      <c r="FE489">
        <v>50.3410769230769</v>
      </c>
      <c r="FF489">
        <v>1955.07307692308</v>
      </c>
      <c r="FG489">
        <v>39.91</v>
      </c>
      <c r="FH489">
        <v>0</v>
      </c>
      <c r="FI489">
        <v>1759000927.5</v>
      </c>
      <c r="FJ489">
        <v>0</v>
      </c>
      <c r="FK489">
        <v>679.376884615385</v>
      </c>
      <c r="FL489">
        <v>-2.53411965694864</v>
      </c>
      <c r="FM489">
        <v>-49.3401708756234</v>
      </c>
      <c r="FN489">
        <v>13891.8230769231</v>
      </c>
      <c r="FO489">
        <v>15</v>
      </c>
      <c r="FP489">
        <v>0</v>
      </c>
      <c r="FQ489" t="s">
        <v>439</v>
      </c>
      <c r="FR489">
        <v>1747249705.1</v>
      </c>
      <c r="FS489">
        <v>1747249711.1</v>
      </c>
      <c r="FT489">
        <v>0</v>
      </c>
      <c r="FU489">
        <v>0.871</v>
      </c>
      <c r="FV489">
        <v>0.066</v>
      </c>
      <c r="FW489">
        <v>5.486</v>
      </c>
      <c r="FX489">
        <v>0.145</v>
      </c>
      <c r="FY489">
        <v>420</v>
      </c>
      <c r="FZ489">
        <v>16</v>
      </c>
      <c r="GA489">
        <v>0.27</v>
      </c>
      <c r="GB489">
        <v>0.16</v>
      </c>
      <c r="GC489">
        <v>-50.80013</v>
      </c>
      <c r="GD489">
        <v>2.69448721804518</v>
      </c>
      <c r="GE489">
        <v>0.719665312558553</v>
      </c>
      <c r="GF489">
        <v>0</v>
      </c>
      <c r="GG489">
        <v>679.488852941176</v>
      </c>
      <c r="GH489">
        <v>-2.15595111154933</v>
      </c>
      <c r="GI489">
        <v>0.284517251865323</v>
      </c>
      <c r="GJ489">
        <v>-1</v>
      </c>
      <c r="GK489">
        <v>2.054449</v>
      </c>
      <c r="GL489">
        <v>-0.381397894736841</v>
      </c>
      <c r="GM489">
        <v>0.0368402018045504</v>
      </c>
      <c r="GN489">
        <v>0</v>
      </c>
      <c r="GO489">
        <v>0</v>
      </c>
      <c r="GP489">
        <v>2</v>
      </c>
      <c r="GQ489" t="s">
        <v>457</v>
      </c>
      <c r="GR489">
        <v>3.12547</v>
      </c>
      <c r="GS489">
        <v>2.65459</v>
      </c>
      <c r="GT489">
        <v>0.204886</v>
      </c>
      <c r="GU489">
        <v>0.209568</v>
      </c>
      <c r="GV489">
        <v>0.0997114</v>
      </c>
      <c r="GW489">
        <v>0.0941469</v>
      </c>
      <c r="GX489">
        <v>20468.3</v>
      </c>
      <c r="GY489">
        <v>19316.7</v>
      </c>
      <c r="GZ489">
        <v>23018.1</v>
      </c>
      <c r="HA489">
        <v>23792</v>
      </c>
      <c r="HB489">
        <v>35319.7</v>
      </c>
      <c r="HC489">
        <v>35681.7</v>
      </c>
      <c r="HD489">
        <v>41490.5</v>
      </c>
      <c r="HE489">
        <v>42425.1</v>
      </c>
      <c r="HF489">
        <v>1.91162</v>
      </c>
      <c r="HG489">
        <v>1.8272</v>
      </c>
      <c r="HH489">
        <v>0.180028</v>
      </c>
      <c r="HI489">
        <v>0</v>
      </c>
      <c r="HJ489">
        <v>27.0684</v>
      </c>
      <c r="HK489">
        <v>999.9</v>
      </c>
      <c r="HL489">
        <v>54.249</v>
      </c>
      <c r="HM489">
        <v>29.336</v>
      </c>
      <c r="HN489">
        <v>24.6394</v>
      </c>
      <c r="HO489">
        <v>54.0474</v>
      </c>
      <c r="HP489">
        <v>41.883</v>
      </c>
      <c r="HQ489">
        <v>1</v>
      </c>
      <c r="HR489">
        <v>0.00176575</v>
      </c>
      <c r="HS489">
        <v>-0.0664352</v>
      </c>
      <c r="HT489">
        <v>20.2186</v>
      </c>
      <c r="HU489">
        <v>5.23241</v>
      </c>
      <c r="HV489">
        <v>11.992</v>
      </c>
      <c r="HW489">
        <v>4.95575</v>
      </c>
      <c r="HX489">
        <v>3.304</v>
      </c>
      <c r="HY489">
        <v>24.3</v>
      </c>
      <c r="HZ489">
        <v>9999</v>
      </c>
      <c r="IA489">
        <v>9999</v>
      </c>
      <c r="IB489">
        <v>9999</v>
      </c>
      <c r="IC489">
        <v>1.86845</v>
      </c>
      <c r="ID489">
        <v>1.86418</v>
      </c>
      <c r="IE489">
        <v>1.87181</v>
      </c>
      <c r="IF489">
        <v>1.86264</v>
      </c>
      <c r="IG489">
        <v>1.86204</v>
      </c>
      <c r="IH489">
        <v>1.8685</v>
      </c>
      <c r="II489">
        <v>1.85867</v>
      </c>
      <c r="IJ489">
        <v>1.86508</v>
      </c>
      <c r="IK489">
        <v>5</v>
      </c>
      <c r="IL489">
        <v>0</v>
      </c>
      <c r="IM489">
        <v>0</v>
      </c>
      <c r="IN489">
        <v>0</v>
      </c>
      <c r="IO489" t="s">
        <v>441</v>
      </c>
      <c r="IP489" t="s">
        <v>442</v>
      </c>
      <c r="IQ489" t="s">
        <v>443</v>
      </c>
      <c r="IR489" t="s">
        <v>443</v>
      </c>
      <c r="IS489" t="s">
        <v>443</v>
      </c>
      <c r="IT489" t="s">
        <v>443</v>
      </c>
      <c r="IU489">
        <v>0</v>
      </c>
      <c r="IV489">
        <v>100</v>
      </c>
      <c r="IW489">
        <v>100</v>
      </c>
      <c r="IX489">
        <v>7.96</v>
      </c>
      <c r="IY489">
        <v>0.3825</v>
      </c>
      <c r="IZ489">
        <v>4.29428474587108</v>
      </c>
      <c r="JA489">
        <v>0.0044018681294096</v>
      </c>
      <c r="JB489">
        <v>-1.90699597991277e-06</v>
      </c>
      <c r="JC489">
        <v>4.44501569190667e-10</v>
      </c>
      <c r="JD489">
        <v>0.0663976639725661</v>
      </c>
      <c r="JE489">
        <v>0.00774552653971819</v>
      </c>
      <c r="JF489">
        <v>0.000136201457998369</v>
      </c>
      <c r="JG489">
        <v>5.32982615085375e-06</v>
      </c>
      <c r="JH489">
        <v>-0</v>
      </c>
      <c r="JI489">
        <v>1991</v>
      </c>
      <c r="JJ489">
        <v>1</v>
      </c>
      <c r="JK489">
        <v>28</v>
      </c>
      <c r="JL489">
        <v>195853.6</v>
      </c>
      <c r="JM489">
        <v>195853.5</v>
      </c>
      <c r="JN489">
        <v>2.73193</v>
      </c>
      <c r="JO489">
        <v>2.34009</v>
      </c>
      <c r="JP489">
        <v>1.4978</v>
      </c>
      <c r="JQ489">
        <v>2.33032</v>
      </c>
      <c r="JR489">
        <v>1.54419</v>
      </c>
      <c r="JS489">
        <v>2.34863</v>
      </c>
      <c r="JT489">
        <v>35.3596</v>
      </c>
      <c r="JU489">
        <v>24.1138</v>
      </c>
      <c r="JV489">
        <v>18</v>
      </c>
      <c r="JW489">
        <v>546.411</v>
      </c>
      <c r="JX489">
        <v>435.193</v>
      </c>
      <c r="JY489">
        <v>26.4193</v>
      </c>
      <c r="JZ489">
        <v>27.5807</v>
      </c>
      <c r="KA489">
        <v>29.9998</v>
      </c>
      <c r="KB489">
        <v>27.4701</v>
      </c>
      <c r="KC489">
        <v>27.4939</v>
      </c>
      <c r="KD489">
        <v>54.6618</v>
      </c>
      <c r="KE489">
        <v>24.3681</v>
      </c>
      <c r="KF489">
        <v>86.7208</v>
      </c>
      <c r="KG489">
        <v>26.3712</v>
      </c>
      <c r="KH489">
        <v>1489.93</v>
      </c>
      <c r="KI489">
        <v>21.5387</v>
      </c>
      <c r="KJ489">
        <v>92.9969</v>
      </c>
      <c r="KK489">
        <v>98.877</v>
      </c>
    </row>
    <row r="490" spans="1:297">
      <c r="A490">
        <v>474</v>
      </c>
      <c r="B490">
        <v>1759000927.1</v>
      </c>
      <c r="C490">
        <v>13580.0999999046</v>
      </c>
      <c r="D490" t="s">
        <v>1394</v>
      </c>
      <c r="E490" t="s">
        <v>1395</v>
      </c>
      <c r="F490">
        <v>5</v>
      </c>
      <c r="G490" t="s">
        <v>1217</v>
      </c>
      <c r="H490" t="s">
        <v>436</v>
      </c>
      <c r="I490">
        <v>1759000918.94615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(EA490+(U490+2*0.95*5.67E-8*(((EA490+$B$7)+273)^4-(EA490+273)^4)-44100*J490)/(1.84*29.3*R490+8*0.95*5.67E-8*(EA490+273)^3))</f>
        <v>0</v>
      </c>
      <c r="W490">
        <f>($C$7*EB490+$D$7*EC490+$E$7*V490)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2*0.95*5.67E-8*(((EA490+$B$7)+273)^4-(W490+273)^4)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1509.04074628571</v>
      </c>
      <c r="AK490">
        <v>1468.26084848485</v>
      </c>
      <c r="AL490">
        <v>3.59950497835502</v>
      </c>
      <c r="AM490">
        <v>63.08</v>
      </c>
      <c r="AN490">
        <f>(AP490 - AO490 + DY490*1E3/(8.314*(EA490+273.15)) * AR490/DX490 * AQ490) * DX490/(100*DL490) * 1000/(1000 - AP490)</f>
        <v>0</v>
      </c>
      <c r="AO490">
        <v>21.4477465654762</v>
      </c>
      <c r="AP490">
        <v>23.421776969697</v>
      </c>
      <c r="AQ490">
        <v>-0.000347134199134541</v>
      </c>
      <c r="AR490">
        <v>99.94</v>
      </c>
      <c r="AS490">
        <v>0</v>
      </c>
      <c r="AT490">
        <v>0</v>
      </c>
      <c r="AU490">
        <f>IF(AS490*$H$13&gt;=AW490,1.0,(AW490/(AW490-AS490*$H$13)))</f>
        <v>0</v>
      </c>
      <c r="AV490">
        <f>(AU490-1)*100</f>
        <v>0</v>
      </c>
      <c r="AW490">
        <f>MAX(0,($B$13+$C$13*EF490)/(1+$D$13*EF490)*DY490/(EA490+273)*$E$13)</f>
        <v>0</v>
      </c>
      <c r="AX490" t="s">
        <v>437</v>
      </c>
      <c r="AY490" t="s">
        <v>437</v>
      </c>
      <c r="AZ490">
        <v>0</v>
      </c>
      <c r="BA490">
        <v>0</v>
      </c>
      <c r="BB490">
        <f>1-AZ490/BA490</f>
        <v>0</v>
      </c>
      <c r="BC490">
        <v>0</v>
      </c>
      <c r="BD490" t="s">
        <v>437</v>
      </c>
      <c r="BE490" t="s">
        <v>437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437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$B$11*EG490+$C$11*EH490+$F$11*ES490*(1-EV490)</f>
        <v>0</v>
      </c>
      <c r="DI490">
        <f>DH490*DJ490</f>
        <v>0</v>
      </c>
      <c r="DJ490">
        <f>($B$11*$D$9+$C$11*$D$9+$F$11*((FF490+EX490)/MAX(FF490+EX490+FG490, 0.1)*$I$9+FG490/MAX(FF490+EX490+FG490, 0.1)*$J$9))/($B$11+$C$11+$F$11)</f>
        <v>0</v>
      </c>
      <c r="DK490">
        <f>($B$11*$K$9+$C$11*$K$9+$F$11*((FF490+EX490)/MAX(FF490+EX490+FG490, 0.1)*$P$9+FG490/MAX(FF490+EX490+FG490, 0.1)*$Q$9))/($B$11+$C$11+$F$11)</f>
        <v>0</v>
      </c>
      <c r="DL490">
        <v>4.6</v>
      </c>
      <c r="DM490">
        <v>0.5</v>
      </c>
      <c r="DN490" t="s">
        <v>438</v>
      </c>
      <c r="DO490">
        <v>2</v>
      </c>
      <c r="DP490" t="b">
        <v>1</v>
      </c>
      <c r="DQ490">
        <v>1759000918.94615</v>
      </c>
      <c r="DR490">
        <v>1409.42153846154</v>
      </c>
      <c r="DS490">
        <v>1460.36307692308</v>
      </c>
      <c r="DT490">
        <v>23.4288230769231</v>
      </c>
      <c r="DU490">
        <v>21.4195692307692</v>
      </c>
      <c r="DV490">
        <v>1401.48</v>
      </c>
      <c r="DW490">
        <v>23.0463153846154</v>
      </c>
      <c r="DX490">
        <v>500.015</v>
      </c>
      <c r="DY490">
        <v>90.2819153846154</v>
      </c>
      <c r="DZ490">
        <v>0.0286992</v>
      </c>
      <c r="EA490">
        <v>29.9343923076923</v>
      </c>
      <c r="EB490">
        <v>30.0021153846154</v>
      </c>
      <c r="EC490">
        <v>999.9</v>
      </c>
      <c r="ED490">
        <v>0</v>
      </c>
      <c r="EE490">
        <v>0</v>
      </c>
      <c r="EF490">
        <v>10004.8961538462</v>
      </c>
      <c r="EG490">
        <v>0</v>
      </c>
      <c r="EH490">
        <v>9.68168</v>
      </c>
      <c r="EI490">
        <v>-50.9408846153846</v>
      </c>
      <c r="EJ490">
        <v>1443.23461538462</v>
      </c>
      <c r="EK490">
        <v>1492.32769230769</v>
      </c>
      <c r="EL490">
        <v>2.00923923076923</v>
      </c>
      <c r="EM490">
        <v>1460.36307692308</v>
      </c>
      <c r="EN490">
        <v>21.4195692307692</v>
      </c>
      <c r="EO490">
        <v>2.11519923076923</v>
      </c>
      <c r="EP490">
        <v>1.93379923076923</v>
      </c>
      <c r="EQ490">
        <v>18.3341076923077</v>
      </c>
      <c r="ER490">
        <v>16.9124769230769</v>
      </c>
      <c r="ES490">
        <v>2000.00769230769</v>
      </c>
      <c r="ET490">
        <v>0.979995307692308</v>
      </c>
      <c r="EU490">
        <v>0.0200047461538462</v>
      </c>
      <c r="EV490">
        <v>0</v>
      </c>
      <c r="EW490">
        <v>679.336076923077</v>
      </c>
      <c r="EX490">
        <v>5.00016</v>
      </c>
      <c r="EY490">
        <v>13888.4923076923</v>
      </c>
      <c r="EZ490">
        <v>18234.2230769231</v>
      </c>
      <c r="FA490">
        <v>48.4951538461538</v>
      </c>
      <c r="FB490">
        <v>48.8216923076923</v>
      </c>
      <c r="FC490">
        <v>48.8168461538462</v>
      </c>
      <c r="FD490">
        <v>48.562</v>
      </c>
      <c r="FE490">
        <v>50.3410769230769</v>
      </c>
      <c r="FF490">
        <v>1955.09769230769</v>
      </c>
      <c r="FG490">
        <v>39.91</v>
      </c>
      <c r="FH490">
        <v>0</v>
      </c>
      <c r="FI490">
        <v>1759000932.3</v>
      </c>
      <c r="FJ490">
        <v>0</v>
      </c>
      <c r="FK490">
        <v>679.253269230769</v>
      </c>
      <c r="FL490">
        <v>-1.58129913999626</v>
      </c>
      <c r="FM490">
        <v>-45.6273504945066</v>
      </c>
      <c r="FN490">
        <v>13888.1615384615</v>
      </c>
      <c r="FO490">
        <v>15</v>
      </c>
      <c r="FP490">
        <v>0</v>
      </c>
      <c r="FQ490" t="s">
        <v>439</v>
      </c>
      <c r="FR490">
        <v>1747249705.1</v>
      </c>
      <c r="FS490">
        <v>1747249711.1</v>
      </c>
      <c r="FT490">
        <v>0</v>
      </c>
      <c r="FU490">
        <v>0.871</v>
      </c>
      <c r="FV490">
        <v>0.066</v>
      </c>
      <c r="FW490">
        <v>5.486</v>
      </c>
      <c r="FX490">
        <v>0.145</v>
      </c>
      <c r="FY490">
        <v>420</v>
      </c>
      <c r="FZ490">
        <v>16</v>
      </c>
      <c r="GA490">
        <v>0.27</v>
      </c>
      <c r="GB490">
        <v>0.16</v>
      </c>
      <c r="GC490">
        <v>-50.7972523809524</v>
      </c>
      <c r="GD490">
        <v>-1.47022597402602</v>
      </c>
      <c r="GE490">
        <v>0.695467203443671</v>
      </c>
      <c r="GF490">
        <v>0</v>
      </c>
      <c r="GG490">
        <v>679.351735294118</v>
      </c>
      <c r="GH490">
        <v>-1.49330786788967</v>
      </c>
      <c r="GI490">
        <v>0.263907995200591</v>
      </c>
      <c r="GJ490">
        <v>-1</v>
      </c>
      <c r="GK490">
        <v>2.02659476190476</v>
      </c>
      <c r="GL490">
        <v>-0.368294025974025</v>
      </c>
      <c r="GM490">
        <v>0.0375861163094703</v>
      </c>
      <c r="GN490">
        <v>0</v>
      </c>
      <c r="GO490">
        <v>0</v>
      </c>
      <c r="GP490">
        <v>2</v>
      </c>
      <c r="GQ490" t="s">
        <v>457</v>
      </c>
      <c r="GR490">
        <v>3.12543</v>
      </c>
      <c r="GS490">
        <v>2.65462</v>
      </c>
      <c r="GT490">
        <v>0.20642</v>
      </c>
      <c r="GU490">
        <v>0.210988</v>
      </c>
      <c r="GV490">
        <v>0.0996841</v>
      </c>
      <c r="GW490">
        <v>0.0943194</v>
      </c>
      <c r="GX490">
        <v>20429.1</v>
      </c>
      <c r="GY490">
        <v>19282.5</v>
      </c>
      <c r="GZ490">
        <v>23018.4</v>
      </c>
      <c r="HA490">
        <v>23792.6</v>
      </c>
      <c r="HB490">
        <v>35321.3</v>
      </c>
      <c r="HC490">
        <v>35675.5</v>
      </c>
      <c r="HD490">
        <v>41491</v>
      </c>
      <c r="HE490">
        <v>42425.7</v>
      </c>
      <c r="HF490">
        <v>1.91147</v>
      </c>
      <c r="HG490">
        <v>1.82722</v>
      </c>
      <c r="HH490">
        <v>0.181757</v>
      </c>
      <c r="HI490">
        <v>0</v>
      </c>
      <c r="HJ490">
        <v>27.0684</v>
      </c>
      <c r="HK490">
        <v>999.9</v>
      </c>
      <c r="HL490">
        <v>54.273</v>
      </c>
      <c r="HM490">
        <v>29.356</v>
      </c>
      <c r="HN490">
        <v>24.6807</v>
      </c>
      <c r="HO490">
        <v>53.8774</v>
      </c>
      <c r="HP490">
        <v>41.9351</v>
      </c>
      <c r="HQ490">
        <v>1</v>
      </c>
      <c r="HR490">
        <v>0.00165904</v>
      </c>
      <c r="HS490">
        <v>0.119188</v>
      </c>
      <c r="HT490">
        <v>20.2187</v>
      </c>
      <c r="HU490">
        <v>5.23346</v>
      </c>
      <c r="HV490">
        <v>11.992</v>
      </c>
      <c r="HW490">
        <v>4.9557</v>
      </c>
      <c r="HX490">
        <v>3.3039</v>
      </c>
      <c r="HY490">
        <v>24.3</v>
      </c>
      <c r="HZ490">
        <v>9999</v>
      </c>
      <c r="IA490">
        <v>9999</v>
      </c>
      <c r="IB490">
        <v>9999</v>
      </c>
      <c r="IC490">
        <v>1.86845</v>
      </c>
      <c r="ID490">
        <v>1.86417</v>
      </c>
      <c r="IE490">
        <v>1.8718</v>
      </c>
      <c r="IF490">
        <v>1.86265</v>
      </c>
      <c r="IG490">
        <v>1.86204</v>
      </c>
      <c r="IH490">
        <v>1.8685</v>
      </c>
      <c r="II490">
        <v>1.85867</v>
      </c>
      <c r="IJ490">
        <v>1.86508</v>
      </c>
      <c r="IK490">
        <v>5</v>
      </c>
      <c r="IL490">
        <v>0</v>
      </c>
      <c r="IM490">
        <v>0</v>
      </c>
      <c r="IN490">
        <v>0</v>
      </c>
      <c r="IO490" t="s">
        <v>441</v>
      </c>
      <c r="IP490" t="s">
        <v>442</v>
      </c>
      <c r="IQ490" t="s">
        <v>443</v>
      </c>
      <c r="IR490" t="s">
        <v>443</v>
      </c>
      <c r="IS490" t="s">
        <v>443</v>
      </c>
      <c r="IT490" t="s">
        <v>443</v>
      </c>
      <c r="IU490">
        <v>0</v>
      </c>
      <c r="IV490">
        <v>100</v>
      </c>
      <c r="IW490">
        <v>100</v>
      </c>
      <c r="IX490">
        <v>7.98</v>
      </c>
      <c r="IY490">
        <v>0.3823</v>
      </c>
      <c r="IZ490">
        <v>4.29428474587108</v>
      </c>
      <c r="JA490">
        <v>0.0044018681294096</v>
      </c>
      <c r="JB490">
        <v>-1.90699597991277e-06</v>
      </c>
      <c r="JC490">
        <v>4.44501569190667e-10</v>
      </c>
      <c r="JD490">
        <v>0.0663976639725661</v>
      </c>
      <c r="JE490">
        <v>0.00774552653971819</v>
      </c>
      <c r="JF490">
        <v>0.000136201457998369</v>
      </c>
      <c r="JG490">
        <v>5.32982615085375e-06</v>
      </c>
      <c r="JH490">
        <v>-0</v>
      </c>
      <c r="JI490">
        <v>1991</v>
      </c>
      <c r="JJ490">
        <v>1</v>
      </c>
      <c r="JK490">
        <v>28</v>
      </c>
      <c r="JL490">
        <v>195853.7</v>
      </c>
      <c r="JM490">
        <v>195853.6</v>
      </c>
      <c r="JN490">
        <v>2.75391</v>
      </c>
      <c r="JO490">
        <v>2.34253</v>
      </c>
      <c r="JP490">
        <v>1.4978</v>
      </c>
      <c r="JQ490">
        <v>2.33032</v>
      </c>
      <c r="JR490">
        <v>1.54419</v>
      </c>
      <c r="JS490">
        <v>2.36938</v>
      </c>
      <c r="JT490">
        <v>35.3827</v>
      </c>
      <c r="JU490">
        <v>24.105</v>
      </c>
      <c r="JV490">
        <v>18</v>
      </c>
      <c r="JW490">
        <v>546.301</v>
      </c>
      <c r="JX490">
        <v>435.204</v>
      </c>
      <c r="JY490">
        <v>26.4222</v>
      </c>
      <c r="JZ490">
        <v>27.5783</v>
      </c>
      <c r="KA490">
        <v>29.9998</v>
      </c>
      <c r="KB490">
        <v>27.4686</v>
      </c>
      <c r="KC490">
        <v>27.4934</v>
      </c>
      <c r="KD490">
        <v>55.1094</v>
      </c>
      <c r="KE490">
        <v>24.3681</v>
      </c>
      <c r="KF490">
        <v>86.7208</v>
      </c>
      <c r="KG490">
        <v>26.3934</v>
      </c>
      <c r="KH490">
        <v>1510.21</v>
      </c>
      <c r="KI490">
        <v>21.5774</v>
      </c>
      <c r="KJ490">
        <v>92.998</v>
      </c>
      <c r="KK490">
        <v>98.8787</v>
      </c>
    </row>
    <row r="491" spans="1:297">
      <c r="A491">
        <v>475</v>
      </c>
      <c r="B491">
        <v>1759000932.1</v>
      </c>
      <c r="C491">
        <v>13585.0999999046</v>
      </c>
      <c r="D491" t="s">
        <v>1396</v>
      </c>
      <c r="E491" t="s">
        <v>1397</v>
      </c>
      <c r="F491">
        <v>5</v>
      </c>
      <c r="G491" t="s">
        <v>1217</v>
      </c>
      <c r="H491" t="s">
        <v>436</v>
      </c>
      <c r="I491">
        <v>1759000923.94615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(EA491+(U491+2*0.95*5.67E-8*(((EA491+$B$7)+273)^4-(EA491+273)^4)-44100*J491)/(1.84*29.3*R491+8*0.95*5.67E-8*(EA491+273)^3))</f>
        <v>0</v>
      </c>
      <c r="W491">
        <f>($C$7*EB491+$D$7*EC491+$E$7*V491)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2*0.95*5.67E-8*(((EA491+$B$7)+273)^4-(W491+273)^4)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1525.54083563095</v>
      </c>
      <c r="AK491">
        <v>1485.17878787879</v>
      </c>
      <c r="AL491">
        <v>3.35412316017293</v>
      </c>
      <c r="AM491">
        <v>63.08</v>
      </c>
      <c r="AN491">
        <f>(AP491 - AO491 + DY491*1E3/(8.314*(EA491+273.15)) * AR491/DX491 * AQ491) * DX491/(100*DL491) * 1000/(1000 - AP491)</f>
        <v>0</v>
      </c>
      <c r="AO491">
        <v>21.5084283928571</v>
      </c>
      <c r="AP491">
        <v>23.4212727272727</v>
      </c>
      <c r="AQ491">
        <v>-3.074909090933e-05</v>
      </c>
      <c r="AR491">
        <v>99.94</v>
      </c>
      <c r="AS491">
        <v>0</v>
      </c>
      <c r="AT491">
        <v>0</v>
      </c>
      <c r="AU491">
        <f>IF(AS491*$H$13&gt;=AW491,1.0,(AW491/(AW491-AS491*$H$13)))</f>
        <v>0</v>
      </c>
      <c r="AV491">
        <f>(AU491-1)*100</f>
        <v>0</v>
      </c>
      <c r="AW491">
        <f>MAX(0,($B$13+$C$13*EF491)/(1+$D$13*EF491)*DY491/(EA491+273)*$E$13)</f>
        <v>0</v>
      </c>
      <c r="AX491" t="s">
        <v>437</v>
      </c>
      <c r="AY491" t="s">
        <v>437</v>
      </c>
      <c r="AZ491">
        <v>0</v>
      </c>
      <c r="BA491">
        <v>0</v>
      </c>
      <c r="BB491">
        <f>1-AZ491/BA491</f>
        <v>0</v>
      </c>
      <c r="BC491">
        <v>0</v>
      </c>
      <c r="BD491" t="s">
        <v>437</v>
      </c>
      <c r="BE491" t="s">
        <v>437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437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$B$11*EG491+$C$11*EH491+$F$11*ES491*(1-EV491)</f>
        <v>0</v>
      </c>
      <c r="DI491">
        <f>DH491*DJ491</f>
        <v>0</v>
      </c>
      <c r="DJ491">
        <f>($B$11*$D$9+$C$11*$D$9+$F$11*((FF491+EX491)/MAX(FF491+EX491+FG491, 0.1)*$I$9+FG491/MAX(FF491+EX491+FG491, 0.1)*$J$9))/($B$11+$C$11+$F$11)</f>
        <v>0</v>
      </c>
      <c r="DK491">
        <f>($B$11*$K$9+$C$11*$K$9+$F$11*((FF491+EX491)/MAX(FF491+EX491+FG491, 0.1)*$P$9+FG491/MAX(FF491+EX491+FG491, 0.1)*$Q$9))/($B$11+$C$11+$F$11)</f>
        <v>0</v>
      </c>
      <c r="DL491">
        <v>4.6</v>
      </c>
      <c r="DM491">
        <v>0.5</v>
      </c>
      <c r="DN491" t="s">
        <v>438</v>
      </c>
      <c r="DO491">
        <v>2</v>
      </c>
      <c r="DP491" t="b">
        <v>1</v>
      </c>
      <c r="DQ491">
        <v>1759000923.94615</v>
      </c>
      <c r="DR491">
        <v>1426.37</v>
      </c>
      <c r="DS491">
        <v>1476.85538461538</v>
      </c>
      <c r="DT491">
        <v>23.4256769230769</v>
      </c>
      <c r="DU491">
        <v>21.4585692307692</v>
      </c>
      <c r="DV491">
        <v>1418.4</v>
      </c>
      <c r="DW491">
        <v>23.0432384615385</v>
      </c>
      <c r="DX491">
        <v>499.997846153846</v>
      </c>
      <c r="DY491">
        <v>90.2820846153846</v>
      </c>
      <c r="DZ491">
        <v>0.0288955384615385</v>
      </c>
      <c r="EA491">
        <v>29.9424615384615</v>
      </c>
      <c r="EB491">
        <v>30.0166384615385</v>
      </c>
      <c r="EC491">
        <v>999.9</v>
      </c>
      <c r="ED491">
        <v>0</v>
      </c>
      <c r="EE491">
        <v>0</v>
      </c>
      <c r="EF491">
        <v>9997.73153846154</v>
      </c>
      <c r="EG491">
        <v>0</v>
      </c>
      <c r="EH491">
        <v>9.68168</v>
      </c>
      <c r="EI491">
        <v>-50.4842384615385</v>
      </c>
      <c r="EJ491">
        <v>1460.58538461538</v>
      </c>
      <c r="EK491">
        <v>1509.24153846154</v>
      </c>
      <c r="EL491">
        <v>1.96709923076923</v>
      </c>
      <c r="EM491">
        <v>1476.85538461538</v>
      </c>
      <c r="EN491">
        <v>21.4585692307692</v>
      </c>
      <c r="EO491">
        <v>2.11491769230769</v>
      </c>
      <c r="EP491">
        <v>1.93732307692308</v>
      </c>
      <c r="EQ491">
        <v>18.3319923076923</v>
      </c>
      <c r="ER491">
        <v>16.9411769230769</v>
      </c>
      <c r="ES491">
        <v>1999.98615384615</v>
      </c>
      <c r="ET491">
        <v>0.979995076923077</v>
      </c>
      <c r="EU491">
        <v>0.0200049615384615</v>
      </c>
      <c r="EV491">
        <v>0</v>
      </c>
      <c r="EW491">
        <v>679.217230769231</v>
      </c>
      <c r="EX491">
        <v>5.00016</v>
      </c>
      <c r="EY491">
        <v>13884.4769230769</v>
      </c>
      <c r="EZ491">
        <v>18234.0384615385</v>
      </c>
      <c r="FA491">
        <v>48.4903076923077</v>
      </c>
      <c r="FB491">
        <v>48.8216923076923</v>
      </c>
      <c r="FC491">
        <v>48.812</v>
      </c>
      <c r="FD491">
        <v>48.562</v>
      </c>
      <c r="FE491">
        <v>50.3265384615385</v>
      </c>
      <c r="FF491">
        <v>1955.07615384615</v>
      </c>
      <c r="FG491">
        <v>39.91</v>
      </c>
      <c r="FH491">
        <v>0</v>
      </c>
      <c r="FI491">
        <v>1759000937.7</v>
      </c>
      <c r="FJ491">
        <v>0</v>
      </c>
      <c r="FK491">
        <v>679.09756</v>
      </c>
      <c r="FL491">
        <v>-1.72807691821423</v>
      </c>
      <c r="FM491">
        <v>-41.1923077320773</v>
      </c>
      <c r="FN491">
        <v>13883.756</v>
      </c>
      <c r="FO491">
        <v>15</v>
      </c>
      <c r="FP491">
        <v>0</v>
      </c>
      <c r="FQ491" t="s">
        <v>439</v>
      </c>
      <c r="FR491">
        <v>1747249705.1</v>
      </c>
      <c r="FS491">
        <v>1747249711.1</v>
      </c>
      <c r="FT491">
        <v>0</v>
      </c>
      <c r="FU491">
        <v>0.871</v>
      </c>
      <c r="FV491">
        <v>0.066</v>
      </c>
      <c r="FW491">
        <v>5.486</v>
      </c>
      <c r="FX491">
        <v>0.145</v>
      </c>
      <c r="FY491">
        <v>420</v>
      </c>
      <c r="FZ491">
        <v>16</v>
      </c>
      <c r="GA491">
        <v>0.27</v>
      </c>
      <c r="GB491">
        <v>0.16</v>
      </c>
      <c r="GC491">
        <v>-50.740875</v>
      </c>
      <c r="GD491">
        <v>3.37235639097747</v>
      </c>
      <c r="GE491">
        <v>0.725596082455659</v>
      </c>
      <c r="GF491">
        <v>0</v>
      </c>
      <c r="GG491">
        <v>679.217705882353</v>
      </c>
      <c r="GH491">
        <v>-1.80192513336903</v>
      </c>
      <c r="GI491">
        <v>0.296795585171279</v>
      </c>
      <c r="GJ491">
        <v>-1</v>
      </c>
      <c r="GK491">
        <v>1.9851285</v>
      </c>
      <c r="GL491">
        <v>-0.490036240601502</v>
      </c>
      <c r="GM491">
        <v>0.0481958849151046</v>
      </c>
      <c r="GN491">
        <v>0</v>
      </c>
      <c r="GO491">
        <v>0</v>
      </c>
      <c r="GP491">
        <v>2</v>
      </c>
      <c r="GQ491" t="s">
        <v>457</v>
      </c>
      <c r="GR491">
        <v>3.12545</v>
      </c>
      <c r="GS491">
        <v>2.65483</v>
      </c>
      <c r="GT491">
        <v>0.207866</v>
      </c>
      <c r="GU491">
        <v>0.212404</v>
      </c>
      <c r="GV491">
        <v>0.099686</v>
      </c>
      <c r="GW491">
        <v>0.0944328</v>
      </c>
      <c r="GX491">
        <v>20391.9</v>
      </c>
      <c r="GY491">
        <v>19248.1</v>
      </c>
      <c r="GZ491">
        <v>23018.4</v>
      </c>
      <c r="HA491">
        <v>23792.8</v>
      </c>
      <c r="HB491">
        <v>35321.1</v>
      </c>
      <c r="HC491">
        <v>35671.9</v>
      </c>
      <c r="HD491">
        <v>41490.8</v>
      </c>
      <c r="HE491">
        <v>42426.6</v>
      </c>
      <c r="HF491">
        <v>1.91155</v>
      </c>
      <c r="HG491">
        <v>1.82733</v>
      </c>
      <c r="HH491">
        <v>0.182346</v>
      </c>
      <c r="HI491">
        <v>0</v>
      </c>
      <c r="HJ491">
        <v>27.0669</v>
      </c>
      <c r="HK491">
        <v>999.9</v>
      </c>
      <c r="HL491">
        <v>54.273</v>
      </c>
      <c r="HM491">
        <v>29.346</v>
      </c>
      <c r="HN491">
        <v>24.6654</v>
      </c>
      <c r="HO491">
        <v>53.7374</v>
      </c>
      <c r="HP491">
        <v>41.9151</v>
      </c>
      <c r="HQ491">
        <v>1</v>
      </c>
      <c r="HR491">
        <v>0.00156758</v>
      </c>
      <c r="HS491">
        <v>0.308854</v>
      </c>
      <c r="HT491">
        <v>20.2183</v>
      </c>
      <c r="HU491">
        <v>5.23406</v>
      </c>
      <c r="HV491">
        <v>11.992</v>
      </c>
      <c r="HW491">
        <v>4.95585</v>
      </c>
      <c r="HX491">
        <v>3.30398</v>
      </c>
      <c r="HY491">
        <v>24.3</v>
      </c>
      <c r="HZ491">
        <v>9999</v>
      </c>
      <c r="IA491">
        <v>9999</v>
      </c>
      <c r="IB491">
        <v>9999</v>
      </c>
      <c r="IC491">
        <v>1.86845</v>
      </c>
      <c r="ID491">
        <v>1.86417</v>
      </c>
      <c r="IE491">
        <v>1.8718</v>
      </c>
      <c r="IF491">
        <v>1.86264</v>
      </c>
      <c r="IG491">
        <v>1.86205</v>
      </c>
      <c r="IH491">
        <v>1.86853</v>
      </c>
      <c r="II491">
        <v>1.85867</v>
      </c>
      <c r="IJ491">
        <v>1.86508</v>
      </c>
      <c r="IK491">
        <v>5</v>
      </c>
      <c r="IL491">
        <v>0</v>
      </c>
      <c r="IM491">
        <v>0</v>
      </c>
      <c r="IN491">
        <v>0</v>
      </c>
      <c r="IO491" t="s">
        <v>441</v>
      </c>
      <c r="IP491" t="s">
        <v>442</v>
      </c>
      <c r="IQ491" t="s">
        <v>443</v>
      </c>
      <c r="IR491" t="s">
        <v>443</v>
      </c>
      <c r="IS491" t="s">
        <v>443</v>
      </c>
      <c r="IT491" t="s">
        <v>443</v>
      </c>
      <c r="IU491">
        <v>0</v>
      </c>
      <c r="IV491">
        <v>100</v>
      </c>
      <c r="IW491">
        <v>100</v>
      </c>
      <c r="IX491">
        <v>8.01</v>
      </c>
      <c r="IY491">
        <v>0.3824</v>
      </c>
      <c r="IZ491">
        <v>4.29428474587108</v>
      </c>
      <c r="JA491">
        <v>0.0044018681294096</v>
      </c>
      <c r="JB491">
        <v>-1.90699597991277e-06</v>
      </c>
      <c r="JC491">
        <v>4.44501569190667e-10</v>
      </c>
      <c r="JD491">
        <v>0.0663976639725661</v>
      </c>
      <c r="JE491">
        <v>0.00774552653971819</v>
      </c>
      <c r="JF491">
        <v>0.000136201457998369</v>
      </c>
      <c r="JG491">
        <v>5.32982615085375e-06</v>
      </c>
      <c r="JH491">
        <v>-0</v>
      </c>
      <c r="JI491">
        <v>1991</v>
      </c>
      <c r="JJ491">
        <v>1</v>
      </c>
      <c r="JK491">
        <v>28</v>
      </c>
      <c r="JL491">
        <v>195853.8</v>
      </c>
      <c r="JM491">
        <v>195853.7</v>
      </c>
      <c r="JN491">
        <v>2.78442</v>
      </c>
      <c r="JO491">
        <v>2.34497</v>
      </c>
      <c r="JP491">
        <v>1.49902</v>
      </c>
      <c r="JQ491">
        <v>2.33032</v>
      </c>
      <c r="JR491">
        <v>1.54419</v>
      </c>
      <c r="JS491">
        <v>2.29614</v>
      </c>
      <c r="JT491">
        <v>35.3596</v>
      </c>
      <c r="JU491">
        <v>24.1138</v>
      </c>
      <c r="JV491">
        <v>18</v>
      </c>
      <c r="JW491">
        <v>546.349</v>
      </c>
      <c r="JX491">
        <v>435.249</v>
      </c>
      <c r="JY491">
        <v>26.4205</v>
      </c>
      <c r="JZ491">
        <v>27.5783</v>
      </c>
      <c r="KA491">
        <v>30.0002</v>
      </c>
      <c r="KB491">
        <v>27.4686</v>
      </c>
      <c r="KC491">
        <v>27.4916</v>
      </c>
      <c r="KD491">
        <v>55.7001</v>
      </c>
      <c r="KE491">
        <v>24.3681</v>
      </c>
      <c r="KF491">
        <v>87.1042</v>
      </c>
      <c r="KG491">
        <v>26.3575</v>
      </c>
      <c r="KH491">
        <v>1523.77</v>
      </c>
      <c r="KI491">
        <v>21.6146</v>
      </c>
      <c r="KJ491">
        <v>92.9977</v>
      </c>
      <c r="KK491">
        <v>98.8803</v>
      </c>
    </row>
    <row r="492" spans="1:297">
      <c r="A492">
        <v>476</v>
      </c>
      <c r="B492">
        <v>1759000937.1</v>
      </c>
      <c r="C492">
        <v>13590.0999999046</v>
      </c>
      <c r="D492" t="s">
        <v>1398</v>
      </c>
      <c r="E492" t="s">
        <v>1399</v>
      </c>
      <c r="F492">
        <v>5</v>
      </c>
      <c r="G492" t="s">
        <v>1217</v>
      </c>
      <c r="H492" t="s">
        <v>436</v>
      </c>
      <c r="I492">
        <v>1759000928.94615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(EA492+(U492+2*0.95*5.67E-8*(((EA492+$B$7)+273)^4-(EA492+273)^4)-44100*J492)/(1.84*29.3*R492+8*0.95*5.67E-8*(EA492+273)^3))</f>
        <v>0</v>
      </c>
      <c r="W492">
        <f>($C$7*EB492+$D$7*EC492+$E$7*V492)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2*0.95*5.67E-8*(((EA492+$B$7)+273)^4-(W492+273)^4)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1543.06913473809</v>
      </c>
      <c r="AK492">
        <v>1502.55460606061</v>
      </c>
      <c r="AL492">
        <v>3.47605151515144</v>
      </c>
      <c r="AM492">
        <v>63.08</v>
      </c>
      <c r="AN492">
        <f>(AP492 - AO492 + DY492*1E3/(8.314*(EA492+273.15)) * AR492/DX492 * AQ492) * DX492/(100*DL492) * 1000/(1000 - AP492)</f>
        <v>0</v>
      </c>
      <c r="AO492">
        <v>21.5335793482143</v>
      </c>
      <c r="AP492">
        <v>23.4197181818182</v>
      </c>
      <c r="AQ492">
        <v>-5.53616161617703e-05</v>
      </c>
      <c r="AR492">
        <v>99.94</v>
      </c>
      <c r="AS492">
        <v>0</v>
      </c>
      <c r="AT492">
        <v>0</v>
      </c>
      <c r="AU492">
        <f>IF(AS492*$H$13&gt;=AW492,1.0,(AW492/(AW492-AS492*$H$13)))</f>
        <v>0</v>
      </c>
      <c r="AV492">
        <f>(AU492-1)*100</f>
        <v>0</v>
      </c>
      <c r="AW492">
        <f>MAX(0,($B$13+$C$13*EF492)/(1+$D$13*EF492)*DY492/(EA492+273)*$E$13)</f>
        <v>0</v>
      </c>
      <c r="AX492" t="s">
        <v>437</v>
      </c>
      <c r="AY492" t="s">
        <v>437</v>
      </c>
      <c r="AZ492">
        <v>0</v>
      </c>
      <c r="BA492">
        <v>0</v>
      </c>
      <c r="BB492">
        <f>1-AZ492/BA492</f>
        <v>0</v>
      </c>
      <c r="BC492">
        <v>0</v>
      </c>
      <c r="BD492" t="s">
        <v>437</v>
      </c>
      <c r="BE492" t="s">
        <v>437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437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$B$11*EG492+$C$11*EH492+$F$11*ES492*(1-EV492)</f>
        <v>0</v>
      </c>
      <c r="DI492">
        <f>DH492*DJ492</f>
        <v>0</v>
      </c>
      <c r="DJ492">
        <f>($B$11*$D$9+$C$11*$D$9+$F$11*((FF492+EX492)/MAX(FF492+EX492+FG492, 0.1)*$I$9+FG492/MAX(FF492+EX492+FG492, 0.1)*$J$9))/($B$11+$C$11+$F$11)</f>
        <v>0</v>
      </c>
      <c r="DK492">
        <f>($B$11*$K$9+$C$11*$K$9+$F$11*((FF492+EX492)/MAX(FF492+EX492+FG492, 0.1)*$P$9+FG492/MAX(FF492+EX492+FG492, 0.1)*$Q$9))/($B$11+$C$11+$F$11)</f>
        <v>0</v>
      </c>
      <c r="DL492">
        <v>4.6</v>
      </c>
      <c r="DM492">
        <v>0.5</v>
      </c>
      <c r="DN492" t="s">
        <v>438</v>
      </c>
      <c r="DO492">
        <v>2</v>
      </c>
      <c r="DP492" t="b">
        <v>1</v>
      </c>
      <c r="DQ492">
        <v>1759000928.94615</v>
      </c>
      <c r="DR492">
        <v>1443.21692307692</v>
      </c>
      <c r="DS492">
        <v>1493.93076923077</v>
      </c>
      <c r="DT492">
        <v>23.4229230769231</v>
      </c>
      <c r="DU492">
        <v>21.4938538461538</v>
      </c>
      <c r="DV492">
        <v>1435.22</v>
      </c>
      <c r="DW492">
        <v>23.0405538461538</v>
      </c>
      <c r="DX492">
        <v>500.030769230769</v>
      </c>
      <c r="DY492">
        <v>90.2819692307692</v>
      </c>
      <c r="DZ492">
        <v>0.0288258923076923</v>
      </c>
      <c r="EA492">
        <v>29.9495384615385</v>
      </c>
      <c r="EB492">
        <v>30.0313</v>
      </c>
      <c r="EC492">
        <v>999.9</v>
      </c>
      <c r="ED492">
        <v>0</v>
      </c>
      <c r="EE492">
        <v>0</v>
      </c>
      <c r="EF492">
        <v>10009.9953846154</v>
      </c>
      <c r="EG492">
        <v>0</v>
      </c>
      <c r="EH492">
        <v>9.68168</v>
      </c>
      <c r="EI492">
        <v>-50.7122769230769</v>
      </c>
      <c r="EJ492">
        <v>1477.83307692308</v>
      </c>
      <c r="EK492">
        <v>1526.74692307692</v>
      </c>
      <c r="EL492">
        <v>1.92907461538462</v>
      </c>
      <c r="EM492">
        <v>1493.93076923077</v>
      </c>
      <c r="EN492">
        <v>21.4938538461538</v>
      </c>
      <c r="EO492">
        <v>2.11466692307692</v>
      </c>
      <c r="EP492">
        <v>1.94050615384615</v>
      </c>
      <c r="EQ492">
        <v>18.3301153846154</v>
      </c>
      <c r="ER492">
        <v>16.9670615384615</v>
      </c>
      <c r="ES492">
        <v>1999.98923076923</v>
      </c>
      <c r="ET492">
        <v>0.979995076923077</v>
      </c>
      <c r="EU492">
        <v>0.0200049615384615</v>
      </c>
      <c r="EV492">
        <v>0</v>
      </c>
      <c r="EW492">
        <v>679.020769230769</v>
      </c>
      <c r="EX492">
        <v>5.00016</v>
      </c>
      <c r="EY492">
        <v>13881.2538461538</v>
      </c>
      <c r="EZ492">
        <v>18234.0692307692</v>
      </c>
      <c r="FA492">
        <v>48.4951538461538</v>
      </c>
      <c r="FB492">
        <v>48.8168461538462</v>
      </c>
      <c r="FC492">
        <v>48.812</v>
      </c>
      <c r="FD492">
        <v>48.562</v>
      </c>
      <c r="FE492">
        <v>50.3216923076923</v>
      </c>
      <c r="FF492">
        <v>1955.07923076923</v>
      </c>
      <c r="FG492">
        <v>39.91</v>
      </c>
      <c r="FH492">
        <v>0</v>
      </c>
      <c r="FI492">
        <v>1759000942.5</v>
      </c>
      <c r="FJ492">
        <v>0</v>
      </c>
      <c r="FK492">
        <v>678.93308</v>
      </c>
      <c r="FL492">
        <v>-3.19984615245059</v>
      </c>
      <c r="FM492">
        <v>-37.8000000104346</v>
      </c>
      <c r="FN492">
        <v>13880.756</v>
      </c>
      <c r="FO492">
        <v>15</v>
      </c>
      <c r="FP492">
        <v>0</v>
      </c>
      <c r="FQ492" t="s">
        <v>439</v>
      </c>
      <c r="FR492">
        <v>1747249705.1</v>
      </c>
      <c r="FS492">
        <v>1747249711.1</v>
      </c>
      <c r="FT492">
        <v>0</v>
      </c>
      <c r="FU492">
        <v>0.871</v>
      </c>
      <c r="FV492">
        <v>0.066</v>
      </c>
      <c r="FW492">
        <v>5.486</v>
      </c>
      <c r="FX492">
        <v>0.145</v>
      </c>
      <c r="FY492">
        <v>420</v>
      </c>
      <c r="FZ492">
        <v>16</v>
      </c>
      <c r="GA492">
        <v>0.27</v>
      </c>
      <c r="GB492">
        <v>0.16</v>
      </c>
      <c r="GC492">
        <v>-50.5752761904762</v>
      </c>
      <c r="GD492">
        <v>-0.659096103896098</v>
      </c>
      <c r="GE492">
        <v>0.569875213495829</v>
      </c>
      <c r="GF492">
        <v>0</v>
      </c>
      <c r="GG492">
        <v>679.047705882353</v>
      </c>
      <c r="GH492">
        <v>-1.80271963235501</v>
      </c>
      <c r="GI492">
        <v>0.282590488309584</v>
      </c>
      <c r="GJ492">
        <v>-1</v>
      </c>
      <c r="GK492">
        <v>1.95061857142857</v>
      </c>
      <c r="GL492">
        <v>-0.491774025974026</v>
      </c>
      <c r="GM492">
        <v>0.0506295286779332</v>
      </c>
      <c r="GN492">
        <v>0</v>
      </c>
      <c r="GO492">
        <v>0</v>
      </c>
      <c r="GP492">
        <v>2</v>
      </c>
      <c r="GQ492" t="s">
        <v>457</v>
      </c>
      <c r="GR492">
        <v>3.12561</v>
      </c>
      <c r="GS492">
        <v>2.65411</v>
      </c>
      <c r="GT492">
        <v>0.209336</v>
      </c>
      <c r="GU492">
        <v>0.213827</v>
      </c>
      <c r="GV492">
        <v>0.0996724</v>
      </c>
      <c r="GW492">
        <v>0.0945</v>
      </c>
      <c r="GX492">
        <v>20354</v>
      </c>
      <c r="GY492">
        <v>19213.3</v>
      </c>
      <c r="GZ492">
        <v>23018.4</v>
      </c>
      <c r="HA492">
        <v>23792.8</v>
      </c>
      <c r="HB492">
        <v>35321.8</v>
      </c>
      <c r="HC492">
        <v>35668.9</v>
      </c>
      <c r="HD492">
        <v>41490.7</v>
      </c>
      <c r="HE492">
        <v>42426</v>
      </c>
      <c r="HF492">
        <v>1.9119</v>
      </c>
      <c r="HG492">
        <v>1.82705</v>
      </c>
      <c r="HH492">
        <v>0.18318</v>
      </c>
      <c r="HI492">
        <v>0</v>
      </c>
      <c r="HJ492">
        <v>27.0636</v>
      </c>
      <c r="HK492">
        <v>999.9</v>
      </c>
      <c r="HL492">
        <v>54.297</v>
      </c>
      <c r="HM492">
        <v>29.346</v>
      </c>
      <c r="HN492">
        <v>24.6757</v>
      </c>
      <c r="HO492">
        <v>54.0174</v>
      </c>
      <c r="HP492">
        <v>41.6226</v>
      </c>
      <c r="HQ492">
        <v>1</v>
      </c>
      <c r="HR492">
        <v>0.00226118</v>
      </c>
      <c r="HS492">
        <v>0.452737</v>
      </c>
      <c r="HT492">
        <v>20.2177</v>
      </c>
      <c r="HU492">
        <v>5.23271</v>
      </c>
      <c r="HV492">
        <v>11.992</v>
      </c>
      <c r="HW492">
        <v>4.9558</v>
      </c>
      <c r="HX492">
        <v>3.30395</v>
      </c>
      <c r="HY492">
        <v>24.3</v>
      </c>
      <c r="HZ492">
        <v>9999</v>
      </c>
      <c r="IA492">
        <v>9999</v>
      </c>
      <c r="IB492">
        <v>9999</v>
      </c>
      <c r="IC492">
        <v>1.86845</v>
      </c>
      <c r="ID492">
        <v>1.86417</v>
      </c>
      <c r="IE492">
        <v>1.8718</v>
      </c>
      <c r="IF492">
        <v>1.86264</v>
      </c>
      <c r="IG492">
        <v>1.86205</v>
      </c>
      <c r="IH492">
        <v>1.86854</v>
      </c>
      <c r="II492">
        <v>1.85867</v>
      </c>
      <c r="IJ492">
        <v>1.86508</v>
      </c>
      <c r="IK492">
        <v>5</v>
      </c>
      <c r="IL492">
        <v>0</v>
      </c>
      <c r="IM492">
        <v>0</v>
      </c>
      <c r="IN492">
        <v>0</v>
      </c>
      <c r="IO492" t="s">
        <v>441</v>
      </c>
      <c r="IP492" t="s">
        <v>442</v>
      </c>
      <c r="IQ492" t="s">
        <v>443</v>
      </c>
      <c r="IR492" t="s">
        <v>443</v>
      </c>
      <c r="IS492" t="s">
        <v>443</v>
      </c>
      <c r="IT492" t="s">
        <v>443</v>
      </c>
      <c r="IU492">
        <v>0</v>
      </c>
      <c r="IV492">
        <v>100</v>
      </c>
      <c r="IW492">
        <v>100</v>
      </c>
      <c r="IX492">
        <v>8.04</v>
      </c>
      <c r="IY492">
        <v>0.3822</v>
      </c>
      <c r="IZ492">
        <v>4.29428474587108</v>
      </c>
      <c r="JA492">
        <v>0.0044018681294096</v>
      </c>
      <c r="JB492">
        <v>-1.90699597991277e-06</v>
      </c>
      <c r="JC492">
        <v>4.44501569190667e-10</v>
      </c>
      <c r="JD492">
        <v>0.0663976639725661</v>
      </c>
      <c r="JE492">
        <v>0.00774552653971819</v>
      </c>
      <c r="JF492">
        <v>0.000136201457998369</v>
      </c>
      <c r="JG492">
        <v>5.32982615085375e-06</v>
      </c>
      <c r="JH492">
        <v>-0</v>
      </c>
      <c r="JI492">
        <v>1991</v>
      </c>
      <c r="JJ492">
        <v>1</v>
      </c>
      <c r="JK492">
        <v>28</v>
      </c>
      <c r="JL492">
        <v>195853.9</v>
      </c>
      <c r="JM492">
        <v>195853.8</v>
      </c>
      <c r="JN492">
        <v>2.8064</v>
      </c>
      <c r="JO492">
        <v>2.33643</v>
      </c>
      <c r="JP492">
        <v>1.4978</v>
      </c>
      <c r="JQ492">
        <v>2.33032</v>
      </c>
      <c r="JR492">
        <v>1.54419</v>
      </c>
      <c r="JS492">
        <v>2.40112</v>
      </c>
      <c r="JT492">
        <v>35.3596</v>
      </c>
      <c r="JU492">
        <v>24.1225</v>
      </c>
      <c r="JV492">
        <v>18</v>
      </c>
      <c r="JW492">
        <v>546.564</v>
      </c>
      <c r="JX492">
        <v>435.086</v>
      </c>
      <c r="JY492">
        <v>26.3754</v>
      </c>
      <c r="JZ492">
        <v>27.5783</v>
      </c>
      <c r="KA492">
        <v>30.0004</v>
      </c>
      <c r="KB492">
        <v>27.4672</v>
      </c>
      <c r="KC492">
        <v>27.4916</v>
      </c>
      <c r="KD492">
        <v>56.1587</v>
      </c>
      <c r="KE492">
        <v>24.0962</v>
      </c>
      <c r="KF492">
        <v>87.4866</v>
      </c>
      <c r="KG492">
        <v>26.3152</v>
      </c>
      <c r="KH492">
        <v>1544.04</v>
      </c>
      <c r="KI492">
        <v>21.6535</v>
      </c>
      <c r="KJ492">
        <v>92.9976</v>
      </c>
      <c r="KK492">
        <v>98.8795</v>
      </c>
    </row>
    <row r="493" spans="1:297">
      <c r="A493">
        <v>477</v>
      </c>
      <c r="B493">
        <v>1759000942.1</v>
      </c>
      <c r="C493">
        <v>13595.0999999046</v>
      </c>
      <c r="D493" t="s">
        <v>1400</v>
      </c>
      <c r="E493" t="s">
        <v>1401</v>
      </c>
      <c r="F493">
        <v>5</v>
      </c>
      <c r="G493" t="s">
        <v>1217</v>
      </c>
      <c r="H493" t="s">
        <v>436</v>
      </c>
      <c r="I493">
        <v>1759000933.94615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(EA493+(U493+2*0.95*5.67E-8*(((EA493+$B$7)+273)^4-(EA493+273)^4)-44100*J493)/(1.84*29.3*R493+8*0.95*5.67E-8*(EA493+273)^3))</f>
        <v>0</v>
      </c>
      <c r="W493">
        <f>($C$7*EB493+$D$7*EC493+$E$7*V493)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2*0.95*5.67E-8*(((EA493+$B$7)+273)^4-(W493+273)^4)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1559.85800534524</v>
      </c>
      <c r="AK493">
        <v>1519.65878787879</v>
      </c>
      <c r="AL493">
        <v>3.41529935064918</v>
      </c>
      <c r="AM493">
        <v>63.08</v>
      </c>
      <c r="AN493">
        <f>(AP493 - AO493 + DY493*1E3/(8.314*(EA493+273.15)) * AR493/DX493 * AQ493) * DX493/(100*DL493) * 1000/(1000 - AP493)</f>
        <v>0</v>
      </c>
      <c r="AO493">
        <v>21.5629158244048</v>
      </c>
      <c r="AP493">
        <v>23.4154866666667</v>
      </c>
      <c r="AQ493">
        <v>-6.57523809525068e-05</v>
      </c>
      <c r="AR493">
        <v>99.94</v>
      </c>
      <c r="AS493">
        <v>0</v>
      </c>
      <c r="AT493">
        <v>0</v>
      </c>
      <c r="AU493">
        <f>IF(AS493*$H$13&gt;=AW493,1.0,(AW493/(AW493-AS493*$H$13)))</f>
        <v>0</v>
      </c>
      <c r="AV493">
        <f>(AU493-1)*100</f>
        <v>0</v>
      </c>
      <c r="AW493">
        <f>MAX(0,($B$13+$C$13*EF493)/(1+$D$13*EF493)*DY493/(EA493+273)*$E$13)</f>
        <v>0</v>
      </c>
      <c r="AX493" t="s">
        <v>437</v>
      </c>
      <c r="AY493" t="s">
        <v>437</v>
      </c>
      <c r="AZ493">
        <v>0</v>
      </c>
      <c r="BA493">
        <v>0</v>
      </c>
      <c r="BB493">
        <f>1-AZ493/BA493</f>
        <v>0</v>
      </c>
      <c r="BC493">
        <v>0</v>
      </c>
      <c r="BD493" t="s">
        <v>437</v>
      </c>
      <c r="BE493" t="s">
        <v>437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437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$B$11*EG493+$C$11*EH493+$F$11*ES493*(1-EV493)</f>
        <v>0</v>
      </c>
      <c r="DI493">
        <f>DH493*DJ493</f>
        <v>0</v>
      </c>
      <c r="DJ493">
        <f>($B$11*$D$9+$C$11*$D$9+$F$11*((FF493+EX493)/MAX(FF493+EX493+FG493, 0.1)*$I$9+FG493/MAX(FF493+EX493+FG493, 0.1)*$J$9))/($B$11+$C$11+$F$11)</f>
        <v>0</v>
      </c>
      <c r="DK493">
        <f>($B$11*$K$9+$C$11*$K$9+$F$11*((FF493+EX493)/MAX(FF493+EX493+FG493, 0.1)*$P$9+FG493/MAX(FF493+EX493+FG493, 0.1)*$Q$9))/($B$11+$C$11+$F$11)</f>
        <v>0</v>
      </c>
      <c r="DL493">
        <v>4.6</v>
      </c>
      <c r="DM493">
        <v>0.5</v>
      </c>
      <c r="DN493" t="s">
        <v>438</v>
      </c>
      <c r="DO493">
        <v>2</v>
      </c>
      <c r="DP493" t="b">
        <v>1</v>
      </c>
      <c r="DQ493">
        <v>1759000933.94615</v>
      </c>
      <c r="DR493">
        <v>1460.10230769231</v>
      </c>
      <c r="DS493">
        <v>1510.42692307692</v>
      </c>
      <c r="DT493">
        <v>23.4194307692308</v>
      </c>
      <c r="DU493">
        <v>21.5327153846154</v>
      </c>
      <c r="DV493">
        <v>1452.07692307692</v>
      </c>
      <c r="DW493">
        <v>23.0371461538462</v>
      </c>
      <c r="DX493">
        <v>500.033769230769</v>
      </c>
      <c r="DY493">
        <v>90.2817</v>
      </c>
      <c r="DZ493">
        <v>0.0288006153846154</v>
      </c>
      <c r="EA493">
        <v>29.9524846153846</v>
      </c>
      <c r="EB493">
        <v>30.0459230769231</v>
      </c>
      <c r="EC493">
        <v>999.9</v>
      </c>
      <c r="ED493">
        <v>0</v>
      </c>
      <c r="EE493">
        <v>0</v>
      </c>
      <c r="EF493">
        <v>9999.52230769231</v>
      </c>
      <c r="EG493">
        <v>0</v>
      </c>
      <c r="EH493">
        <v>9.68168</v>
      </c>
      <c r="EI493">
        <v>-50.3221</v>
      </c>
      <c r="EJ493">
        <v>1495.11846153846</v>
      </c>
      <c r="EK493">
        <v>1543.66461538462</v>
      </c>
      <c r="EL493">
        <v>1.88673923076923</v>
      </c>
      <c r="EM493">
        <v>1510.42692307692</v>
      </c>
      <c r="EN493">
        <v>21.5327153846154</v>
      </c>
      <c r="EO493">
        <v>2.11434461538462</v>
      </c>
      <c r="EP493">
        <v>1.94400923076923</v>
      </c>
      <c r="EQ493">
        <v>18.3276846153846</v>
      </c>
      <c r="ER493">
        <v>16.9955076923077</v>
      </c>
      <c r="ES493">
        <v>2000.01461538462</v>
      </c>
      <c r="ET493">
        <v>0.979995307692308</v>
      </c>
      <c r="EU493">
        <v>0.0200047461538462</v>
      </c>
      <c r="EV493">
        <v>0</v>
      </c>
      <c r="EW493">
        <v>678.836923076923</v>
      </c>
      <c r="EX493">
        <v>5.00016</v>
      </c>
      <c r="EY493">
        <v>13878.1615384615</v>
      </c>
      <c r="EZ493">
        <v>18234.3076923077</v>
      </c>
      <c r="FA493">
        <v>48.4854615384615</v>
      </c>
      <c r="FB493">
        <v>48.8168461538462</v>
      </c>
      <c r="FC493">
        <v>48.812</v>
      </c>
      <c r="FD493">
        <v>48.562</v>
      </c>
      <c r="FE493">
        <v>50.312</v>
      </c>
      <c r="FF493">
        <v>1955.10461538462</v>
      </c>
      <c r="FG493">
        <v>39.91</v>
      </c>
      <c r="FH493">
        <v>0</v>
      </c>
      <c r="FI493">
        <v>1759000947.3</v>
      </c>
      <c r="FJ493">
        <v>0</v>
      </c>
      <c r="FK493">
        <v>678.77084</v>
      </c>
      <c r="FL493">
        <v>-1.78100001801495</v>
      </c>
      <c r="FM493">
        <v>-36.9923077925477</v>
      </c>
      <c r="FN493">
        <v>13877.524</v>
      </c>
      <c r="FO493">
        <v>15</v>
      </c>
      <c r="FP493">
        <v>0</v>
      </c>
      <c r="FQ493" t="s">
        <v>439</v>
      </c>
      <c r="FR493">
        <v>1747249705.1</v>
      </c>
      <c r="FS493">
        <v>1747249711.1</v>
      </c>
      <c r="FT493">
        <v>0</v>
      </c>
      <c r="FU493">
        <v>0.871</v>
      </c>
      <c r="FV493">
        <v>0.066</v>
      </c>
      <c r="FW493">
        <v>5.486</v>
      </c>
      <c r="FX493">
        <v>0.145</v>
      </c>
      <c r="FY493">
        <v>420</v>
      </c>
      <c r="FZ493">
        <v>16</v>
      </c>
      <c r="GA493">
        <v>0.27</v>
      </c>
      <c r="GB493">
        <v>0.16</v>
      </c>
      <c r="GC493">
        <v>-50.55661</v>
      </c>
      <c r="GD493">
        <v>3.4092</v>
      </c>
      <c r="GE493">
        <v>0.541072945082269</v>
      </c>
      <c r="GF493">
        <v>0</v>
      </c>
      <c r="GG493">
        <v>678.900911764706</v>
      </c>
      <c r="GH493">
        <v>-2.1201986275316</v>
      </c>
      <c r="GI493">
        <v>0.310092336120094</v>
      </c>
      <c r="GJ493">
        <v>-1</v>
      </c>
      <c r="GK493">
        <v>1.9087465</v>
      </c>
      <c r="GL493">
        <v>-0.483536390977444</v>
      </c>
      <c r="GM493">
        <v>0.0476219432903572</v>
      </c>
      <c r="GN493">
        <v>0</v>
      </c>
      <c r="GO493">
        <v>0</v>
      </c>
      <c r="GP493">
        <v>2</v>
      </c>
      <c r="GQ493" t="s">
        <v>457</v>
      </c>
      <c r="GR493">
        <v>3.12542</v>
      </c>
      <c r="GS493">
        <v>2.65447</v>
      </c>
      <c r="GT493">
        <v>0.210771</v>
      </c>
      <c r="GU493">
        <v>0.215219</v>
      </c>
      <c r="GV493">
        <v>0.0996688</v>
      </c>
      <c r="GW493">
        <v>0.0946209</v>
      </c>
      <c r="GX493">
        <v>20317.1</v>
      </c>
      <c r="GY493">
        <v>19179.4</v>
      </c>
      <c r="GZ493">
        <v>23018.4</v>
      </c>
      <c r="HA493">
        <v>23792.8</v>
      </c>
      <c r="HB493">
        <v>35322.4</v>
      </c>
      <c r="HC493">
        <v>35664.6</v>
      </c>
      <c r="HD493">
        <v>41491.2</v>
      </c>
      <c r="HE493">
        <v>42426.4</v>
      </c>
      <c r="HF493">
        <v>1.9115</v>
      </c>
      <c r="HG493">
        <v>1.82738</v>
      </c>
      <c r="HH493">
        <v>0.183776</v>
      </c>
      <c r="HI493">
        <v>0</v>
      </c>
      <c r="HJ493">
        <v>27.0615</v>
      </c>
      <c r="HK493">
        <v>999.9</v>
      </c>
      <c r="HL493">
        <v>54.297</v>
      </c>
      <c r="HM493">
        <v>29.346</v>
      </c>
      <c r="HN493">
        <v>24.6755</v>
      </c>
      <c r="HO493">
        <v>54.1774</v>
      </c>
      <c r="HP493">
        <v>41.847</v>
      </c>
      <c r="HQ493">
        <v>1</v>
      </c>
      <c r="HR493">
        <v>0.00227896</v>
      </c>
      <c r="HS493">
        <v>0.569916</v>
      </c>
      <c r="HT493">
        <v>20.2171</v>
      </c>
      <c r="HU493">
        <v>5.23331</v>
      </c>
      <c r="HV493">
        <v>11.992</v>
      </c>
      <c r="HW493">
        <v>4.95595</v>
      </c>
      <c r="HX493">
        <v>3.30393</v>
      </c>
      <c r="HY493">
        <v>24.3</v>
      </c>
      <c r="HZ493">
        <v>9999</v>
      </c>
      <c r="IA493">
        <v>9999</v>
      </c>
      <c r="IB493">
        <v>9999</v>
      </c>
      <c r="IC493">
        <v>1.86846</v>
      </c>
      <c r="ID493">
        <v>1.86418</v>
      </c>
      <c r="IE493">
        <v>1.8718</v>
      </c>
      <c r="IF493">
        <v>1.86265</v>
      </c>
      <c r="IG493">
        <v>1.86205</v>
      </c>
      <c r="IH493">
        <v>1.86854</v>
      </c>
      <c r="II493">
        <v>1.85867</v>
      </c>
      <c r="IJ493">
        <v>1.86508</v>
      </c>
      <c r="IK493">
        <v>5</v>
      </c>
      <c r="IL493">
        <v>0</v>
      </c>
      <c r="IM493">
        <v>0</v>
      </c>
      <c r="IN493">
        <v>0</v>
      </c>
      <c r="IO493" t="s">
        <v>441</v>
      </c>
      <c r="IP493" t="s">
        <v>442</v>
      </c>
      <c r="IQ493" t="s">
        <v>443</v>
      </c>
      <c r="IR493" t="s">
        <v>443</v>
      </c>
      <c r="IS493" t="s">
        <v>443</v>
      </c>
      <c r="IT493" t="s">
        <v>443</v>
      </c>
      <c r="IU493">
        <v>0</v>
      </c>
      <c r="IV493">
        <v>100</v>
      </c>
      <c r="IW493">
        <v>100</v>
      </c>
      <c r="IX493">
        <v>8.07</v>
      </c>
      <c r="IY493">
        <v>0.3822</v>
      </c>
      <c r="IZ493">
        <v>4.29428474587108</v>
      </c>
      <c r="JA493">
        <v>0.0044018681294096</v>
      </c>
      <c r="JB493">
        <v>-1.90699597991277e-06</v>
      </c>
      <c r="JC493">
        <v>4.44501569190667e-10</v>
      </c>
      <c r="JD493">
        <v>0.0663976639725661</v>
      </c>
      <c r="JE493">
        <v>0.00774552653971819</v>
      </c>
      <c r="JF493">
        <v>0.000136201457998369</v>
      </c>
      <c r="JG493">
        <v>5.32982615085375e-06</v>
      </c>
      <c r="JH493">
        <v>-0</v>
      </c>
      <c r="JI493">
        <v>1991</v>
      </c>
      <c r="JJ493">
        <v>1</v>
      </c>
      <c r="JK493">
        <v>28</v>
      </c>
      <c r="JL493">
        <v>195854</v>
      </c>
      <c r="JM493">
        <v>195853.9</v>
      </c>
      <c r="JN493">
        <v>2.83569</v>
      </c>
      <c r="JO493">
        <v>2.35352</v>
      </c>
      <c r="JP493">
        <v>1.49902</v>
      </c>
      <c r="JQ493">
        <v>2.33032</v>
      </c>
      <c r="JR493">
        <v>1.54419</v>
      </c>
      <c r="JS493">
        <v>2.26929</v>
      </c>
      <c r="JT493">
        <v>35.3596</v>
      </c>
      <c r="JU493">
        <v>24.0963</v>
      </c>
      <c r="JV493">
        <v>18</v>
      </c>
      <c r="JW493">
        <v>546.297</v>
      </c>
      <c r="JX493">
        <v>435.261</v>
      </c>
      <c r="JY493">
        <v>26.3172</v>
      </c>
      <c r="JZ493">
        <v>27.576</v>
      </c>
      <c r="KA493">
        <v>30.0003</v>
      </c>
      <c r="KB493">
        <v>27.4663</v>
      </c>
      <c r="KC493">
        <v>27.4893</v>
      </c>
      <c r="KD493">
        <v>56.7458</v>
      </c>
      <c r="KE493">
        <v>23.819</v>
      </c>
      <c r="KF493">
        <v>87.879</v>
      </c>
      <c r="KG493">
        <v>26.2609</v>
      </c>
      <c r="KH493">
        <v>1557.6</v>
      </c>
      <c r="KI493">
        <v>21.6961</v>
      </c>
      <c r="KJ493">
        <v>92.9983</v>
      </c>
      <c r="KK493">
        <v>98.8802</v>
      </c>
    </row>
    <row r="494" spans="1:297">
      <c r="A494">
        <v>478</v>
      </c>
      <c r="B494">
        <v>1759000947.1</v>
      </c>
      <c r="C494">
        <v>13600.0999999046</v>
      </c>
      <c r="D494" t="s">
        <v>1402</v>
      </c>
      <c r="E494" t="s">
        <v>1403</v>
      </c>
      <c r="F494">
        <v>5</v>
      </c>
      <c r="G494" t="s">
        <v>1217</v>
      </c>
      <c r="H494" t="s">
        <v>436</v>
      </c>
      <c r="I494">
        <v>1759000938.94615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(EA494+(U494+2*0.95*5.67E-8*(((EA494+$B$7)+273)^4-(EA494+273)^4)-44100*J494)/(1.84*29.3*R494+8*0.95*5.67E-8*(EA494+273)^3))</f>
        <v>0</v>
      </c>
      <c r="W494">
        <f>($C$7*EB494+$D$7*EC494+$E$7*V494)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2*0.95*5.67E-8*(((EA494+$B$7)+273)^4-(W494+273)^4)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1577.01860330952</v>
      </c>
      <c r="AK494">
        <v>1536.6783030303</v>
      </c>
      <c r="AL494">
        <v>3.41527099567091</v>
      </c>
      <c r="AM494">
        <v>63.08</v>
      </c>
      <c r="AN494">
        <f>(AP494 - AO494 + DY494*1E3/(8.314*(EA494+273.15)) * AR494/DX494 * AQ494) * DX494/(100*DL494) * 1000/(1000 - AP494)</f>
        <v>0</v>
      </c>
      <c r="AO494">
        <v>21.6102214642857</v>
      </c>
      <c r="AP494">
        <v>23.413783030303</v>
      </c>
      <c r="AQ494">
        <v>-3.97281385284548e-05</v>
      </c>
      <c r="AR494">
        <v>99.94</v>
      </c>
      <c r="AS494">
        <v>0</v>
      </c>
      <c r="AT494">
        <v>0</v>
      </c>
      <c r="AU494">
        <f>IF(AS494*$H$13&gt;=AW494,1.0,(AW494/(AW494-AS494*$H$13)))</f>
        <v>0</v>
      </c>
      <c r="AV494">
        <f>(AU494-1)*100</f>
        <v>0</v>
      </c>
      <c r="AW494">
        <f>MAX(0,($B$13+$C$13*EF494)/(1+$D$13*EF494)*DY494/(EA494+273)*$E$13)</f>
        <v>0</v>
      </c>
      <c r="AX494" t="s">
        <v>437</v>
      </c>
      <c r="AY494" t="s">
        <v>437</v>
      </c>
      <c r="AZ494">
        <v>0</v>
      </c>
      <c r="BA494">
        <v>0</v>
      </c>
      <c r="BB494">
        <f>1-AZ494/BA494</f>
        <v>0</v>
      </c>
      <c r="BC494">
        <v>0</v>
      </c>
      <c r="BD494" t="s">
        <v>437</v>
      </c>
      <c r="BE494" t="s">
        <v>437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437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$B$11*EG494+$C$11*EH494+$F$11*ES494*(1-EV494)</f>
        <v>0</v>
      </c>
      <c r="DI494">
        <f>DH494*DJ494</f>
        <v>0</v>
      </c>
      <c r="DJ494">
        <f>($B$11*$D$9+$C$11*$D$9+$F$11*((FF494+EX494)/MAX(FF494+EX494+FG494, 0.1)*$I$9+FG494/MAX(FF494+EX494+FG494, 0.1)*$J$9))/($B$11+$C$11+$F$11)</f>
        <v>0</v>
      </c>
      <c r="DK494">
        <f>($B$11*$K$9+$C$11*$K$9+$F$11*((FF494+EX494)/MAX(FF494+EX494+FG494, 0.1)*$P$9+FG494/MAX(FF494+EX494+FG494, 0.1)*$Q$9))/($B$11+$C$11+$F$11)</f>
        <v>0</v>
      </c>
      <c r="DL494">
        <v>4.6</v>
      </c>
      <c r="DM494">
        <v>0.5</v>
      </c>
      <c r="DN494" t="s">
        <v>438</v>
      </c>
      <c r="DO494">
        <v>2</v>
      </c>
      <c r="DP494" t="b">
        <v>1</v>
      </c>
      <c r="DQ494">
        <v>1759000938.94615</v>
      </c>
      <c r="DR494">
        <v>1476.81538461538</v>
      </c>
      <c r="DS494">
        <v>1527.18</v>
      </c>
      <c r="DT494">
        <v>23.4173769230769</v>
      </c>
      <c r="DU494">
        <v>21.5681615384615</v>
      </c>
      <c r="DV494">
        <v>1468.76307692308</v>
      </c>
      <c r="DW494">
        <v>23.0351461538462</v>
      </c>
      <c r="DX494">
        <v>500.049153846154</v>
      </c>
      <c r="DY494">
        <v>90.2814615384615</v>
      </c>
      <c r="DZ494">
        <v>0.0287322307692308</v>
      </c>
      <c r="EA494">
        <v>29.9533538461538</v>
      </c>
      <c r="EB494">
        <v>30.0511538461539</v>
      </c>
      <c r="EC494">
        <v>999.9</v>
      </c>
      <c r="ED494">
        <v>0</v>
      </c>
      <c r="EE494">
        <v>0</v>
      </c>
      <c r="EF494">
        <v>9996.44692307692</v>
      </c>
      <c r="EG494">
        <v>0</v>
      </c>
      <c r="EH494">
        <v>9.68168</v>
      </c>
      <c r="EI494">
        <v>-50.3626076923077</v>
      </c>
      <c r="EJ494">
        <v>1512.22923076923</v>
      </c>
      <c r="EK494">
        <v>1560.84384615385</v>
      </c>
      <c r="EL494">
        <v>1.84922153846154</v>
      </c>
      <c r="EM494">
        <v>1527.18</v>
      </c>
      <c r="EN494">
        <v>21.5681615384615</v>
      </c>
      <c r="EO494">
        <v>2.11415384615385</v>
      </c>
      <c r="EP494">
        <v>1.94720538461538</v>
      </c>
      <c r="EQ494">
        <v>18.3262384615385</v>
      </c>
      <c r="ER494">
        <v>17.0214230769231</v>
      </c>
      <c r="ES494">
        <v>2000.01538461538</v>
      </c>
      <c r="ET494">
        <v>0.979995307692308</v>
      </c>
      <c r="EU494">
        <v>0.0200047461538462</v>
      </c>
      <c r="EV494">
        <v>0</v>
      </c>
      <c r="EW494">
        <v>678.651692307692</v>
      </c>
      <c r="EX494">
        <v>5.00016</v>
      </c>
      <c r="EY494">
        <v>13874.6769230769</v>
      </c>
      <c r="EZ494">
        <v>18234.3153846154</v>
      </c>
      <c r="FA494">
        <v>48.4903076923077</v>
      </c>
      <c r="FB494">
        <v>48.8168461538462</v>
      </c>
      <c r="FC494">
        <v>48.812</v>
      </c>
      <c r="FD494">
        <v>48.562</v>
      </c>
      <c r="FE494">
        <v>50.312</v>
      </c>
      <c r="FF494">
        <v>1955.10538461538</v>
      </c>
      <c r="FG494">
        <v>39.91</v>
      </c>
      <c r="FH494">
        <v>0</v>
      </c>
      <c r="FI494">
        <v>1759000952.7</v>
      </c>
      <c r="FJ494">
        <v>0</v>
      </c>
      <c r="FK494">
        <v>678.5665</v>
      </c>
      <c r="FL494">
        <v>-2.07155556929054</v>
      </c>
      <c r="FM494">
        <v>-48.3179488130041</v>
      </c>
      <c r="FN494">
        <v>13874.1115384615</v>
      </c>
      <c r="FO494">
        <v>15</v>
      </c>
      <c r="FP494">
        <v>0</v>
      </c>
      <c r="FQ494" t="s">
        <v>439</v>
      </c>
      <c r="FR494">
        <v>1747249705.1</v>
      </c>
      <c r="FS494">
        <v>1747249711.1</v>
      </c>
      <c r="FT494">
        <v>0</v>
      </c>
      <c r="FU494">
        <v>0.871</v>
      </c>
      <c r="FV494">
        <v>0.066</v>
      </c>
      <c r="FW494">
        <v>5.486</v>
      </c>
      <c r="FX494">
        <v>0.145</v>
      </c>
      <c r="FY494">
        <v>420</v>
      </c>
      <c r="FZ494">
        <v>16</v>
      </c>
      <c r="GA494">
        <v>0.27</v>
      </c>
      <c r="GB494">
        <v>0.16</v>
      </c>
      <c r="GC494">
        <v>-50.3436238095238</v>
      </c>
      <c r="GD494">
        <v>0.523309090909082</v>
      </c>
      <c r="GE494">
        <v>0.356846526841471</v>
      </c>
      <c r="GF494">
        <v>0</v>
      </c>
      <c r="GG494">
        <v>678.702470588235</v>
      </c>
      <c r="GH494">
        <v>-1.99318564409263</v>
      </c>
      <c r="GI494">
        <v>0.289913702707033</v>
      </c>
      <c r="GJ494">
        <v>-1</v>
      </c>
      <c r="GK494">
        <v>1.86948047619048</v>
      </c>
      <c r="GL494">
        <v>-0.443299480519478</v>
      </c>
      <c r="GM494">
        <v>0.0454201792238386</v>
      </c>
      <c r="GN494">
        <v>0</v>
      </c>
      <c r="GO494">
        <v>0</v>
      </c>
      <c r="GP494">
        <v>2</v>
      </c>
      <c r="GQ494" t="s">
        <v>457</v>
      </c>
      <c r="GR494">
        <v>3.12557</v>
      </c>
      <c r="GS494">
        <v>2.65403</v>
      </c>
      <c r="GT494">
        <v>0.212202</v>
      </c>
      <c r="GU494">
        <v>0.216622</v>
      </c>
      <c r="GV494">
        <v>0.0996667</v>
      </c>
      <c r="GW494">
        <v>0.0948129</v>
      </c>
      <c r="GX494">
        <v>20279.8</v>
      </c>
      <c r="GY494">
        <v>19144.7</v>
      </c>
      <c r="GZ494">
        <v>23017.9</v>
      </c>
      <c r="HA494">
        <v>23792.4</v>
      </c>
      <c r="HB494">
        <v>35321.8</v>
      </c>
      <c r="HC494">
        <v>35656.5</v>
      </c>
      <c r="HD494">
        <v>41490.3</v>
      </c>
      <c r="HE494">
        <v>42425.7</v>
      </c>
      <c r="HF494">
        <v>1.91145</v>
      </c>
      <c r="HG494">
        <v>1.82765</v>
      </c>
      <c r="HH494">
        <v>0.183336</v>
      </c>
      <c r="HI494">
        <v>0</v>
      </c>
      <c r="HJ494">
        <v>27.0615</v>
      </c>
      <c r="HK494">
        <v>999.9</v>
      </c>
      <c r="HL494">
        <v>54.297</v>
      </c>
      <c r="HM494">
        <v>29.346</v>
      </c>
      <c r="HN494">
        <v>24.6779</v>
      </c>
      <c r="HO494">
        <v>54.5774</v>
      </c>
      <c r="HP494">
        <v>41.7268</v>
      </c>
      <c r="HQ494">
        <v>1</v>
      </c>
      <c r="HR494">
        <v>0.00230945</v>
      </c>
      <c r="HS494">
        <v>0.63091</v>
      </c>
      <c r="HT494">
        <v>20.2168</v>
      </c>
      <c r="HU494">
        <v>5.23376</v>
      </c>
      <c r="HV494">
        <v>11.992</v>
      </c>
      <c r="HW494">
        <v>4.95565</v>
      </c>
      <c r="HX494">
        <v>3.3039</v>
      </c>
      <c r="HY494">
        <v>24.3</v>
      </c>
      <c r="HZ494">
        <v>9999</v>
      </c>
      <c r="IA494">
        <v>9999</v>
      </c>
      <c r="IB494">
        <v>9999</v>
      </c>
      <c r="IC494">
        <v>1.86845</v>
      </c>
      <c r="ID494">
        <v>1.86421</v>
      </c>
      <c r="IE494">
        <v>1.8718</v>
      </c>
      <c r="IF494">
        <v>1.86264</v>
      </c>
      <c r="IG494">
        <v>1.86205</v>
      </c>
      <c r="IH494">
        <v>1.86856</v>
      </c>
      <c r="II494">
        <v>1.85867</v>
      </c>
      <c r="IJ494">
        <v>1.86508</v>
      </c>
      <c r="IK494">
        <v>5</v>
      </c>
      <c r="IL494">
        <v>0</v>
      </c>
      <c r="IM494">
        <v>0</v>
      </c>
      <c r="IN494">
        <v>0</v>
      </c>
      <c r="IO494" t="s">
        <v>441</v>
      </c>
      <c r="IP494" t="s">
        <v>442</v>
      </c>
      <c r="IQ494" t="s">
        <v>443</v>
      </c>
      <c r="IR494" t="s">
        <v>443</v>
      </c>
      <c r="IS494" t="s">
        <v>443</v>
      </c>
      <c r="IT494" t="s">
        <v>443</v>
      </c>
      <c r="IU494">
        <v>0</v>
      </c>
      <c r="IV494">
        <v>100</v>
      </c>
      <c r="IW494">
        <v>100</v>
      </c>
      <c r="IX494">
        <v>8.1</v>
      </c>
      <c r="IY494">
        <v>0.3822</v>
      </c>
      <c r="IZ494">
        <v>4.29428474587108</v>
      </c>
      <c r="JA494">
        <v>0.0044018681294096</v>
      </c>
      <c r="JB494">
        <v>-1.90699597991277e-06</v>
      </c>
      <c r="JC494">
        <v>4.44501569190667e-10</v>
      </c>
      <c r="JD494">
        <v>0.0663976639725661</v>
      </c>
      <c r="JE494">
        <v>0.00774552653971819</v>
      </c>
      <c r="JF494">
        <v>0.000136201457998369</v>
      </c>
      <c r="JG494">
        <v>5.32982615085375e-06</v>
      </c>
      <c r="JH494">
        <v>-0</v>
      </c>
      <c r="JI494">
        <v>1991</v>
      </c>
      <c r="JJ494">
        <v>1</v>
      </c>
      <c r="JK494">
        <v>28</v>
      </c>
      <c r="JL494">
        <v>195854</v>
      </c>
      <c r="JM494">
        <v>195853.9</v>
      </c>
      <c r="JN494">
        <v>2.85889</v>
      </c>
      <c r="JO494">
        <v>2.33887</v>
      </c>
      <c r="JP494">
        <v>1.4978</v>
      </c>
      <c r="JQ494">
        <v>2.33032</v>
      </c>
      <c r="JR494">
        <v>1.54419</v>
      </c>
      <c r="JS494">
        <v>2.37183</v>
      </c>
      <c r="JT494">
        <v>35.3365</v>
      </c>
      <c r="JU494">
        <v>24.1225</v>
      </c>
      <c r="JV494">
        <v>18</v>
      </c>
      <c r="JW494">
        <v>546.264</v>
      </c>
      <c r="JX494">
        <v>435.425</v>
      </c>
      <c r="JY494">
        <v>26.2517</v>
      </c>
      <c r="JZ494">
        <v>27.576</v>
      </c>
      <c r="KA494">
        <v>30.0002</v>
      </c>
      <c r="KB494">
        <v>27.4663</v>
      </c>
      <c r="KC494">
        <v>27.4893</v>
      </c>
      <c r="KD494">
        <v>57.2205</v>
      </c>
      <c r="KE494">
        <v>23.819</v>
      </c>
      <c r="KF494">
        <v>87.879</v>
      </c>
      <c r="KG494">
        <v>26.2042</v>
      </c>
      <c r="KH494">
        <v>1571.08</v>
      </c>
      <c r="KI494">
        <v>21.7298</v>
      </c>
      <c r="KJ494">
        <v>92.9963</v>
      </c>
      <c r="KK494">
        <v>98.8785</v>
      </c>
    </row>
    <row r="495" spans="1:297">
      <c r="A495">
        <v>479</v>
      </c>
      <c r="B495">
        <v>1759000952.1</v>
      </c>
      <c r="C495">
        <v>13605.0999999046</v>
      </c>
      <c r="D495" t="s">
        <v>1404</v>
      </c>
      <c r="E495" t="s">
        <v>1405</v>
      </c>
      <c r="F495">
        <v>5</v>
      </c>
      <c r="G495" t="s">
        <v>1217</v>
      </c>
      <c r="H495" t="s">
        <v>436</v>
      </c>
      <c r="I495">
        <v>1759000943.94615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(EA495+(U495+2*0.95*5.67E-8*(((EA495+$B$7)+273)^4-(EA495+273)^4)-44100*J495)/(1.84*29.3*R495+8*0.95*5.67E-8*(EA495+273)^3))</f>
        <v>0</v>
      </c>
      <c r="W495">
        <f>($C$7*EB495+$D$7*EC495+$E$7*V495)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2*0.95*5.67E-8*(((EA495+$B$7)+273)^4-(W495+273)^4)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1594.1821819881</v>
      </c>
      <c r="AK495">
        <v>1553.89581818182</v>
      </c>
      <c r="AL495">
        <v>3.43656645021615</v>
      </c>
      <c r="AM495">
        <v>63.08</v>
      </c>
      <c r="AN495">
        <f>(AP495 - AO495 + DY495*1E3/(8.314*(EA495+273.15)) * AR495/DX495 * AQ495) * DX495/(100*DL495) * 1000/(1000 - AP495)</f>
        <v>0</v>
      </c>
      <c r="AO495">
        <v>21.6565310059524</v>
      </c>
      <c r="AP495">
        <v>23.4261484848485</v>
      </c>
      <c r="AQ495">
        <v>0.00019336065416051</v>
      </c>
      <c r="AR495">
        <v>99.94</v>
      </c>
      <c r="AS495">
        <v>0</v>
      </c>
      <c r="AT495">
        <v>0</v>
      </c>
      <c r="AU495">
        <f>IF(AS495*$H$13&gt;=AW495,1.0,(AW495/(AW495-AS495*$H$13)))</f>
        <v>0</v>
      </c>
      <c r="AV495">
        <f>(AU495-1)*100</f>
        <v>0</v>
      </c>
      <c r="AW495">
        <f>MAX(0,($B$13+$C$13*EF495)/(1+$D$13*EF495)*DY495/(EA495+273)*$E$13)</f>
        <v>0</v>
      </c>
      <c r="AX495" t="s">
        <v>437</v>
      </c>
      <c r="AY495" t="s">
        <v>437</v>
      </c>
      <c r="AZ495">
        <v>0</v>
      </c>
      <c r="BA495">
        <v>0</v>
      </c>
      <c r="BB495">
        <f>1-AZ495/BA495</f>
        <v>0</v>
      </c>
      <c r="BC495">
        <v>0</v>
      </c>
      <c r="BD495" t="s">
        <v>437</v>
      </c>
      <c r="BE495" t="s">
        <v>437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437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$B$11*EG495+$C$11*EH495+$F$11*ES495*(1-EV495)</f>
        <v>0</v>
      </c>
      <c r="DI495">
        <f>DH495*DJ495</f>
        <v>0</v>
      </c>
      <c r="DJ495">
        <f>($B$11*$D$9+$C$11*$D$9+$F$11*((FF495+EX495)/MAX(FF495+EX495+FG495, 0.1)*$I$9+FG495/MAX(FF495+EX495+FG495, 0.1)*$J$9))/($B$11+$C$11+$F$11)</f>
        <v>0</v>
      </c>
      <c r="DK495">
        <f>($B$11*$K$9+$C$11*$K$9+$F$11*((FF495+EX495)/MAX(FF495+EX495+FG495, 0.1)*$P$9+FG495/MAX(FF495+EX495+FG495, 0.1)*$Q$9))/($B$11+$C$11+$F$11)</f>
        <v>0</v>
      </c>
      <c r="DL495">
        <v>4.6</v>
      </c>
      <c r="DM495">
        <v>0.5</v>
      </c>
      <c r="DN495" t="s">
        <v>438</v>
      </c>
      <c r="DO495">
        <v>2</v>
      </c>
      <c r="DP495" t="b">
        <v>1</v>
      </c>
      <c r="DQ495">
        <v>1759000943.94615</v>
      </c>
      <c r="DR495">
        <v>1493.56384615385</v>
      </c>
      <c r="DS495">
        <v>1543.73230769231</v>
      </c>
      <c r="DT495">
        <v>23.4177307692308</v>
      </c>
      <c r="DU495">
        <v>21.6069076923077</v>
      </c>
      <c r="DV495">
        <v>1485.48230769231</v>
      </c>
      <c r="DW495">
        <v>23.0354846153846</v>
      </c>
      <c r="DX495">
        <v>500.031307692308</v>
      </c>
      <c r="DY495">
        <v>90.2803769230769</v>
      </c>
      <c r="DZ495">
        <v>0.0286249</v>
      </c>
      <c r="EA495">
        <v>29.9506</v>
      </c>
      <c r="EB495">
        <v>30.0561384615385</v>
      </c>
      <c r="EC495">
        <v>999.9</v>
      </c>
      <c r="ED495">
        <v>0</v>
      </c>
      <c r="EE495">
        <v>0</v>
      </c>
      <c r="EF495">
        <v>9995.00076923077</v>
      </c>
      <c r="EG495">
        <v>0</v>
      </c>
      <c r="EH495">
        <v>9.68168</v>
      </c>
      <c r="EI495">
        <v>-50.1653461538462</v>
      </c>
      <c r="EJ495">
        <v>1529.38076923077</v>
      </c>
      <c r="EK495">
        <v>1577.82307692308</v>
      </c>
      <c r="EL495">
        <v>1.81082076923077</v>
      </c>
      <c r="EM495">
        <v>1543.73230769231</v>
      </c>
      <c r="EN495">
        <v>21.6069076923077</v>
      </c>
      <c r="EO495">
        <v>2.11416076923077</v>
      </c>
      <c r="EP495">
        <v>1.95068076923077</v>
      </c>
      <c r="EQ495">
        <v>18.3262769230769</v>
      </c>
      <c r="ER495">
        <v>17.0495692307692</v>
      </c>
      <c r="ES495">
        <v>2000.01692307692</v>
      </c>
      <c r="ET495">
        <v>0.979995307692308</v>
      </c>
      <c r="EU495">
        <v>0.0200047461538462</v>
      </c>
      <c r="EV495">
        <v>0</v>
      </c>
      <c r="EW495">
        <v>678.481230769231</v>
      </c>
      <c r="EX495">
        <v>5.00016</v>
      </c>
      <c r="EY495">
        <v>13870.9076923077</v>
      </c>
      <c r="EZ495">
        <v>18234.3230769231</v>
      </c>
      <c r="FA495">
        <v>48.4806153846154</v>
      </c>
      <c r="FB495">
        <v>48.8168461538462</v>
      </c>
      <c r="FC495">
        <v>48.812</v>
      </c>
      <c r="FD495">
        <v>48.562</v>
      </c>
      <c r="FE495">
        <v>50.312</v>
      </c>
      <c r="FF495">
        <v>1955.10692307692</v>
      </c>
      <c r="FG495">
        <v>39.91</v>
      </c>
      <c r="FH495">
        <v>0</v>
      </c>
      <c r="FI495">
        <v>1759000957.5</v>
      </c>
      <c r="FJ495">
        <v>0</v>
      </c>
      <c r="FK495">
        <v>678.442153846154</v>
      </c>
      <c r="FL495">
        <v>-2.12526496010698</v>
      </c>
      <c r="FM495">
        <v>-51.0940170284762</v>
      </c>
      <c r="FN495">
        <v>13870.2576923077</v>
      </c>
      <c r="FO495">
        <v>15</v>
      </c>
      <c r="FP495">
        <v>0</v>
      </c>
      <c r="FQ495" t="s">
        <v>439</v>
      </c>
      <c r="FR495">
        <v>1747249705.1</v>
      </c>
      <c r="FS495">
        <v>1747249711.1</v>
      </c>
      <c r="FT495">
        <v>0</v>
      </c>
      <c r="FU495">
        <v>0.871</v>
      </c>
      <c r="FV495">
        <v>0.066</v>
      </c>
      <c r="FW495">
        <v>5.486</v>
      </c>
      <c r="FX495">
        <v>0.145</v>
      </c>
      <c r="FY495">
        <v>420</v>
      </c>
      <c r="FZ495">
        <v>16</v>
      </c>
      <c r="GA495">
        <v>0.27</v>
      </c>
      <c r="GB495">
        <v>0.16</v>
      </c>
      <c r="GC495">
        <v>-50.31679</v>
      </c>
      <c r="GD495">
        <v>1.90898345864659</v>
      </c>
      <c r="GE495">
        <v>0.323927723265546</v>
      </c>
      <c r="GF495">
        <v>0</v>
      </c>
      <c r="GG495">
        <v>678.540058823529</v>
      </c>
      <c r="GH495">
        <v>-2.12614209930953</v>
      </c>
      <c r="GI495">
        <v>0.303796946619093</v>
      </c>
      <c r="GJ495">
        <v>-1</v>
      </c>
      <c r="GK495">
        <v>1.828821</v>
      </c>
      <c r="GL495">
        <v>-0.487546466165416</v>
      </c>
      <c r="GM495">
        <v>0.0474791265610478</v>
      </c>
      <c r="GN495">
        <v>0</v>
      </c>
      <c r="GO495">
        <v>0</v>
      </c>
      <c r="GP495">
        <v>2</v>
      </c>
      <c r="GQ495" t="s">
        <v>457</v>
      </c>
      <c r="GR495">
        <v>3.12552</v>
      </c>
      <c r="GS495">
        <v>2.65427</v>
      </c>
      <c r="GT495">
        <v>0.213617</v>
      </c>
      <c r="GU495">
        <v>0.217913</v>
      </c>
      <c r="GV495">
        <v>0.0996851</v>
      </c>
      <c r="GW495">
        <v>0.094852</v>
      </c>
      <c r="GX495">
        <v>20243.7</v>
      </c>
      <c r="GY495">
        <v>19113.1</v>
      </c>
      <c r="GZ495">
        <v>23018.1</v>
      </c>
      <c r="HA495">
        <v>23792.2</v>
      </c>
      <c r="HB495">
        <v>35321.8</v>
      </c>
      <c r="HC495">
        <v>35655</v>
      </c>
      <c r="HD495">
        <v>41490.9</v>
      </c>
      <c r="HE495">
        <v>42425.6</v>
      </c>
      <c r="HF495">
        <v>1.9114</v>
      </c>
      <c r="HG495">
        <v>1.8277</v>
      </c>
      <c r="HH495">
        <v>0.184059</v>
      </c>
      <c r="HI495">
        <v>0</v>
      </c>
      <c r="HJ495">
        <v>27.0626</v>
      </c>
      <c r="HK495">
        <v>999.9</v>
      </c>
      <c r="HL495">
        <v>54.322</v>
      </c>
      <c r="HM495">
        <v>29.316</v>
      </c>
      <c r="HN495">
        <v>24.6451</v>
      </c>
      <c r="HO495">
        <v>53.9874</v>
      </c>
      <c r="HP495">
        <v>41.7228</v>
      </c>
      <c r="HQ495">
        <v>1</v>
      </c>
      <c r="HR495">
        <v>0.00217226</v>
      </c>
      <c r="HS495">
        <v>0.664684</v>
      </c>
      <c r="HT495">
        <v>20.2164</v>
      </c>
      <c r="HU495">
        <v>5.23346</v>
      </c>
      <c r="HV495">
        <v>11.992</v>
      </c>
      <c r="HW495">
        <v>4.95555</v>
      </c>
      <c r="HX495">
        <v>3.30378</v>
      </c>
      <c r="HY495">
        <v>24.3</v>
      </c>
      <c r="HZ495">
        <v>9999</v>
      </c>
      <c r="IA495">
        <v>9999</v>
      </c>
      <c r="IB495">
        <v>9999</v>
      </c>
      <c r="IC495">
        <v>1.86847</v>
      </c>
      <c r="ID495">
        <v>1.86418</v>
      </c>
      <c r="IE495">
        <v>1.8718</v>
      </c>
      <c r="IF495">
        <v>1.86264</v>
      </c>
      <c r="IG495">
        <v>1.86205</v>
      </c>
      <c r="IH495">
        <v>1.86854</v>
      </c>
      <c r="II495">
        <v>1.85867</v>
      </c>
      <c r="IJ495">
        <v>1.86508</v>
      </c>
      <c r="IK495">
        <v>5</v>
      </c>
      <c r="IL495">
        <v>0</v>
      </c>
      <c r="IM495">
        <v>0</v>
      </c>
      <c r="IN495">
        <v>0</v>
      </c>
      <c r="IO495" t="s">
        <v>441</v>
      </c>
      <c r="IP495" t="s">
        <v>442</v>
      </c>
      <c r="IQ495" t="s">
        <v>443</v>
      </c>
      <c r="IR495" t="s">
        <v>443</v>
      </c>
      <c r="IS495" t="s">
        <v>443</v>
      </c>
      <c r="IT495" t="s">
        <v>443</v>
      </c>
      <c r="IU495">
        <v>0</v>
      </c>
      <c r="IV495">
        <v>100</v>
      </c>
      <c r="IW495">
        <v>100</v>
      </c>
      <c r="IX495">
        <v>8.12</v>
      </c>
      <c r="IY495">
        <v>0.3823</v>
      </c>
      <c r="IZ495">
        <v>4.29428474587108</v>
      </c>
      <c r="JA495">
        <v>0.0044018681294096</v>
      </c>
      <c r="JB495">
        <v>-1.90699597991277e-06</v>
      </c>
      <c r="JC495">
        <v>4.44501569190667e-10</v>
      </c>
      <c r="JD495">
        <v>0.0663976639725661</v>
      </c>
      <c r="JE495">
        <v>0.00774552653971819</v>
      </c>
      <c r="JF495">
        <v>0.000136201457998369</v>
      </c>
      <c r="JG495">
        <v>5.32982615085375e-06</v>
      </c>
      <c r="JH495">
        <v>-0</v>
      </c>
      <c r="JI495">
        <v>1991</v>
      </c>
      <c r="JJ495">
        <v>1</v>
      </c>
      <c r="JK495">
        <v>28</v>
      </c>
      <c r="JL495">
        <v>195854.1</v>
      </c>
      <c r="JM495">
        <v>195854</v>
      </c>
      <c r="JN495">
        <v>2.88086</v>
      </c>
      <c r="JO495">
        <v>2.35352</v>
      </c>
      <c r="JP495">
        <v>1.49902</v>
      </c>
      <c r="JQ495">
        <v>2.33032</v>
      </c>
      <c r="JR495">
        <v>1.54419</v>
      </c>
      <c r="JS495">
        <v>2.24976</v>
      </c>
      <c r="JT495">
        <v>35.3365</v>
      </c>
      <c r="JU495">
        <v>24.0963</v>
      </c>
      <c r="JV495">
        <v>18</v>
      </c>
      <c r="JW495">
        <v>546.216</v>
      </c>
      <c r="JX495">
        <v>435.45</v>
      </c>
      <c r="JY495">
        <v>26.1885</v>
      </c>
      <c r="JZ495">
        <v>27.576</v>
      </c>
      <c r="KA495">
        <v>30.0001</v>
      </c>
      <c r="KB495">
        <v>27.4643</v>
      </c>
      <c r="KC495">
        <v>27.4886</v>
      </c>
      <c r="KD495">
        <v>57.7544</v>
      </c>
      <c r="KE495">
        <v>23.5466</v>
      </c>
      <c r="KF495">
        <v>88.2839</v>
      </c>
      <c r="KG495">
        <v>26.1494</v>
      </c>
      <c r="KH495">
        <v>1591.4</v>
      </c>
      <c r="KI495">
        <v>21.7676</v>
      </c>
      <c r="KJ495">
        <v>92.9976</v>
      </c>
      <c r="KK495">
        <v>98.8781</v>
      </c>
    </row>
    <row r="496" spans="1:297">
      <c r="A496">
        <v>480</v>
      </c>
      <c r="B496">
        <v>1759000957.1</v>
      </c>
      <c r="C496">
        <v>13610.0999999046</v>
      </c>
      <c r="D496" t="s">
        <v>1406</v>
      </c>
      <c r="E496" t="s">
        <v>1407</v>
      </c>
      <c r="F496">
        <v>5</v>
      </c>
      <c r="G496" t="s">
        <v>1217</v>
      </c>
      <c r="H496" t="s">
        <v>436</v>
      </c>
      <c r="I496">
        <v>1759000948.94615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(EA496+(U496+2*0.95*5.67E-8*(((EA496+$B$7)+273)^4-(EA496+273)^4)-44100*J496)/(1.84*29.3*R496+8*0.95*5.67E-8*(EA496+273)^3))</f>
        <v>0</v>
      </c>
      <c r="W496">
        <f>($C$7*EB496+$D$7*EC496+$E$7*V496)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2*0.95*5.67E-8*(((EA496+$B$7)+273)^4-(W496+273)^4)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1610.06470411905</v>
      </c>
      <c r="AK496">
        <v>1570.44375757576</v>
      </c>
      <c r="AL496">
        <v>3.28913463203433</v>
      </c>
      <c r="AM496">
        <v>63.08</v>
      </c>
      <c r="AN496">
        <f>(AP496 - AO496 + DY496*1E3/(8.314*(EA496+273.15)) * AR496/DX496 * AQ496) * DX496/(100*DL496) * 1000/(1000 - AP496)</f>
        <v>0</v>
      </c>
      <c r="AO496">
        <v>21.6774209434524</v>
      </c>
      <c r="AP496">
        <v>23.4206048484848</v>
      </c>
      <c r="AQ496">
        <v>-4.18264935064706e-05</v>
      </c>
      <c r="AR496">
        <v>99.94</v>
      </c>
      <c r="AS496">
        <v>0</v>
      </c>
      <c r="AT496">
        <v>0</v>
      </c>
      <c r="AU496">
        <f>IF(AS496*$H$13&gt;=AW496,1.0,(AW496/(AW496-AS496*$H$13)))</f>
        <v>0</v>
      </c>
      <c r="AV496">
        <f>(AU496-1)*100</f>
        <v>0</v>
      </c>
      <c r="AW496">
        <f>MAX(0,($B$13+$C$13*EF496)/(1+$D$13*EF496)*DY496/(EA496+273)*$E$13)</f>
        <v>0</v>
      </c>
      <c r="AX496" t="s">
        <v>437</v>
      </c>
      <c r="AY496" t="s">
        <v>437</v>
      </c>
      <c r="AZ496">
        <v>0</v>
      </c>
      <c r="BA496">
        <v>0</v>
      </c>
      <c r="BB496">
        <f>1-AZ496/BA496</f>
        <v>0</v>
      </c>
      <c r="BC496">
        <v>0</v>
      </c>
      <c r="BD496" t="s">
        <v>437</v>
      </c>
      <c r="BE496" t="s">
        <v>437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437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$B$11*EG496+$C$11*EH496+$F$11*ES496*(1-EV496)</f>
        <v>0</v>
      </c>
      <c r="DI496">
        <f>DH496*DJ496</f>
        <v>0</v>
      </c>
      <c r="DJ496">
        <f>($B$11*$D$9+$C$11*$D$9+$F$11*((FF496+EX496)/MAX(FF496+EX496+FG496, 0.1)*$I$9+FG496/MAX(FF496+EX496+FG496, 0.1)*$J$9))/($B$11+$C$11+$F$11)</f>
        <v>0</v>
      </c>
      <c r="DK496">
        <f>($B$11*$K$9+$C$11*$K$9+$F$11*((FF496+EX496)/MAX(FF496+EX496+FG496, 0.1)*$P$9+FG496/MAX(FF496+EX496+FG496, 0.1)*$Q$9))/($B$11+$C$11+$F$11)</f>
        <v>0</v>
      </c>
      <c r="DL496">
        <v>4.6</v>
      </c>
      <c r="DM496">
        <v>0.5</v>
      </c>
      <c r="DN496" t="s">
        <v>438</v>
      </c>
      <c r="DO496">
        <v>2</v>
      </c>
      <c r="DP496" t="b">
        <v>1</v>
      </c>
      <c r="DQ496">
        <v>1759000948.94615</v>
      </c>
      <c r="DR496">
        <v>1510.17230769231</v>
      </c>
      <c r="DS496">
        <v>1560.06538461538</v>
      </c>
      <c r="DT496">
        <v>23.4192923076923</v>
      </c>
      <c r="DU496">
        <v>21.6451923076923</v>
      </c>
      <c r="DV496">
        <v>1502.06384615385</v>
      </c>
      <c r="DW496">
        <v>23.0369923076923</v>
      </c>
      <c r="DX496">
        <v>499.985307692308</v>
      </c>
      <c r="DY496">
        <v>90.2791384615385</v>
      </c>
      <c r="DZ496">
        <v>0.0287512307692308</v>
      </c>
      <c r="EA496">
        <v>29.9468923076923</v>
      </c>
      <c r="EB496">
        <v>30.0582</v>
      </c>
      <c r="EC496">
        <v>999.9</v>
      </c>
      <c r="ED496">
        <v>0</v>
      </c>
      <c r="EE496">
        <v>0</v>
      </c>
      <c r="EF496">
        <v>9996.34923076923</v>
      </c>
      <c r="EG496">
        <v>0</v>
      </c>
      <c r="EH496">
        <v>9.68168</v>
      </c>
      <c r="EI496">
        <v>-49.8913538461538</v>
      </c>
      <c r="EJ496">
        <v>1546.39</v>
      </c>
      <c r="EK496">
        <v>1594.58076923077</v>
      </c>
      <c r="EL496">
        <v>1.77408769230769</v>
      </c>
      <c r="EM496">
        <v>1560.06538461538</v>
      </c>
      <c r="EN496">
        <v>21.6451923076923</v>
      </c>
      <c r="EO496">
        <v>2.11427230769231</v>
      </c>
      <c r="EP496">
        <v>1.95410923076923</v>
      </c>
      <c r="EQ496">
        <v>18.3271230769231</v>
      </c>
      <c r="ER496">
        <v>17.0773076923077</v>
      </c>
      <c r="ES496">
        <v>2000.02</v>
      </c>
      <c r="ET496">
        <v>0.979995307692308</v>
      </c>
      <c r="EU496">
        <v>0.0200047461538462</v>
      </c>
      <c r="EV496">
        <v>0</v>
      </c>
      <c r="EW496">
        <v>678.215846153846</v>
      </c>
      <c r="EX496">
        <v>5.00016</v>
      </c>
      <c r="EY496">
        <v>13867.0769230769</v>
      </c>
      <c r="EZ496">
        <v>18234.3538461538</v>
      </c>
      <c r="FA496">
        <v>48.4709230769231</v>
      </c>
      <c r="FB496">
        <v>48.8168461538462</v>
      </c>
      <c r="FC496">
        <v>48.812</v>
      </c>
      <c r="FD496">
        <v>48.562</v>
      </c>
      <c r="FE496">
        <v>50.312</v>
      </c>
      <c r="FF496">
        <v>1955.11</v>
      </c>
      <c r="FG496">
        <v>39.91</v>
      </c>
      <c r="FH496">
        <v>0</v>
      </c>
      <c r="FI496">
        <v>1759000962.3</v>
      </c>
      <c r="FJ496">
        <v>0</v>
      </c>
      <c r="FK496">
        <v>678.219153846154</v>
      </c>
      <c r="FL496">
        <v>-2.16847864746808</v>
      </c>
      <c r="FM496">
        <v>-43.0393162025184</v>
      </c>
      <c r="FN496">
        <v>13866.5346153846</v>
      </c>
      <c r="FO496">
        <v>15</v>
      </c>
      <c r="FP496">
        <v>0</v>
      </c>
      <c r="FQ496" t="s">
        <v>439</v>
      </c>
      <c r="FR496">
        <v>1747249705.1</v>
      </c>
      <c r="FS496">
        <v>1747249711.1</v>
      </c>
      <c r="FT496">
        <v>0</v>
      </c>
      <c r="FU496">
        <v>0.871</v>
      </c>
      <c r="FV496">
        <v>0.066</v>
      </c>
      <c r="FW496">
        <v>5.486</v>
      </c>
      <c r="FX496">
        <v>0.145</v>
      </c>
      <c r="FY496">
        <v>420</v>
      </c>
      <c r="FZ496">
        <v>16</v>
      </c>
      <c r="GA496">
        <v>0.27</v>
      </c>
      <c r="GB496">
        <v>0.16</v>
      </c>
      <c r="GC496">
        <v>-49.9814428571429</v>
      </c>
      <c r="GD496">
        <v>3.22466493506497</v>
      </c>
      <c r="GE496">
        <v>0.511689000199506</v>
      </c>
      <c r="GF496">
        <v>0</v>
      </c>
      <c r="GG496">
        <v>678.335647058823</v>
      </c>
      <c r="GH496">
        <v>-2.30294882439167</v>
      </c>
      <c r="GI496">
        <v>0.316345295556549</v>
      </c>
      <c r="GJ496">
        <v>-1</v>
      </c>
      <c r="GK496">
        <v>1.79697952380952</v>
      </c>
      <c r="GL496">
        <v>-0.44858883116883</v>
      </c>
      <c r="GM496">
        <v>0.0462157168150146</v>
      </c>
      <c r="GN496">
        <v>0</v>
      </c>
      <c r="GO496">
        <v>0</v>
      </c>
      <c r="GP496">
        <v>2</v>
      </c>
      <c r="GQ496" t="s">
        <v>457</v>
      </c>
      <c r="GR496">
        <v>3.12567</v>
      </c>
      <c r="GS496">
        <v>2.65436</v>
      </c>
      <c r="GT496">
        <v>0.214987</v>
      </c>
      <c r="GU496">
        <v>0.219326</v>
      </c>
      <c r="GV496">
        <v>0.0996842</v>
      </c>
      <c r="GW496">
        <v>0.0949907</v>
      </c>
      <c r="GX496">
        <v>20208.6</v>
      </c>
      <c r="GY496">
        <v>19078.6</v>
      </c>
      <c r="GZ496">
        <v>23018.4</v>
      </c>
      <c r="HA496">
        <v>23792.4</v>
      </c>
      <c r="HB496">
        <v>35321.9</v>
      </c>
      <c r="HC496">
        <v>35649.9</v>
      </c>
      <c r="HD496">
        <v>41491</v>
      </c>
      <c r="HE496">
        <v>42426</v>
      </c>
      <c r="HF496">
        <v>1.91155</v>
      </c>
      <c r="HG496">
        <v>1.82747</v>
      </c>
      <c r="HH496">
        <v>0.183687</v>
      </c>
      <c r="HI496">
        <v>0</v>
      </c>
      <c r="HJ496">
        <v>27.0615</v>
      </c>
      <c r="HK496">
        <v>999.9</v>
      </c>
      <c r="HL496">
        <v>54.322</v>
      </c>
      <c r="HM496">
        <v>29.346</v>
      </c>
      <c r="HN496">
        <v>24.687</v>
      </c>
      <c r="HO496">
        <v>54.3574</v>
      </c>
      <c r="HP496">
        <v>41.8229</v>
      </c>
      <c r="HQ496">
        <v>1</v>
      </c>
      <c r="HR496">
        <v>0.00254319</v>
      </c>
      <c r="HS496">
        <v>0.709311</v>
      </c>
      <c r="HT496">
        <v>20.2163</v>
      </c>
      <c r="HU496">
        <v>5.23331</v>
      </c>
      <c r="HV496">
        <v>11.992</v>
      </c>
      <c r="HW496">
        <v>4.9558</v>
      </c>
      <c r="HX496">
        <v>3.3039</v>
      </c>
      <c r="HY496">
        <v>24.3</v>
      </c>
      <c r="HZ496">
        <v>9999</v>
      </c>
      <c r="IA496">
        <v>9999</v>
      </c>
      <c r="IB496">
        <v>9999</v>
      </c>
      <c r="IC496">
        <v>1.86846</v>
      </c>
      <c r="ID496">
        <v>1.86417</v>
      </c>
      <c r="IE496">
        <v>1.8718</v>
      </c>
      <c r="IF496">
        <v>1.86265</v>
      </c>
      <c r="IG496">
        <v>1.86205</v>
      </c>
      <c r="IH496">
        <v>1.8685</v>
      </c>
      <c r="II496">
        <v>1.85867</v>
      </c>
      <c r="IJ496">
        <v>1.86508</v>
      </c>
      <c r="IK496">
        <v>5</v>
      </c>
      <c r="IL496">
        <v>0</v>
      </c>
      <c r="IM496">
        <v>0</v>
      </c>
      <c r="IN496">
        <v>0</v>
      </c>
      <c r="IO496" t="s">
        <v>441</v>
      </c>
      <c r="IP496" t="s">
        <v>442</v>
      </c>
      <c r="IQ496" t="s">
        <v>443</v>
      </c>
      <c r="IR496" t="s">
        <v>443</v>
      </c>
      <c r="IS496" t="s">
        <v>443</v>
      </c>
      <c r="IT496" t="s">
        <v>443</v>
      </c>
      <c r="IU496">
        <v>0</v>
      </c>
      <c r="IV496">
        <v>100</v>
      </c>
      <c r="IW496">
        <v>100</v>
      </c>
      <c r="IX496">
        <v>8.16</v>
      </c>
      <c r="IY496">
        <v>0.3823</v>
      </c>
      <c r="IZ496">
        <v>4.29428474587108</v>
      </c>
      <c r="JA496">
        <v>0.0044018681294096</v>
      </c>
      <c r="JB496">
        <v>-1.90699597991277e-06</v>
      </c>
      <c r="JC496">
        <v>4.44501569190667e-10</v>
      </c>
      <c r="JD496">
        <v>0.0663976639725661</v>
      </c>
      <c r="JE496">
        <v>0.00774552653971819</v>
      </c>
      <c r="JF496">
        <v>0.000136201457998369</v>
      </c>
      <c r="JG496">
        <v>5.32982615085375e-06</v>
      </c>
      <c r="JH496">
        <v>-0</v>
      </c>
      <c r="JI496">
        <v>1991</v>
      </c>
      <c r="JJ496">
        <v>1</v>
      </c>
      <c r="JK496">
        <v>28</v>
      </c>
      <c r="JL496">
        <v>195854.2</v>
      </c>
      <c r="JM496">
        <v>195854.1</v>
      </c>
      <c r="JN496">
        <v>2.91016</v>
      </c>
      <c r="JO496">
        <v>2.33398</v>
      </c>
      <c r="JP496">
        <v>1.4978</v>
      </c>
      <c r="JQ496">
        <v>2.33032</v>
      </c>
      <c r="JR496">
        <v>1.54419</v>
      </c>
      <c r="JS496">
        <v>2.36572</v>
      </c>
      <c r="JT496">
        <v>35.3596</v>
      </c>
      <c r="JU496">
        <v>24.1138</v>
      </c>
      <c r="JV496">
        <v>18</v>
      </c>
      <c r="JW496">
        <v>546.309</v>
      </c>
      <c r="JX496">
        <v>435.303</v>
      </c>
      <c r="JY496">
        <v>26.1294</v>
      </c>
      <c r="JZ496">
        <v>27.5738</v>
      </c>
      <c r="KA496">
        <v>30</v>
      </c>
      <c r="KB496">
        <v>27.464</v>
      </c>
      <c r="KC496">
        <v>27.487</v>
      </c>
      <c r="KD496">
        <v>58.2426</v>
      </c>
      <c r="KE496">
        <v>23.259</v>
      </c>
      <c r="KF496">
        <v>88.6591</v>
      </c>
      <c r="KG496">
        <v>26.0862</v>
      </c>
      <c r="KH496">
        <v>1604.91</v>
      </c>
      <c r="KI496">
        <v>21.8088</v>
      </c>
      <c r="KJ496">
        <v>92.998</v>
      </c>
      <c r="KK496">
        <v>98.8788</v>
      </c>
    </row>
    <row r="497" spans="1:297">
      <c r="A497">
        <v>481</v>
      </c>
      <c r="B497">
        <v>1759003703</v>
      </c>
      <c r="C497">
        <v>16356</v>
      </c>
      <c r="D497" t="s">
        <v>1408</v>
      </c>
      <c r="E497" t="s">
        <v>1409</v>
      </c>
      <c r="F497">
        <v>5</v>
      </c>
      <c r="G497" t="s">
        <v>1217</v>
      </c>
      <c r="H497" t="s">
        <v>436</v>
      </c>
      <c r="I497">
        <v>1759003695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(EA497+(U497+2*0.95*5.67E-8*(((EA497+$B$7)+273)^4-(EA497+273)^4)-44100*J497)/(1.84*29.3*R497+8*0.95*5.67E-8*(EA497+273)^3))</f>
        <v>0</v>
      </c>
      <c r="W497">
        <f>($C$7*EB497+$D$7*EC497+$E$7*V497)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2*0.95*5.67E-8*(((EA497+$B$7)+273)^4-(W497+273)^4)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428.549548857143</v>
      </c>
      <c r="AK497">
        <v>419.279290909091</v>
      </c>
      <c r="AL497">
        <v>-0.160043701298743</v>
      </c>
      <c r="AM497">
        <v>63.08</v>
      </c>
      <c r="AN497">
        <f>(AP497 - AO497 + DY497*1E3/(8.314*(EA497+273.15)) * AR497/DX497 * AQ497) * DX497/(100*DL497) * 1000/(1000 - AP497)</f>
        <v>0</v>
      </c>
      <c r="AO497">
        <v>21.5227175029762</v>
      </c>
      <c r="AP497">
        <v>23.0098218181818</v>
      </c>
      <c r="AQ497">
        <v>-7.86837563310187e-06</v>
      </c>
      <c r="AR497">
        <v>99.94</v>
      </c>
      <c r="AS497">
        <v>0</v>
      </c>
      <c r="AT497">
        <v>0</v>
      </c>
      <c r="AU497">
        <f>IF(AS497*$H$13&gt;=AW497,1.0,(AW497/(AW497-AS497*$H$13)))</f>
        <v>0</v>
      </c>
      <c r="AV497">
        <f>(AU497-1)*100</f>
        <v>0</v>
      </c>
      <c r="AW497">
        <f>MAX(0,($B$13+$C$13*EF497)/(1+$D$13*EF497)*DY497/(EA497+273)*$E$13)</f>
        <v>0</v>
      </c>
      <c r="AX497" t="s">
        <v>437</v>
      </c>
      <c r="AY497" t="s">
        <v>437</v>
      </c>
      <c r="AZ497">
        <v>0</v>
      </c>
      <c r="BA497">
        <v>0</v>
      </c>
      <c r="BB497">
        <f>1-AZ497/BA497</f>
        <v>0</v>
      </c>
      <c r="BC497">
        <v>0</v>
      </c>
      <c r="BD497" t="s">
        <v>437</v>
      </c>
      <c r="BE497" t="s">
        <v>437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437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$B$11*EG497+$C$11*EH497+$F$11*ES497*(1-EV497)</f>
        <v>0</v>
      </c>
      <c r="DI497">
        <f>DH497*DJ497</f>
        <v>0</v>
      </c>
      <c r="DJ497">
        <f>($B$11*$D$9+$C$11*$D$9+$F$11*((FF497+EX497)/MAX(FF497+EX497+FG497, 0.1)*$I$9+FG497/MAX(FF497+EX497+FG497, 0.1)*$J$9))/($B$11+$C$11+$F$11)</f>
        <v>0</v>
      </c>
      <c r="DK497">
        <f>($B$11*$K$9+$C$11*$K$9+$F$11*((FF497+EX497)/MAX(FF497+EX497+FG497, 0.1)*$P$9+FG497/MAX(FF497+EX497+FG497, 0.1)*$Q$9))/($B$11+$C$11+$F$11)</f>
        <v>0</v>
      </c>
      <c r="DL497">
        <v>4.6</v>
      </c>
      <c r="DM497">
        <v>0.5</v>
      </c>
      <c r="DN497" t="s">
        <v>438</v>
      </c>
      <c r="DO497">
        <v>2</v>
      </c>
      <c r="DP497" t="b">
        <v>1</v>
      </c>
      <c r="DQ497">
        <v>1759003695</v>
      </c>
      <c r="DR497">
        <v>410.1128</v>
      </c>
      <c r="DS497">
        <v>420.076133333333</v>
      </c>
      <c r="DT497">
        <v>23.0147533333333</v>
      </c>
      <c r="DU497">
        <v>21.5261066666667</v>
      </c>
      <c r="DV497">
        <v>404.321</v>
      </c>
      <c r="DW497">
        <v>22.6413133333333</v>
      </c>
      <c r="DX497">
        <v>500.007133333333</v>
      </c>
      <c r="DY497">
        <v>90.2399</v>
      </c>
      <c r="DZ497">
        <v>0.03000278</v>
      </c>
      <c r="EA497">
        <v>29.5958266666667</v>
      </c>
      <c r="EB497">
        <v>29.9830466666667</v>
      </c>
      <c r="EC497">
        <v>999.9</v>
      </c>
      <c r="ED497">
        <v>0</v>
      </c>
      <c r="EE497">
        <v>0</v>
      </c>
      <c r="EF497">
        <v>9998.04066666667</v>
      </c>
      <c r="EG497">
        <v>0</v>
      </c>
      <c r="EH497">
        <v>9.51475</v>
      </c>
      <c r="EI497">
        <v>-9.96328733333333</v>
      </c>
      <c r="EJ497">
        <v>419.7738</v>
      </c>
      <c r="EK497">
        <v>429.317733333333</v>
      </c>
      <c r="EL497">
        <v>1.488646</v>
      </c>
      <c r="EM497">
        <v>420.076133333333</v>
      </c>
      <c r="EN497">
        <v>21.5261066666667</v>
      </c>
      <c r="EO497">
        <v>2.07684933333333</v>
      </c>
      <c r="EP497">
        <v>1.94251333333333</v>
      </c>
      <c r="EQ497">
        <v>18.0427266666667</v>
      </c>
      <c r="ER497">
        <v>16.9833866666667</v>
      </c>
      <c r="ES497">
        <v>1999.95266666667</v>
      </c>
      <c r="ET497">
        <v>0.9800034</v>
      </c>
      <c r="EU497">
        <v>0.0199966866666667</v>
      </c>
      <c r="EV497">
        <v>0</v>
      </c>
      <c r="EW497">
        <v>321.100066666667</v>
      </c>
      <c r="EX497">
        <v>5.00016</v>
      </c>
      <c r="EY497">
        <v>6751.17933333333</v>
      </c>
      <c r="EZ497">
        <v>18233.78</v>
      </c>
      <c r="FA497">
        <v>49.0248</v>
      </c>
      <c r="FB497">
        <v>49.4538</v>
      </c>
      <c r="FC497">
        <v>49.437</v>
      </c>
      <c r="FD497">
        <v>49.125</v>
      </c>
      <c r="FE497">
        <v>50.812</v>
      </c>
      <c r="FF497">
        <v>1955.06266666667</v>
      </c>
      <c r="FG497">
        <v>39.89</v>
      </c>
      <c r="FH497">
        <v>0</v>
      </c>
      <c r="FI497">
        <v>1759003708.5</v>
      </c>
      <c r="FJ497">
        <v>0</v>
      </c>
      <c r="FK497">
        <v>321.10308</v>
      </c>
      <c r="FL497">
        <v>-0.889461539051621</v>
      </c>
      <c r="FM497">
        <v>-29.6615384196249</v>
      </c>
      <c r="FN497">
        <v>6750.7768</v>
      </c>
      <c r="FO497">
        <v>15</v>
      </c>
      <c r="FP497">
        <v>0</v>
      </c>
      <c r="FQ497" t="s">
        <v>439</v>
      </c>
      <c r="FR497">
        <v>1747249705.1</v>
      </c>
      <c r="FS497">
        <v>1747249711.1</v>
      </c>
      <c r="FT497">
        <v>0</v>
      </c>
      <c r="FU497">
        <v>0.871</v>
      </c>
      <c r="FV497">
        <v>0.066</v>
      </c>
      <c r="FW497">
        <v>5.486</v>
      </c>
      <c r="FX497">
        <v>0.145</v>
      </c>
      <c r="FY497">
        <v>420</v>
      </c>
      <c r="FZ497">
        <v>16</v>
      </c>
      <c r="GA497">
        <v>0.27</v>
      </c>
      <c r="GB497">
        <v>0.16</v>
      </c>
      <c r="GC497">
        <v>-10.0194285</v>
      </c>
      <c r="GD497">
        <v>2.29612466165413</v>
      </c>
      <c r="GE497">
        <v>0.45358974843216</v>
      </c>
      <c r="GF497">
        <v>0</v>
      </c>
      <c r="GG497">
        <v>321.202558823529</v>
      </c>
      <c r="GH497">
        <v>-1.73153552823406</v>
      </c>
      <c r="GI497">
        <v>0.240266786911413</v>
      </c>
      <c r="GJ497">
        <v>-1</v>
      </c>
      <c r="GK497">
        <v>1.488598</v>
      </c>
      <c r="GL497">
        <v>-0.00315067669172826</v>
      </c>
      <c r="GM497">
        <v>0.00131083789997086</v>
      </c>
      <c r="GN497">
        <v>1</v>
      </c>
      <c r="GO497">
        <v>1</v>
      </c>
      <c r="GP497">
        <v>2</v>
      </c>
      <c r="GQ497" t="s">
        <v>446</v>
      </c>
      <c r="GR497">
        <v>3.12547</v>
      </c>
      <c r="GS497">
        <v>2.65529</v>
      </c>
      <c r="GT497">
        <v>0.0869135</v>
      </c>
      <c r="GU497">
        <v>0.0894586</v>
      </c>
      <c r="GV497">
        <v>0.0981651</v>
      </c>
      <c r="GW497">
        <v>0.0941621</v>
      </c>
      <c r="GX497">
        <v>23438.3</v>
      </c>
      <c r="GY497">
        <v>22206.5</v>
      </c>
      <c r="GZ497">
        <v>22957.2</v>
      </c>
      <c r="HA497">
        <v>23748.5</v>
      </c>
      <c r="HB497">
        <v>35289.7</v>
      </c>
      <c r="HC497">
        <v>35613.2</v>
      </c>
      <c r="HD497">
        <v>41394.6</v>
      </c>
      <c r="HE497">
        <v>42356.6</v>
      </c>
      <c r="HF497">
        <v>1.90007</v>
      </c>
      <c r="HG497">
        <v>1.81022</v>
      </c>
      <c r="HH497">
        <v>0.158362</v>
      </c>
      <c r="HI497">
        <v>0</v>
      </c>
      <c r="HJ497">
        <v>27.3802</v>
      </c>
      <c r="HK497">
        <v>999.9</v>
      </c>
      <c r="HL497">
        <v>56.092</v>
      </c>
      <c r="HM497">
        <v>29.517</v>
      </c>
      <c r="HN497">
        <v>25.7562</v>
      </c>
      <c r="HO497">
        <v>53.8374</v>
      </c>
      <c r="HP497">
        <v>41.5144</v>
      </c>
      <c r="HQ497">
        <v>1</v>
      </c>
      <c r="HR497">
        <v>0.070935</v>
      </c>
      <c r="HS497">
        <v>0.360667</v>
      </c>
      <c r="HT497">
        <v>20.2176</v>
      </c>
      <c r="HU497">
        <v>5.22942</v>
      </c>
      <c r="HV497">
        <v>11.992</v>
      </c>
      <c r="HW497">
        <v>4.95575</v>
      </c>
      <c r="HX497">
        <v>3.30393</v>
      </c>
      <c r="HY497">
        <v>25</v>
      </c>
      <c r="HZ497">
        <v>9999</v>
      </c>
      <c r="IA497">
        <v>9999</v>
      </c>
      <c r="IB497">
        <v>9999</v>
      </c>
      <c r="IC497">
        <v>1.86851</v>
      </c>
      <c r="ID497">
        <v>1.86422</v>
      </c>
      <c r="IE497">
        <v>1.8718</v>
      </c>
      <c r="IF497">
        <v>1.86267</v>
      </c>
      <c r="IG497">
        <v>1.86208</v>
      </c>
      <c r="IH497">
        <v>1.86855</v>
      </c>
      <c r="II497">
        <v>1.85868</v>
      </c>
      <c r="IJ497">
        <v>1.86508</v>
      </c>
      <c r="IK497">
        <v>5</v>
      </c>
      <c r="IL497">
        <v>0</v>
      </c>
      <c r="IM497">
        <v>0</v>
      </c>
      <c r="IN497">
        <v>0</v>
      </c>
      <c r="IO497" t="s">
        <v>441</v>
      </c>
      <c r="IP497" t="s">
        <v>442</v>
      </c>
      <c r="IQ497" t="s">
        <v>443</v>
      </c>
      <c r="IR497" t="s">
        <v>443</v>
      </c>
      <c r="IS497" t="s">
        <v>443</v>
      </c>
      <c r="IT497" t="s">
        <v>443</v>
      </c>
      <c r="IU497">
        <v>0</v>
      </c>
      <c r="IV497">
        <v>100</v>
      </c>
      <c r="IW497">
        <v>100</v>
      </c>
      <c r="IX497">
        <v>5.79</v>
      </c>
      <c r="IY497">
        <v>0.3733</v>
      </c>
      <c r="IZ497">
        <v>4.29428474587108</v>
      </c>
      <c r="JA497">
        <v>0.0044018681294096</v>
      </c>
      <c r="JB497">
        <v>-1.90699597991277e-06</v>
      </c>
      <c r="JC497">
        <v>4.44501569190667e-10</v>
      </c>
      <c r="JD497">
        <v>0.0663976639725661</v>
      </c>
      <c r="JE497">
        <v>0.00774552653971819</v>
      </c>
      <c r="JF497">
        <v>0.000136201457998369</v>
      </c>
      <c r="JG497">
        <v>5.32982615085375e-06</v>
      </c>
      <c r="JH497">
        <v>-0</v>
      </c>
      <c r="JI497">
        <v>1991</v>
      </c>
      <c r="JJ497">
        <v>1</v>
      </c>
      <c r="JK497">
        <v>28</v>
      </c>
      <c r="JL497">
        <v>195900</v>
      </c>
      <c r="JM497">
        <v>195899.9</v>
      </c>
      <c r="JN497">
        <v>0.786133</v>
      </c>
      <c r="JO497">
        <v>2.39136</v>
      </c>
      <c r="JP497">
        <v>1.4978</v>
      </c>
      <c r="JQ497">
        <v>2.33276</v>
      </c>
      <c r="JR497">
        <v>1.54419</v>
      </c>
      <c r="JS497">
        <v>2.30713</v>
      </c>
      <c r="JT497">
        <v>35.8244</v>
      </c>
      <c r="JU497">
        <v>24.0963</v>
      </c>
      <c r="JV497">
        <v>18</v>
      </c>
      <c r="JW497">
        <v>547.269</v>
      </c>
      <c r="JX497">
        <v>432.464</v>
      </c>
      <c r="JY497">
        <v>26.2466</v>
      </c>
      <c r="JZ497">
        <v>28.5119</v>
      </c>
      <c r="KA497">
        <v>29.9997</v>
      </c>
      <c r="KB497">
        <v>28.4493</v>
      </c>
      <c r="KC497">
        <v>28.4765</v>
      </c>
      <c r="KD497">
        <v>15.7706</v>
      </c>
      <c r="KE497">
        <v>29.5701</v>
      </c>
      <c r="KF497">
        <v>100</v>
      </c>
      <c r="KG497">
        <v>26.2526</v>
      </c>
      <c r="KH497">
        <v>413.179</v>
      </c>
      <c r="KI497">
        <v>21.5758</v>
      </c>
      <c r="KJ497">
        <v>92.7708</v>
      </c>
      <c r="KK497">
        <v>98.7097</v>
      </c>
    </row>
    <row r="498" spans="1:297">
      <c r="A498">
        <v>482</v>
      </c>
      <c r="B498">
        <v>1759003708</v>
      </c>
      <c r="C498">
        <v>16361</v>
      </c>
      <c r="D498" t="s">
        <v>1410</v>
      </c>
      <c r="E498" t="s">
        <v>1411</v>
      </c>
      <c r="F498">
        <v>5</v>
      </c>
      <c r="G498" t="s">
        <v>1217</v>
      </c>
      <c r="H498" t="s">
        <v>436</v>
      </c>
      <c r="I498">
        <v>1759003699.26667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(EA498+(U498+2*0.95*5.67E-8*(((EA498+$B$7)+273)^4-(EA498+273)^4)-44100*J498)/(1.84*29.3*R498+8*0.95*5.67E-8*(EA498+273)^3))</f>
        <v>0</v>
      </c>
      <c r="W498">
        <f>($C$7*EB498+$D$7*EC498+$E$7*V498)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2*0.95*5.67E-8*(((EA498+$B$7)+273)^4-(W498+273)^4)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428.943189691667</v>
      </c>
      <c r="AK498">
        <v>419.450933333333</v>
      </c>
      <c r="AL498">
        <v>0.0406883333332546</v>
      </c>
      <c r="AM498">
        <v>63.08</v>
      </c>
      <c r="AN498">
        <f>(AP498 - AO498 + DY498*1E3/(8.314*(EA498+273.15)) * AR498/DX498 * AQ498) * DX498/(100*DL498) * 1000/(1000 - AP498)</f>
        <v>0</v>
      </c>
      <c r="AO498">
        <v>21.5204024136905</v>
      </c>
      <c r="AP498">
        <v>23.0070672727273</v>
      </c>
      <c r="AQ498">
        <v>-7.81147255749039e-06</v>
      </c>
      <c r="AR498">
        <v>99.94</v>
      </c>
      <c r="AS498">
        <v>0</v>
      </c>
      <c r="AT498">
        <v>0</v>
      </c>
      <c r="AU498">
        <f>IF(AS498*$H$13&gt;=AW498,1.0,(AW498/(AW498-AS498*$H$13)))</f>
        <v>0</v>
      </c>
      <c r="AV498">
        <f>(AU498-1)*100</f>
        <v>0</v>
      </c>
      <c r="AW498">
        <f>MAX(0,($B$13+$C$13*EF498)/(1+$D$13*EF498)*DY498/(EA498+273)*$E$13)</f>
        <v>0</v>
      </c>
      <c r="AX498" t="s">
        <v>437</v>
      </c>
      <c r="AY498" t="s">
        <v>437</v>
      </c>
      <c r="AZ498">
        <v>0</v>
      </c>
      <c r="BA498">
        <v>0</v>
      </c>
      <c r="BB498">
        <f>1-AZ498/BA498</f>
        <v>0</v>
      </c>
      <c r="BC498">
        <v>0</v>
      </c>
      <c r="BD498" t="s">
        <v>437</v>
      </c>
      <c r="BE498" t="s">
        <v>437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437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$B$11*EG498+$C$11*EH498+$F$11*ES498*(1-EV498)</f>
        <v>0</v>
      </c>
      <c r="DI498">
        <f>DH498*DJ498</f>
        <v>0</v>
      </c>
      <c r="DJ498">
        <f>($B$11*$D$9+$C$11*$D$9+$F$11*((FF498+EX498)/MAX(FF498+EX498+FG498, 0.1)*$I$9+FG498/MAX(FF498+EX498+FG498, 0.1)*$J$9))/($B$11+$C$11+$F$11)</f>
        <v>0</v>
      </c>
      <c r="DK498">
        <f>($B$11*$K$9+$C$11*$K$9+$F$11*((FF498+EX498)/MAX(FF498+EX498+FG498, 0.1)*$P$9+FG498/MAX(FF498+EX498+FG498, 0.1)*$Q$9))/($B$11+$C$11+$F$11)</f>
        <v>0</v>
      </c>
      <c r="DL498">
        <v>4.6</v>
      </c>
      <c r="DM498">
        <v>0.5</v>
      </c>
      <c r="DN498" t="s">
        <v>438</v>
      </c>
      <c r="DO498">
        <v>2</v>
      </c>
      <c r="DP498" t="b">
        <v>1</v>
      </c>
      <c r="DQ498">
        <v>1759003699.26667</v>
      </c>
      <c r="DR498">
        <v>410.010333333333</v>
      </c>
      <c r="DS498">
        <v>419.8972</v>
      </c>
      <c r="DT498">
        <v>23.0118533333333</v>
      </c>
      <c r="DU498">
        <v>21.5237533333333</v>
      </c>
      <c r="DV498">
        <v>404.2188</v>
      </c>
      <c r="DW498">
        <v>22.6384733333333</v>
      </c>
      <c r="DX498">
        <v>500.013133333333</v>
      </c>
      <c r="DY498">
        <v>90.2407066666667</v>
      </c>
      <c r="DZ498">
        <v>0.0299110066666667</v>
      </c>
      <c r="EA498">
        <v>29.5972933333333</v>
      </c>
      <c r="EB498">
        <v>29.9737066666667</v>
      </c>
      <c r="EC498">
        <v>999.9</v>
      </c>
      <c r="ED498">
        <v>0</v>
      </c>
      <c r="EE498">
        <v>0</v>
      </c>
      <c r="EF498">
        <v>10004.164</v>
      </c>
      <c r="EG498">
        <v>0</v>
      </c>
      <c r="EH498">
        <v>9.51150466666667</v>
      </c>
      <c r="EI498">
        <v>-9.886802</v>
      </c>
      <c r="EJ498">
        <v>419.667666666667</v>
      </c>
      <c r="EK498">
        <v>429.133733333333</v>
      </c>
      <c r="EL498">
        <v>1.48810866666667</v>
      </c>
      <c r="EM498">
        <v>419.8972</v>
      </c>
      <c r="EN498">
        <v>21.5237533333333</v>
      </c>
      <c r="EO498">
        <v>2.076606</v>
      </c>
      <c r="EP498">
        <v>1.942318</v>
      </c>
      <c r="EQ498">
        <v>18.0408666666667</v>
      </c>
      <c r="ER498">
        <v>16.9817933333333</v>
      </c>
      <c r="ES498">
        <v>1999.97266666667</v>
      </c>
      <c r="ET498">
        <v>0.9800036</v>
      </c>
      <c r="EU498">
        <v>0.0199965</v>
      </c>
      <c r="EV498">
        <v>0</v>
      </c>
      <c r="EW498">
        <v>321.001666666667</v>
      </c>
      <c r="EX498">
        <v>5.00016</v>
      </c>
      <c r="EY498">
        <v>6748.96066666667</v>
      </c>
      <c r="EZ498">
        <v>18233.96</v>
      </c>
      <c r="FA498">
        <v>49.0165333333333</v>
      </c>
      <c r="FB498">
        <v>49.458</v>
      </c>
      <c r="FC498">
        <v>49.437</v>
      </c>
      <c r="FD498">
        <v>49.125</v>
      </c>
      <c r="FE498">
        <v>50.812</v>
      </c>
      <c r="FF498">
        <v>1955.08266666667</v>
      </c>
      <c r="FG498">
        <v>39.89</v>
      </c>
      <c r="FH498">
        <v>0</v>
      </c>
      <c r="FI498">
        <v>1759003713.3</v>
      </c>
      <c r="FJ498">
        <v>0</v>
      </c>
      <c r="FK498">
        <v>320.97572</v>
      </c>
      <c r="FL498">
        <v>-1.29369231687326</v>
      </c>
      <c r="FM498">
        <v>-29.4169231003305</v>
      </c>
      <c r="FN498">
        <v>6748.3232</v>
      </c>
      <c r="FO498">
        <v>15</v>
      </c>
      <c r="FP498">
        <v>0</v>
      </c>
      <c r="FQ498" t="s">
        <v>439</v>
      </c>
      <c r="FR498">
        <v>1747249705.1</v>
      </c>
      <c r="FS498">
        <v>1747249711.1</v>
      </c>
      <c r="FT498">
        <v>0</v>
      </c>
      <c r="FU498">
        <v>0.871</v>
      </c>
      <c r="FV498">
        <v>0.066</v>
      </c>
      <c r="FW498">
        <v>5.486</v>
      </c>
      <c r="FX498">
        <v>0.145</v>
      </c>
      <c r="FY498">
        <v>420</v>
      </c>
      <c r="FZ498">
        <v>16</v>
      </c>
      <c r="GA498">
        <v>0.27</v>
      </c>
      <c r="GB498">
        <v>0.16</v>
      </c>
      <c r="GC498">
        <v>-9.9558215</v>
      </c>
      <c r="GD498">
        <v>2.21865609022556</v>
      </c>
      <c r="GE498">
        <v>0.468483866929001</v>
      </c>
      <c r="GF498">
        <v>0</v>
      </c>
      <c r="GG498">
        <v>321.047441176471</v>
      </c>
      <c r="GH498">
        <v>-1.16655462496344</v>
      </c>
      <c r="GI498">
        <v>0.218338672597314</v>
      </c>
      <c r="GJ498">
        <v>-1</v>
      </c>
      <c r="GK498">
        <v>1.488506</v>
      </c>
      <c r="GL498">
        <v>-0.00599548872180362</v>
      </c>
      <c r="GM498">
        <v>0.00107329585855906</v>
      </c>
      <c r="GN498">
        <v>1</v>
      </c>
      <c r="GO498">
        <v>1</v>
      </c>
      <c r="GP498">
        <v>2</v>
      </c>
      <c r="GQ498" t="s">
        <v>446</v>
      </c>
      <c r="GR498">
        <v>3.1254</v>
      </c>
      <c r="GS498">
        <v>2.65515</v>
      </c>
      <c r="GT498">
        <v>0.0869206</v>
      </c>
      <c r="GU498">
        <v>0.089184</v>
      </c>
      <c r="GV498">
        <v>0.0981568</v>
      </c>
      <c r="GW498">
        <v>0.0941493</v>
      </c>
      <c r="GX498">
        <v>23438.7</v>
      </c>
      <c r="GY498">
        <v>22213.2</v>
      </c>
      <c r="GZ498">
        <v>22957.7</v>
      </c>
      <c r="HA498">
        <v>23748.5</v>
      </c>
      <c r="HB498">
        <v>35290.3</v>
      </c>
      <c r="HC498">
        <v>35613.6</v>
      </c>
      <c r="HD498">
        <v>41394.8</v>
      </c>
      <c r="HE498">
        <v>42356.6</v>
      </c>
      <c r="HF498">
        <v>1.89998</v>
      </c>
      <c r="HG498">
        <v>1.81052</v>
      </c>
      <c r="HH498">
        <v>0.159092</v>
      </c>
      <c r="HI498">
        <v>0</v>
      </c>
      <c r="HJ498">
        <v>27.378</v>
      </c>
      <c r="HK498">
        <v>999.9</v>
      </c>
      <c r="HL498">
        <v>56.092</v>
      </c>
      <c r="HM498">
        <v>29.517</v>
      </c>
      <c r="HN498">
        <v>25.7567</v>
      </c>
      <c r="HO498">
        <v>53.5474</v>
      </c>
      <c r="HP498">
        <v>41.4824</v>
      </c>
      <c r="HQ498">
        <v>1</v>
      </c>
      <c r="HR498">
        <v>0.0706199</v>
      </c>
      <c r="HS498">
        <v>0.319205</v>
      </c>
      <c r="HT498">
        <v>20.2174</v>
      </c>
      <c r="HU498">
        <v>5.22972</v>
      </c>
      <c r="HV498">
        <v>11.992</v>
      </c>
      <c r="HW498">
        <v>4.9557</v>
      </c>
      <c r="HX498">
        <v>3.304</v>
      </c>
      <c r="HY498">
        <v>25</v>
      </c>
      <c r="HZ498">
        <v>9999</v>
      </c>
      <c r="IA498">
        <v>9999</v>
      </c>
      <c r="IB498">
        <v>9999</v>
      </c>
      <c r="IC498">
        <v>1.86855</v>
      </c>
      <c r="ID498">
        <v>1.86423</v>
      </c>
      <c r="IE498">
        <v>1.8718</v>
      </c>
      <c r="IF498">
        <v>1.86268</v>
      </c>
      <c r="IG498">
        <v>1.86211</v>
      </c>
      <c r="IH498">
        <v>1.86856</v>
      </c>
      <c r="II498">
        <v>1.85868</v>
      </c>
      <c r="IJ498">
        <v>1.86508</v>
      </c>
      <c r="IK498">
        <v>5</v>
      </c>
      <c r="IL498">
        <v>0</v>
      </c>
      <c r="IM498">
        <v>0</v>
      </c>
      <c r="IN498">
        <v>0</v>
      </c>
      <c r="IO498" t="s">
        <v>441</v>
      </c>
      <c r="IP498" t="s">
        <v>442</v>
      </c>
      <c r="IQ498" t="s">
        <v>443</v>
      </c>
      <c r="IR498" t="s">
        <v>443</v>
      </c>
      <c r="IS498" t="s">
        <v>443</v>
      </c>
      <c r="IT498" t="s">
        <v>443</v>
      </c>
      <c r="IU498">
        <v>0</v>
      </c>
      <c r="IV498">
        <v>100</v>
      </c>
      <c r="IW498">
        <v>100</v>
      </c>
      <c r="IX498">
        <v>5.79</v>
      </c>
      <c r="IY498">
        <v>0.3733</v>
      </c>
      <c r="IZ498">
        <v>4.29428474587108</v>
      </c>
      <c r="JA498">
        <v>0.0044018681294096</v>
      </c>
      <c r="JB498">
        <v>-1.90699597991277e-06</v>
      </c>
      <c r="JC498">
        <v>4.44501569190667e-10</v>
      </c>
      <c r="JD498">
        <v>0.0663976639725661</v>
      </c>
      <c r="JE498">
        <v>0.00774552653971819</v>
      </c>
      <c r="JF498">
        <v>0.000136201457998369</v>
      </c>
      <c r="JG498">
        <v>5.32982615085375e-06</v>
      </c>
      <c r="JH498">
        <v>-0</v>
      </c>
      <c r="JI498">
        <v>1991</v>
      </c>
      <c r="JJ498">
        <v>1</v>
      </c>
      <c r="JK498">
        <v>28</v>
      </c>
      <c r="JL498">
        <v>195900</v>
      </c>
      <c r="JM498">
        <v>195899.9</v>
      </c>
      <c r="JN498">
        <v>0.761719</v>
      </c>
      <c r="JO498">
        <v>2.38281</v>
      </c>
      <c r="JP498">
        <v>1.4978</v>
      </c>
      <c r="JQ498">
        <v>2.33276</v>
      </c>
      <c r="JR498">
        <v>1.54419</v>
      </c>
      <c r="JS498">
        <v>2.35352</v>
      </c>
      <c r="JT498">
        <v>35.8244</v>
      </c>
      <c r="JU498">
        <v>24.105</v>
      </c>
      <c r="JV498">
        <v>18</v>
      </c>
      <c r="JW498">
        <v>547.168</v>
      </c>
      <c r="JX498">
        <v>432.616</v>
      </c>
      <c r="JY498">
        <v>26.2651</v>
      </c>
      <c r="JZ498">
        <v>28.5079</v>
      </c>
      <c r="KA498">
        <v>29.9998</v>
      </c>
      <c r="KB498">
        <v>28.445</v>
      </c>
      <c r="KC498">
        <v>28.4729</v>
      </c>
      <c r="KD498">
        <v>15.2273</v>
      </c>
      <c r="KE498">
        <v>29.5701</v>
      </c>
      <c r="KF498">
        <v>100</v>
      </c>
      <c r="KG498">
        <v>26.2738</v>
      </c>
      <c r="KH498">
        <v>399.69</v>
      </c>
      <c r="KI498">
        <v>21.5758</v>
      </c>
      <c r="KJ498">
        <v>92.7719</v>
      </c>
      <c r="KK498">
        <v>98.7096</v>
      </c>
    </row>
    <row r="499" spans="1:297">
      <c r="A499">
        <v>483</v>
      </c>
      <c r="B499">
        <v>1759003713</v>
      </c>
      <c r="C499">
        <v>16366</v>
      </c>
      <c r="D499" t="s">
        <v>1412</v>
      </c>
      <c r="E499" t="s">
        <v>1413</v>
      </c>
      <c r="F499">
        <v>5</v>
      </c>
      <c r="G499" t="s">
        <v>1217</v>
      </c>
      <c r="H499" t="s">
        <v>436</v>
      </c>
      <c r="I499">
        <v>1759003704.35714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(EA499+(U499+2*0.95*5.67E-8*(((EA499+$B$7)+273)^4-(EA499+273)^4)-44100*J499)/(1.84*29.3*R499+8*0.95*5.67E-8*(EA499+273)^3))</f>
        <v>0</v>
      </c>
      <c r="W499">
        <f>($C$7*EB499+$D$7*EC499+$E$7*V499)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2*0.95*5.67E-8*(((EA499+$B$7)+273)^4-(W499+273)^4)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424.271785578571</v>
      </c>
      <c r="AK499">
        <v>417.160763636364</v>
      </c>
      <c r="AL499">
        <v>-0.576580519480565</v>
      </c>
      <c r="AM499">
        <v>63.08</v>
      </c>
      <c r="AN499">
        <f>(AP499 - AO499 + DY499*1E3/(8.314*(EA499+273.15)) * AR499/DX499 * AQ499) * DX499/(100*DL499) * 1000/(1000 - AP499)</f>
        <v>0</v>
      </c>
      <c r="AO499">
        <v>21.5144646458333</v>
      </c>
      <c r="AP499">
        <v>23.001903030303</v>
      </c>
      <c r="AQ499">
        <v>-1.42283960765125e-05</v>
      </c>
      <c r="AR499">
        <v>99.94</v>
      </c>
      <c r="AS499">
        <v>0</v>
      </c>
      <c r="AT499">
        <v>0</v>
      </c>
      <c r="AU499">
        <f>IF(AS499*$H$13&gt;=AW499,1.0,(AW499/(AW499-AS499*$H$13)))</f>
        <v>0</v>
      </c>
      <c r="AV499">
        <f>(AU499-1)*100</f>
        <v>0</v>
      </c>
      <c r="AW499">
        <f>MAX(0,($B$13+$C$13*EF499)/(1+$D$13*EF499)*DY499/(EA499+273)*$E$13)</f>
        <v>0</v>
      </c>
      <c r="AX499" t="s">
        <v>437</v>
      </c>
      <c r="AY499" t="s">
        <v>437</v>
      </c>
      <c r="AZ499">
        <v>0</v>
      </c>
      <c r="BA499">
        <v>0</v>
      </c>
      <c r="BB499">
        <f>1-AZ499/BA499</f>
        <v>0</v>
      </c>
      <c r="BC499">
        <v>0</v>
      </c>
      <c r="BD499" t="s">
        <v>437</v>
      </c>
      <c r="BE499" t="s">
        <v>437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437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$B$11*EG499+$C$11*EH499+$F$11*ES499*(1-EV499)</f>
        <v>0</v>
      </c>
      <c r="DI499">
        <f>DH499*DJ499</f>
        <v>0</v>
      </c>
      <c r="DJ499">
        <f>($B$11*$D$9+$C$11*$D$9+$F$11*((FF499+EX499)/MAX(FF499+EX499+FG499, 0.1)*$I$9+FG499/MAX(FF499+EX499+FG499, 0.1)*$J$9))/($B$11+$C$11+$F$11)</f>
        <v>0</v>
      </c>
      <c r="DK499">
        <f>($B$11*$K$9+$C$11*$K$9+$F$11*((FF499+EX499)/MAX(FF499+EX499+FG499, 0.1)*$P$9+FG499/MAX(FF499+EX499+FG499, 0.1)*$Q$9))/($B$11+$C$11+$F$11)</f>
        <v>0</v>
      </c>
      <c r="DL499">
        <v>4.6</v>
      </c>
      <c r="DM499">
        <v>0.5</v>
      </c>
      <c r="DN499" t="s">
        <v>438</v>
      </c>
      <c r="DO499">
        <v>2</v>
      </c>
      <c r="DP499" t="b">
        <v>1</v>
      </c>
      <c r="DQ499">
        <v>1759003704.35714</v>
      </c>
      <c r="DR499">
        <v>409.519642857143</v>
      </c>
      <c r="DS499">
        <v>417.585857142857</v>
      </c>
      <c r="DT499">
        <v>23.0081214285714</v>
      </c>
      <c r="DU499">
        <v>21.5197142857143</v>
      </c>
      <c r="DV499">
        <v>403.729785714286</v>
      </c>
      <c r="DW499">
        <v>22.6348214285714</v>
      </c>
      <c r="DX499">
        <v>500.038357142857</v>
      </c>
      <c r="DY499">
        <v>90.2415428571429</v>
      </c>
      <c r="DZ499">
        <v>0.0296600357142857</v>
      </c>
      <c r="EA499">
        <v>29.5977428571429</v>
      </c>
      <c r="EB499">
        <v>29.9739714285714</v>
      </c>
      <c r="EC499">
        <v>999.9</v>
      </c>
      <c r="ED499">
        <v>0</v>
      </c>
      <c r="EE499">
        <v>0</v>
      </c>
      <c r="EF499">
        <v>10008.125</v>
      </c>
      <c r="EG499">
        <v>0</v>
      </c>
      <c r="EH499">
        <v>9.51127285714286</v>
      </c>
      <c r="EI499">
        <v>-8.066045</v>
      </c>
      <c r="EJ499">
        <v>419.163928571429</v>
      </c>
      <c r="EK499">
        <v>426.769857142857</v>
      </c>
      <c r="EL499">
        <v>1.48842714285714</v>
      </c>
      <c r="EM499">
        <v>417.585857142857</v>
      </c>
      <c r="EN499">
        <v>21.5197142857143</v>
      </c>
      <c r="EO499">
        <v>2.07628928571429</v>
      </c>
      <c r="EP499">
        <v>1.94197071428571</v>
      </c>
      <c r="EQ499">
        <v>18.0384428571429</v>
      </c>
      <c r="ER499">
        <v>16.9789642857143</v>
      </c>
      <c r="ES499">
        <v>2000.00428571429</v>
      </c>
      <c r="ET499">
        <v>0.980003928571429</v>
      </c>
      <c r="EU499">
        <v>0.0199962</v>
      </c>
      <c r="EV499">
        <v>0</v>
      </c>
      <c r="EW499">
        <v>320.856857142857</v>
      </c>
      <c r="EX499">
        <v>5.00016</v>
      </c>
      <c r="EY499">
        <v>6746.20142857143</v>
      </c>
      <c r="EZ499">
        <v>18234.2357142857</v>
      </c>
      <c r="FA499">
        <v>49.0088571428571</v>
      </c>
      <c r="FB499">
        <v>49.473</v>
      </c>
      <c r="FC499">
        <v>49.437</v>
      </c>
      <c r="FD499">
        <v>49.125</v>
      </c>
      <c r="FE499">
        <v>50.812</v>
      </c>
      <c r="FF499">
        <v>1955.11428571429</v>
      </c>
      <c r="FG499">
        <v>39.89</v>
      </c>
      <c r="FH499">
        <v>0</v>
      </c>
      <c r="FI499">
        <v>1759003718.7</v>
      </c>
      <c r="FJ499">
        <v>0</v>
      </c>
      <c r="FK499">
        <v>320.847269230769</v>
      </c>
      <c r="FL499">
        <v>-1.54717949223294</v>
      </c>
      <c r="FM499">
        <v>-38.0458119654602</v>
      </c>
      <c r="FN499">
        <v>6745.34153846154</v>
      </c>
      <c r="FO499">
        <v>15</v>
      </c>
      <c r="FP499">
        <v>0</v>
      </c>
      <c r="FQ499" t="s">
        <v>439</v>
      </c>
      <c r="FR499">
        <v>1747249705.1</v>
      </c>
      <c r="FS499">
        <v>1747249711.1</v>
      </c>
      <c r="FT499">
        <v>0</v>
      </c>
      <c r="FU499">
        <v>0.871</v>
      </c>
      <c r="FV499">
        <v>0.066</v>
      </c>
      <c r="FW499">
        <v>5.486</v>
      </c>
      <c r="FX499">
        <v>0.145</v>
      </c>
      <c r="FY499">
        <v>420</v>
      </c>
      <c r="FZ499">
        <v>16</v>
      </c>
      <c r="GA499">
        <v>0.27</v>
      </c>
      <c r="GB499">
        <v>0.16</v>
      </c>
      <c r="GC499">
        <v>-9.1014275</v>
      </c>
      <c r="GD499">
        <v>13.6169129323308</v>
      </c>
      <c r="GE499">
        <v>1.86124647129249</v>
      </c>
      <c r="GF499">
        <v>0</v>
      </c>
      <c r="GG499">
        <v>320.961294117647</v>
      </c>
      <c r="GH499">
        <v>-1.09130634113118</v>
      </c>
      <c r="GI499">
        <v>0.225519730376142</v>
      </c>
      <c r="GJ499">
        <v>-1</v>
      </c>
      <c r="GK499">
        <v>1.4885685</v>
      </c>
      <c r="GL499">
        <v>0.00386842105263067</v>
      </c>
      <c r="GM499">
        <v>0.00114818236791898</v>
      </c>
      <c r="GN499">
        <v>1</v>
      </c>
      <c r="GO499">
        <v>1</v>
      </c>
      <c r="GP499">
        <v>2</v>
      </c>
      <c r="GQ499" t="s">
        <v>446</v>
      </c>
      <c r="GR499">
        <v>3.12549</v>
      </c>
      <c r="GS499">
        <v>2.65474</v>
      </c>
      <c r="GT499">
        <v>0.0863559</v>
      </c>
      <c r="GU499">
        <v>0.0872074</v>
      </c>
      <c r="GV499">
        <v>0.0981444</v>
      </c>
      <c r="GW499">
        <v>0.0941353</v>
      </c>
      <c r="GX499">
        <v>23453.2</v>
      </c>
      <c r="GY499">
        <v>22261.9</v>
      </c>
      <c r="GZ499">
        <v>22957.6</v>
      </c>
      <c r="HA499">
        <v>23748.9</v>
      </c>
      <c r="HB499">
        <v>35290.9</v>
      </c>
      <c r="HC499">
        <v>35614.2</v>
      </c>
      <c r="HD499">
        <v>41395</v>
      </c>
      <c r="HE499">
        <v>42356.8</v>
      </c>
      <c r="HF499">
        <v>1.9003</v>
      </c>
      <c r="HG499">
        <v>1.81027</v>
      </c>
      <c r="HH499">
        <v>0.160933</v>
      </c>
      <c r="HI499">
        <v>0</v>
      </c>
      <c r="HJ499">
        <v>27.3761</v>
      </c>
      <c r="HK499">
        <v>999.9</v>
      </c>
      <c r="HL499">
        <v>56.092</v>
      </c>
      <c r="HM499">
        <v>29.517</v>
      </c>
      <c r="HN499">
        <v>25.754</v>
      </c>
      <c r="HO499">
        <v>53.7974</v>
      </c>
      <c r="HP499">
        <v>41.4864</v>
      </c>
      <c r="HQ499">
        <v>1</v>
      </c>
      <c r="HR499">
        <v>0.070061</v>
      </c>
      <c r="HS499">
        <v>0.281691</v>
      </c>
      <c r="HT499">
        <v>20.2175</v>
      </c>
      <c r="HU499">
        <v>5.22942</v>
      </c>
      <c r="HV499">
        <v>11.992</v>
      </c>
      <c r="HW499">
        <v>4.9556</v>
      </c>
      <c r="HX499">
        <v>3.30395</v>
      </c>
      <c r="HY499">
        <v>25</v>
      </c>
      <c r="HZ499">
        <v>9999</v>
      </c>
      <c r="IA499">
        <v>9999</v>
      </c>
      <c r="IB499">
        <v>9999</v>
      </c>
      <c r="IC499">
        <v>1.8685</v>
      </c>
      <c r="ID499">
        <v>1.86421</v>
      </c>
      <c r="IE499">
        <v>1.8718</v>
      </c>
      <c r="IF499">
        <v>1.86271</v>
      </c>
      <c r="IG499">
        <v>1.86211</v>
      </c>
      <c r="IH499">
        <v>1.86859</v>
      </c>
      <c r="II499">
        <v>1.85867</v>
      </c>
      <c r="IJ499">
        <v>1.86508</v>
      </c>
      <c r="IK499">
        <v>5</v>
      </c>
      <c r="IL499">
        <v>0</v>
      </c>
      <c r="IM499">
        <v>0</v>
      </c>
      <c r="IN499">
        <v>0</v>
      </c>
      <c r="IO499" t="s">
        <v>441</v>
      </c>
      <c r="IP499" t="s">
        <v>442</v>
      </c>
      <c r="IQ499" t="s">
        <v>443</v>
      </c>
      <c r="IR499" t="s">
        <v>443</v>
      </c>
      <c r="IS499" t="s">
        <v>443</v>
      </c>
      <c r="IT499" t="s">
        <v>443</v>
      </c>
      <c r="IU499">
        <v>0</v>
      </c>
      <c r="IV499">
        <v>100</v>
      </c>
      <c r="IW499">
        <v>100</v>
      </c>
      <c r="IX499">
        <v>5.78</v>
      </c>
      <c r="IY499">
        <v>0.3731</v>
      </c>
      <c r="IZ499">
        <v>4.29428474587108</v>
      </c>
      <c r="JA499">
        <v>0.0044018681294096</v>
      </c>
      <c r="JB499">
        <v>-1.90699597991277e-06</v>
      </c>
      <c r="JC499">
        <v>4.44501569190667e-10</v>
      </c>
      <c r="JD499">
        <v>0.0663976639725661</v>
      </c>
      <c r="JE499">
        <v>0.00774552653971819</v>
      </c>
      <c r="JF499">
        <v>0.000136201457998369</v>
      </c>
      <c r="JG499">
        <v>5.32982615085375e-06</v>
      </c>
      <c r="JH499">
        <v>-0</v>
      </c>
      <c r="JI499">
        <v>1991</v>
      </c>
      <c r="JJ499">
        <v>1</v>
      </c>
      <c r="JK499">
        <v>28</v>
      </c>
      <c r="JL499">
        <v>195900.1</v>
      </c>
      <c r="JM499">
        <v>195900</v>
      </c>
      <c r="JN499">
        <v>0.727539</v>
      </c>
      <c r="JO499">
        <v>2.3999</v>
      </c>
      <c r="JP499">
        <v>1.4978</v>
      </c>
      <c r="JQ499">
        <v>2.33276</v>
      </c>
      <c r="JR499">
        <v>1.54419</v>
      </c>
      <c r="JS499">
        <v>2.39014</v>
      </c>
      <c r="JT499">
        <v>35.8244</v>
      </c>
      <c r="JU499">
        <v>24.105</v>
      </c>
      <c r="JV499">
        <v>18</v>
      </c>
      <c r="JW499">
        <v>547.355</v>
      </c>
      <c r="JX499">
        <v>432.44</v>
      </c>
      <c r="JY499">
        <v>26.2874</v>
      </c>
      <c r="JZ499">
        <v>28.5037</v>
      </c>
      <c r="KA499">
        <v>29.9997</v>
      </c>
      <c r="KB499">
        <v>28.4421</v>
      </c>
      <c r="KC499">
        <v>28.4693</v>
      </c>
      <c r="KD499">
        <v>14.6184</v>
      </c>
      <c r="KE499">
        <v>29.5701</v>
      </c>
      <c r="KF499">
        <v>100</v>
      </c>
      <c r="KG499">
        <v>26.2976</v>
      </c>
      <c r="KH499">
        <v>379.417</v>
      </c>
      <c r="KI499">
        <v>21.5758</v>
      </c>
      <c r="KJ499">
        <v>92.7721</v>
      </c>
      <c r="KK499">
        <v>98.7107</v>
      </c>
    </row>
    <row r="500" spans="1:297">
      <c r="A500">
        <v>484</v>
      </c>
      <c r="B500">
        <v>1759003718</v>
      </c>
      <c r="C500">
        <v>16371</v>
      </c>
      <c r="D500" t="s">
        <v>1414</v>
      </c>
      <c r="E500" t="s">
        <v>1415</v>
      </c>
      <c r="F500">
        <v>5</v>
      </c>
      <c r="G500" t="s">
        <v>1217</v>
      </c>
      <c r="H500" t="s">
        <v>436</v>
      </c>
      <c r="I500">
        <v>1759003709.84615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(EA500+(U500+2*0.95*5.67E-8*(((EA500+$B$7)+273)^4-(EA500+273)^4)-44100*J500)/(1.84*29.3*R500+8*0.95*5.67E-8*(EA500+273)^3))</f>
        <v>0</v>
      </c>
      <c r="W500">
        <f>($C$7*EB500+$D$7*EC500+$E$7*V500)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2*0.95*5.67E-8*(((EA500+$B$7)+273)^4-(W500+273)^4)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409.96045327619</v>
      </c>
      <c r="AK500">
        <v>408.628642424242</v>
      </c>
      <c r="AL500">
        <v>-1.85500820346324</v>
      </c>
      <c r="AM500">
        <v>63.08</v>
      </c>
      <c r="AN500">
        <f>(AP500 - AO500 + DY500*1E3/(8.314*(EA500+273.15)) * AR500/DX500 * AQ500) * DX500/(100*DL500) * 1000/(1000 - AP500)</f>
        <v>0</v>
      </c>
      <c r="AO500">
        <v>21.509338172619</v>
      </c>
      <c r="AP500">
        <v>23.0031927272727</v>
      </c>
      <c r="AQ500">
        <v>2.61574355030213e-06</v>
      </c>
      <c r="AR500">
        <v>99.94</v>
      </c>
      <c r="AS500">
        <v>0</v>
      </c>
      <c r="AT500">
        <v>0</v>
      </c>
      <c r="AU500">
        <f>IF(AS500*$H$13&gt;=AW500,1.0,(AW500/(AW500-AS500*$H$13)))</f>
        <v>0</v>
      </c>
      <c r="AV500">
        <f>(AU500-1)*100</f>
        <v>0</v>
      </c>
      <c r="AW500">
        <f>MAX(0,($B$13+$C$13*EF500)/(1+$D$13*EF500)*DY500/(EA500+273)*$E$13)</f>
        <v>0</v>
      </c>
      <c r="AX500" t="s">
        <v>437</v>
      </c>
      <c r="AY500" t="s">
        <v>437</v>
      </c>
      <c r="AZ500">
        <v>0</v>
      </c>
      <c r="BA500">
        <v>0</v>
      </c>
      <c r="BB500">
        <f>1-AZ500/BA500</f>
        <v>0</v>
      </c>
      <c r="BC500">
        <v>0</v>
      </c>
      <c r="BD500" t="s">
        <v>437</v>
      </c>
      <c r="BE500" t="s">
        <v>437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437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$B$11*EG500+$C$11*EH500+$F$11*ES500*(1-EV500)</f>
        <v>0</v>
      </c>
      <c r="DI500">
        <f>DH500*DJ500</f>
        <v>0</v>
      </c>
      <c r="DJ500">
        <f>($B$11*$D$9+$C$11*$D$9+$F$11*((FF500+EX500)/MAX(FF500+EX500+FG500, 0.1)*$I$9+FG500/MAX(FF500+EX500+FG500, 0.1)*$J$9))/($B$11+$C$11+$F$11)</f>
        <v>0</v>
      </c>
      <c r="DK500">
        <f>($B$11*$K$9+$C$11*$K$9+$F$11*((FF500+EX500)/MAX(FF500+EX500+FG500, 0.1)*$P$9+FG500/MAX(FF500+EX500+FG500, 0.1)*$Q$9))/($B$11+$C$11+$F$11)</f>
        <v>0</v>
      </c>
      <c r="DL500">
        <v>4.6</v>
      </c>
      <c r="DM500">
        <v>0.5</v>
      </c>
      <c r="DN500" t="s">
        <v>438</v>
      </c>
      <c r="DO500">
        <v>2</v>
      </c>
      <c r="DP500" t="b">
        <v>1</v>
      </c>
      <c r="DQ500">
        <v>1759003709.84615</v>
      </c>
      <c r="DR500">
        <v>407.039769230769</v>
      </c>
      <c r="DS500">
        <v>410.868538461538</v>
      </c>
      <c r="DT500">
        <v>23.0052230769231</v>
      </c>
      <c r="DU500">
        <v>21.5150384615385</v>
      </c>
      <c r="DV500">
        <v>401.257615384615</v>
      </c>
      <c r="DW500">
        <v>22.6319769230769</v>
      </c>
      <c r="DX500">
        <v>500.021923076923</v>
      </c>
      <c r="DY500">
        <v>90.2413769230769</v>
      </c>
      <c r="DZ500">
        <v>0.0294197692307692</v>
      </c>
      <c r="EA500">
        <v>29.6026538461538</v>
      </c>
      <c r="EB500">
        <v>29.9817</v>
      </c>
      <c r="EC500">
        <v>999.9</v>
      </c>
      <c r="ED500">
        <v>0</v>
      </c>
      <c r="EE500">
        <v>0</v>
      </c>
      <c r="EF500">
        <v>10000</v>
      </c>
      <c r="EG500">
        <v>0</v>
      </c>
      <c r="EH500">
        <v>9.51100538461538</v>
      </c>
      <c r="EI500">
        <v>-3.82858153846154</v>
      </c>
      <c r="EJ500">
        <v>416.624384615385</v>
      </c>
      <c r="EK500">
        <v>419.902769230769</v>
      </c>
      <c r="EL500">
        <v>1.49019</v>
      </c>
      <c r="EM500">
        <v>410.868538461538</v>
      </c>
      <c r="EN500">
        <v>21.5150384615385</v>
      </c>
      <c r="EO500">
        <v>2.07602307692308</v>
      </c>
      <c r="EP500">
        <v>1.94154615384615</v>
      </c>
      <c r="EQ500">
        <v>18.0363923076923</v>
      </c>
      <c r="ER500">
        <v>16.9755153846154</v>
      </c>
      <c r="ES500">
        <v>1999.99615384615</v>
      </c>
      <c r="ET500">
        <v>0.980003846153846</v>
      </c>
      <c r="EU500">
        <v>0.0199962769230769</v>
      </c>
      <c r="EV500">
        <v>0</v>
      </c>
      <c r="EW500">
        <v>320.662923076923</v>
      </c>
      <c r="EX500">
        <v>5.00016</v>
      </c>
      <c r="EY500">
        <v>6742.54538461539</v>
      </c>
      <c r="EZ500">
        <v>18234.1692307692</v>
      </c>
      <c r="FA500">
        <v>49</v>
      </c>
      <c r="FB500">
        <v>49.4757692307692</v>
      </c>
      <c r="FC500">
        <v>49.437</v>
      </c>
      <c r="FD500">
        <v>49.125</v>
      </c>
      <c r="FE500">
        <v>50.812</v>
      </c>
      <c r="FF500">
        <v>1955.10615384615</v>
      </c>
      <c r="FG500">
        <v>39.89</v>
      </c>
      <c r="FH500">
        <v>0</v>
      </c>
      <c r="FI500">
        <v>1759003723.5</v>
      </c>
      <c r="FJ500">
        <v>0</v>
      </c>
      <c r="FK500">
        <v>320.629615384615</v>
      </c>
      <c r="FL500">
        <v>-2.93928204501271</v>
      </c>
      <c r="FM500">
        <v>-45.6892307026176</v>
      </c>
      <c r="FN500">
        <v>6742.06807692308</v>
      </c>
      <c r="FO500">
        <v>15</v>
      </c>
      <c r="FP500">
        <v>0</v>
      </c>
      <c r="FQ500" t="s">
        <v>439</v>
      </c>
      <c r="FR500">
        <v>1747249705.1</v>
      </c>
      <c r="FS500">
        <v>1747249711.1</v>
      </c>
      <c r="FT500">
        <v>0</v>
      </c>
      <c r="FU500">
        <v>0.871</v>
      </c>
      <c r="FV500">
        <v>0.066</v>
      </c>
      <c r="FW500">
        <v>5.486</v>
      </c>
      <c r="FX500">
        <v>0.145</v>
      </c>
      <c r="FY500">
        <v>420</v>
      </c>
      <c r="FZ500">
        <v>16</v>
      </c>
      <c r="GA500">
        <v>0.27</v>
      </c>
      <c r="GB500">
        <v>0.16</v>
      </c>
      <c r="GC500">
        <v>-6.23111485714286</v>
      </c>
      <c r="GD500">
        <v>41.2562022857143</v>
      </c>
      <c r="GE500">
        <v>4.9053440123782</v>
      </c>
      <c r="GF500">
        <v>0</v>
      </c>
      <c r="GG500">
        <v>320.794823529412</v>
      </c>
      <c r="GH500">
        <v>-2.24870894251189</v>
      </c>
      <c r="GI500">
        <v>0.313532573651425</v>
      </c>
      <c r="GJ500">
        <v>-1</v>
      </c>
      <c r="GK500">
        <v>1.48932857142857</v>
      </c>
      <c r="GL500">
        <v>0.0124161038961025</v>
      </c>
      <c r="GM500">
        <v>0.00177302078980719</v>
      </c>
      <c r="GN500">
        <v>1</v>
      </c>
      <c r="GO500">
        <v>1</v>
      </c>
      <c r="GP500">
        <v>2</v>
      </c>
      <c r="GQ500" t="s">
        <v>446</v>
      </c>
      <c r="GR500">
        <v>3.12543</v>
      </c>
      <c r="GS500">
        <v>2.65485</v>
      </c>
      <c r="GT500">
        <v>0.084795</v>
      </c>
      <c r="GU500">
        <v>0.0844525</v>
      </c>
      <c r="GV500">
        <v>0.0981438</v>
      </c>
      <c r="GW500">
        <v>0.0941176</v>
      </c>
      <c r="GX500">
        <v>23493.4</v>
      </c>
      <c r="GY500">
        <v>22329.4</v>
      </c>
      <c r="GZ500">
        <v>22957.8</v>
      </c>
      <c r="HA500">
        <v>23749.3</v>
      </c>
      <c r="HB500">
        <v>35291</v>
      </c>
      <c r="HC500">
        <v>35615.1</v>
      </c>
      <c r="HD500">
        <v>41395.4</v>
      </c>
      <c r="HE500">
        <v>42357.4</v>
      </c>
      <c r="HF500">
        <v>1.90003</v>
      </c>
      <c r="HG500">
        <v>1.8103</v>
      </c>
      <c r="HH500">
        <v>0.161067</v>
      </c>
      <c r="HI500">
        <v>0</v>
      </c>
      <c r="HJ500">
        <v>27.3757</v>
      </c>
      <c r="HK500">
        <v>999.9</v>
      </c>
      <c r="HL500">
        <v>56.092</v>
      </c>
      <c r="HM500">
        <v>29.517</v>
      </c>
      <c r="HN500">
        <v>25.7566</v>
      </c>
      <c r="HO500">
        <v>54.4074</v>
      </c>
      <c r="HP500">
        <v>41.6506</v>
      </c>
      <c r="HQ500">
        <v>1</v>
      </c>
      <c r="HR500">
        <v>0.0700025</v>
      </c>
      <c r="HS500">
        <v>0.343957</v>
      </c>
      <c r="HT500">
        <v>20.2173</v>
      </c>
      <c r="HU500">
        <v>5.23152</v>
      </c>
      <c r="HV500">
        <v>11.992</v>
      </c>
      <c r="HW500">
        <v>4.95565</v>
      </c>
      <c r="HX500">
        <v>3.30398</v>
      </c>
      <c r="HY500">
        <v>25</v>
      </c>
      <c r="HZ500">
        <v>9999</v>
      </c>
      <c r="IA500">
        <v>9999</v>
      </c>
      <c r="IB500">
        <v>9999</v>
      </c>
      <c r="IC500">
        <v>1.86852</v>
      </c>
      <c r="ID500">
        <v>1.86422</v>
      </c>
      <c r="IE500">
        <v>1.87181</v>
      </c>
      <c r="IF500">
        <v>1.8627</v>
      </c>
      <c r="IG500">
        <v>1.86212</v>
      </c>
      <c r="IH500">
        <v>1.86859</v>
      </c>
      <c r="II500">
        <v>1.85868</v>
      </c>
      <c r="IJ500">
        <v>1.86508</v>
      </c>
      <c r="IK500">
        <v>5</v>
      </c>
      <c r="IL500">
        <v>0</v>
      </c>
      <c r="IM500">
        <v>0</v>
      </c>
      <c r="IN500">
        <v>0</v>
      </c>
      <c r="IO500" t="s">
        <v>441</v>
      </c>
      <c r="IP500" t="s">
        <v>442</v>
      </c>
      <c r="IQ500" t="s">
        <v>443</v>
      </c>
      <c r="IR500" t="s">
        <v>443</v>
      </c>
      <c r="IS500" t="s">
        <v>443</v>
      </c>
      <c r="IT500" t="s">
        <v>443</v>
      </c>
      <c r="IU500">
        <v>0</v>
      </c>
      <c r="IV500">
        <v>100</v>
      </c>
      <c r="IW500">
        <v>100</v>
      </c>
      <c r="IX500">
        <v>5.751</v>
      </c>
      <c r="IY500">
        <v>0.3732</v>
      </c>
      <c r="IZ500">
        <v>4.29428474587108</v>
      </c>
      <c r="JA500">
        <v>0.0044018681294096</v>
      </c>
      <c r="JB500">
        <v>-1.90699597991277e-06</v>
      </c>
      <c r="JC500">
        <v>4.44501569190667e-10</v>
      </c>
      <c r="JD500">
        <v>0.0663976639725661</v>
      </c>
      <c r="JE500">
        <v>0.00774552653971819</v>
      </c>
      <c r="JF500">
        <v>0.000136201457998369</v>
      </c>
      <c r="JG500">
        <v>5.32982615085375e-06</v>
      </c>
      <c r="JH500">
        <v>-0</v>
      </c>
      <c r="JI500">
        <v>1991</v>
      </c>
      <c r="JJ500">
        <v>1</v>
      </c>
      <c r="JK500">
        <v>28</v>
      </c>
      <c r="JL500">
        <v>195900.2</v>
      </c>
      <c r="JM500">
        <v>195900.1</v>
      </c>
      <c r="JN500">
        <v>0.69458</v>
      </c>
      <c r="JO500">
        <v>2.41455</v>
      </c>
      <c r="JP500">
        <v>1.49902</v>
      </c>
      <c r="JQ500">
        <v>2.33276</v>
      </c>
      <c r="JR500">
        <v>1.54419</v>
      </c>
      <c r="JS500">
        <v>2.2583</v>
      </c>
      <c r="JT500">
        <v>35.8244</v>
      </c>
      <c r="JU500">
        <v>24.0875</v>
      </c>
      <c r="JV500">
        <v>18</v>
      </c>
      <c r="JW500">
        <v>547.139</v>
      </c>
      <c r="JX500">
        <v>432.428</v>
      </c>
      <c r="JY500">
        <v>26.3059</v>
      </c>
      <c r="JZ500">
        <v>28.4987</v>
      </c>
      <c r="KA500">
        <v>29.9998</v>
      </c>
      <c r="KB500">
        <v>28.4378</v>
      </c>
      <c r="KC500">
        <v>28.4656</v>
      </c>
      <c r="KD500">
        <v>13.8664</v>
      </c>
      <c r="KE500">
        <v>29.5701</v>
      </c>
      <c r="KF500">
        <v>100</v>
      </c>
      <c r="KG500">
        <v>26.3018</v>
      </c>
      <c r="KH500">
        <v>365.877</v>
      </c>
      <c r="KI500">
        <v>21.5758</v>
      </c>
      <c r="KJ500">
        <v>92.7728</v>
      </c>
      <c r="KK500">
        <v>98.712</v>
      </c>
    </row>
    <row r="501" spans="1:297">
      <c r="A501">
        <v>485</v>
      </c>
      <c r="B501">
        <v>1759003723</v>
      </c>
      <c r="C501">
        <v>16376</v>
      </c>
      <c r="D501" t="s">
        <v>1416</v>
      </c>
      <c r="E501" t="s">
        <v>1417</v>
      </c>
      <c r="F501">
        <v>5</v>
      </c>
      <c r="G501" t="s">
        <v>1217</v>
      </c>
      <c r="H501" t="s">
        <v>436</v>
      </c>
      <c r="I501">
        <v>1759003714.84615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(EA501+(U501+2*0.95*5.67E-8*(((EA501+$B$7)+273)^4-(EA501+273)^4)-44100*J501)/(1.84*29.3*R501+8*0.95*5.67E-8*(EA501+273)^3))</f>
        <v>0</v>
      </c>
      <c r="W501">
        <f>($C$7*EB501+$D$7*EC501+$E$7*V501)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2*0.95*5.67E-8*(((EA501+$B$7)+273)^4-(W501+273)^4)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392.503131557143</v>
      </c>
      <c r="AK501">
        <v>395.330315151515</v>
      </c>
      <c r="AL501">
        <v>-2.77492502164505</v>
      </c>
      <c r="AM501">
        <v>63.08</v>
      </c>
      <c r="AN501">
        <f>(AP501 - AO501 + DY501*1E3/(8.314*(EA501+273.15)) * AR501/DX501 * AQ501) * DX501/(100*DL501) * 1000/(1000 - AP501)</f>
        <v>0</v>
      </c>
      <c r="AO501">
        <v>21.5046046517857</v>
      </c>
      <c r="AP501">
        <v>22.9990854545455</v>
      </c>
      <c r="AQ501">
        <v>-7.73218601440373e-06</v>
      </c>
      <c r="AR501">
        <v>99.94</v>
      </c>
      <c r="AS501">
        <v>0</v>
      </c>
      <c r="AT501">
        <v>0</v>
      </c>
      <c r="AU501">
        <f>IF(AS501*$H$13&gt;=AW501,1.0,(AW501/(AW501-AS501*$H$13)))</f>
        <v>0</v>
      </c>
      <c r="AV501">
        <f>(AU501-1)*100</f>
        <v>0</v>
      </c>
      <c r="AW501">
        <f>MAX(0,($B$13+$C$13*EF501)/(1+$D$13*EF501)*DY501/(EA501+273)*$E$13)</f>
        <v>0</v>
      </c>
      <c r="AX501" t="s">
        <v>437</v>
      </c>
      <c r="AY501" t="s">
        <v>437</v>
      </c>
      <c r="AZ501">
        <v>0</v>
      </c>
      <c r="BA501">
        <v>0</v>
      </c>
      <c r="BB501">
        <f>1-AZ501/BA501</f>
        <v>0</v>
      </c>
      <c r="BC501">
        <v>0</v>
      </c>
      <c r="BD501" t="s">
        <v>437</v>
      </c>
      <c r="BE501" t="s">
        <v>437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437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$B$11*EG501+$C$11*EH501+$F$11*ES501*(1-EV501)</f>
        <v>0</v>
      </c>
      <c r="DI501">
        <f>DH501*DJ501</f>
        <v>0</v>
      </c>
      <c r="DJ501">
        <f>($B$11*$D$9+$C$11*$D$9+$F$11*((FF501+EX501)/MAX(FF501+EX501+FG501, 0.1)*$I$9+FG501/MAX(FF501+EX501+FG501, 0.1)*$J$9))/($B$11+$C$11+$F$11)</f>
        <v>0</v>
      </c>
      <c r="DK501">
        <f>($B$11*$K$9+$C$11*$K$9+$F$11*((FF501+EX501)/MAX(FF501+EX501+FG501, 0.1)*$P$9+FG501/MAX(FF501+EX501+FG501, 0.1)*$Q$9))/($B$11+$C$11+$F$11)</f>
        <v>0</v>
      </c>
      <c r="DL501">
        <v>4.6</v>
      </c>
      <c r="DM501">
        <v>0.5</v>
      </c>
      <c r="DN501" t="s">
        <v>438</v>
      </c>
      <c r="DO501">
        <v>2</v>
      </c>
      <c r="DP501" t="b">
        <v>1</v>
      </c>
      <c r="DQ501">
        <v>1759003714.84615</v>
      </c>
      <c r="DR501">
        <v>401.112692307692</v>
      </c>
      <c r="DS501">
        <v>398.935615384615</v>
      </c>
      <c r="DT501">
        <v>23.0024769230769</v>
      </c>
      <c r="DU501">
        <v>21.5099307692308</v>
      </c>
      <c r="DV501">
        <v>395.349076923077</v>
      </c>
      <c r="DW501">
        <v>22.6293</v>
      </c>
      <c r="DX501">
        <v>500.005</v>
      </c>
      <c r="DY501">
        <v>90.2416692307692</v>
      </c>
      <c r="DZ501">
        <v>0.0292796461538462</v>
      </c>
      <c r="EA501">
        <v>29.6067384615385</v>
      </c>
      <c r="EB501">
        <v>29.9959461538461</v>
      </c>
      <c r="EC501">
        <v>999.9</v>
      </c>
      <c r="ED501">
        <v>0</v>
      </c>
      <c r="EE501">
        <v>0</v>
      </c>
      <c r="EF501">
        <v>9997.89</v>
      </c>
      <c r="EG501">
        <v>0</v>
      </c>
      <c r="EH501">
        <v>9.51421538461538</v>
      </c>
      <c r="EI501">
        <v>2.17738769230769</v>
      </c>
      <c r="EJ501">
        <v>410.556769230769</v>
      </c>
      <c r="EK501">
        <v>407.705384615385</v>
      </c>
      <c r="EL501">
        <v>1.49255076923077</v>
      </c>
      <c r="EM501">
        <v>398.935615384615</v>
      </c>
      <c r="EN501">
        <v>21.5099307692308</v>
      </c>
      <c r="EO501">
        <v>2.07578230769231</v>
      </c>
      <c r="EP501">
        <v>1.94109153846154</v>
      </c>
      <c r="EQ501">
        <v>18.0345461538462</v>
      </c>
      <c r="ER501">
        <v>16.9718307692308</v>
      </c>
      <c r="ES501">
        <v>1999.97384615385</v>
      </c>
      <c r="ET501">
        <v>0.980003615384616</v>
      </c>
      <c r="EU501">
        <v>0.0199964846153846</v>
      </c>
      <c r="EV501">
        <v>0</v>
      </c>
      <c r="EW501">
        <v>320.410538461538</v>
      </c>
      <c r="EX501">
        <v>5.00016</v>
      </c>
      <c r="EY501">
        <v>6738.00692307692</v>
      </c>
      <c r="EZ501">
        <v>18233.9769230769</v>
      </c>
      <c r="FA501">
        <v>49</v>
      </c>
      <c r="FB501">
        <v>49.4660769230769</v>
      </c>
      <c r="FC501">
        <v>49.437</v>
      </c>
      <c r="FD501">
        <v>49.1153076923077</v>
      </c>
      <c r="FE501">
        <v>50.812</v>
      </c>
      <c r="FF501">
        <v>1955.08384615385</v>
      </c>
      <c r="FG501">
        <v>39.89</v>
      </c>
      <c r="FH501">
        <v>0</v>
      </c>
      <c r="FI501">
        <v>1759003728.3</v>
      </c>
      <c r="FJ501">
        <v>0</v>
      </c>
      <c r="FK501">
        <v>320.417153846154</v>
      </c>
      <c r="FL501">
        <v>-3.16854700518449</v>
      </c>
      <c r="FM501">
        <v>-60.092991488966</v>
      </c>
      <c r="FN501">
        <v>6737.65461538461</v>
      </c>
      <c r="FO501">
        <v>15</v>
      </c>
      <c r="FP501">
        <v>0</v>
      </c>
      <c r="FQ501" t="s">
        <v>439</v>
      </c>
      <c r="FR501">
        <v>1747249705.1</v>
      </c>
      <c r="FS501">
        <v>1747249711.1</v>
      </c>
      <c r="FT501">
        <v>0</v>
      </c>
      <c r="FU501">
        <v>0.871</v>
      </c>
      <c r="FV501">
        <v>0.066</v>
      </c>
      <c r="FW501">
        <v>5.486</v>
      </c>
      <c r="FX501">
        <v>0.145</v>
      </c>
      <c r="FY501">
        <v>420</v>
      </c>
      <c r="FZ501">
        <v>16</v>
      </c>
      <c r="GA501">
        <v>0.27</v>
      </c>
      <c r="GB501">
        <v>0.16</v>
      </c>
      <c r="GC501">
        <v>-1.07061628571429</v>
      </c>
      <c r="GD501">
        <v>74.0947284155844</v>
      </c>
      <c r="GE501">
        <v>7.61797863533251</v>
      </c>
      <c r="GF501">
        <v>0</v>
      </c>
      <c r="GG501">
        <v>320.554470588235</v>
      </c>
      <c r="GH501">
        <v>-2.86957983171929</v>
      </c>
      <c r="GI501">
        <v>0.339375138201176</v>
      </c>
      <c r="GJ501">
        <v>-1</v>
      </c>
      <c r="GK501">
        <v>1.49154333333333</v>
      </c>
      <c r="GL501">
        <v>0.0275088311688337</v>
      </c>
      <c r="GM501">
        <v>0.00302830037720885</v>
      </c>
      <c r="GN501">
        <v>1</v>
      </c>
      <c r="GO501">
        <v>1</v>
      </c>
      <c r="GP501">
        <v>2</v>
      </c>
      <c r="GQ501" t="s">
        <v>446</v>
      </c>
      <c r="GR501">
        <v>3.12552</v>
      </c>
      <c r="GS501">
        <v>2.65467</v>
      </c>
      <c r="GT501">
        <v>0.082512</v>
      </c>
      <c r="GU501">
        <v>0.0816664</v>
      </c>
      <c r="GV501">
        <v>0.0981351</v>
      </c>
      <c r="GW501">
        <v>0.0941098</v>
      </c>
      <c r="GX501">
        <v>23552.5</v>
      </c>
      <c r="GY501">
        <v>22397.7</v>
      </c>
      <c r="GZ501">
        <v>22958.2</v>
      </c>
      <c r="HA501">
        <v>23749.7</v>
      </c>
      <c r="HB501">
        <v>35291.5</v>
      </c>
      <c r="HC501">
        <v>35615.4</v>
      </c>
      <c r="HD501">
        <v>41395.7</v>
      </c>
      <c r="HE501">
        <v>42357.6</v>
      </c>
      <c r="HF501">
        <v>1.90012</v>
      </c>
      <c r="HG501">
        <v>1.81057</v>
      </c>
      <c r="HH501">
        <v>0.161693</v>
      </c>
      <c r="HI501">
        <v>0</v>
      </c>
      <c r="HJ501">
        <v>27.3757</v>
      </c>
      <c r="HK501">
        <v>999.9</v>
      </c>
      <c r="HL501">
        <v>56.092</v>
      </c>
      <c r="HM501">
        <v>29.517</v>
      </c>
      <c r="HN501">
        <v>25.7569</v>
      </c>
      <c r="HO501">
        <v>53.8474</v>
      </c>
      <c r="HP501">
        <v>41.4984</v>
      </c>
      <c r="HQ501">
        <v>1</v>
      </c>
      <c r="HR501">
        <v>0.0697332</v>
      </c>
      <c r="HS501">
        <v>1.11388</v>
      </c>
      <c r="HT501">
        <v>20.2134</v>
      </c>
      <c r="HU501">
        <v>5.23241</v>
      </c>
      <c r="HV501">
        <v>11.992</v>
      </c>
      <c r="HW501">
        <v>4.95565</v>
      </c>
      <c r="HX501">
        <v>3.304</v>
      </c>
      <c r="HY501">
        <v>25</v>
      </c>
      <c r="HZ501">
        <v>9999</v>
      </c>
      <c r="IA501">
        <v>9999</v>
      </c>
      <c r="IB501">
        <v>9999</v>
      </c>
      <c r="IC501">
        <v>1.86852</v>
      </c>
      <c r="ID501">
        <v>1.86423</v>
      </c>
      <c r="IE501">
        <v>1.8718</v>
      </c>
      <c r="IF501">
        <v>1.86268</v>
      </c>
      <c r="IG501">
        <v>1.86213</v>
      </c>
      <c r="IH501">
        <v>1.86857</v>
      </c>
      <c r="II501">
        <v>1.85869</v>
      </c>
      <c r="IJ501">
        <v>1.86508</v>
      </c>
      <c r="IK501">
        <v>5</v>
      </c>
      <c r="IL501">
        <v>0</v>
      </c>
      <c r="IM501">
        <v>0</v>
      </c>
      <c r="IN501">
        <v>0</v>
      </c>
      <c r="IO501" t="s">
        <v>441</v>
      </c>
      <c r="IP501" t="s">
        <v>442</v>
      </c>
      <c r="IQ501" t="s">
        <v>443</v>
      </c>
      <c r="IR501" t="s">
        <v>443</v>
      </c>
      <c r="IS501" t="s">
        <v>443</v>
      </c>
      <c r="IT501" t="s">
        <v>443</v>
      </c>
      <c r="IU501">
        <v>0</v>
      </c>
      <c r="IV501">
        <v>100</v>
      </c>
      <c r="IW501">
        <v>100</v>
      </c>
      <c r="IX501">
        <v>5.709</v>
      </c>
      <c r="IY501">
        <v>0.3731</v>
      </c>
      <c r="IZ501">
        <v>4.29428474587108</v>
      </c>
      <c r="JA501">
        <v>0.0044018681294096</v>
      </c>
      <c r="JB501">
        <v>-1.90699597991277e-06</v>
      </c>
      <c r="JC501">
        <v>4.44501569190667e-10</v>
      </c>
      <c r="JD501">
        <v>0.0663976639725661</v>
      </c>
      <c r="JE501">
        <v>0.00774552653971819</v>
      </c>
      <c r="JF501">
        <v>0.000136201457998369</v>
      </c>
      <c r="JG501">
        <v>5.32982615085375e-06</v>
      </c>
      <c r="JH501">
        <v>-0</v>
      </c>
      <c r="JI501">
        <v>1991</v>
      </c>
      <c r="JJ501">
        <v>1</v>
      </c>
      <c r="JK501">
        <v>28</v>
      </c>
      <c r="JL501">
        <v>195900.3</v>
      </c>
      <c r="JM501">
        <v>195900.2</v>
      </c>
      <c r="JN501">
        <v>0.662842</v>
      </c>
      <c r="JO501">
        <v>2.40112</v>
      </c>
      <c r="JP501">
        <v>1.49902</v>
      </c>
      <c r="JQ501">
        <v>2.33276</v>
      </c>
      <c r="JR501">
        <v>1.54419</v>
      </c>
      <c r="JS501">
        <v>2.27661</v>
      </c>
      <c r="JT501">
        <v>35.8244</v>
      </c>
      <c r="JU501">
        <v>24.0875</v>
      </c>
      <c r="JV501">
        <v>18</v>
      </c>
      <c r="JW501">
        <v>547.179</v>
      </c>
      <c r="JX501">
        <v>432.569</v>
      </c>
      <c r="JY501">
        <v>26.2466</v>
      </c>
      <c r="JZ501">
        <v>28.4947</v>
      </c>
      <c r="KA501">
        <v>30.0001</v>
      </c>
      <c r="KB501">
        <v>28.4348</v>
      </c>
      <c r="KC501">
        <v>28.4626</v>
      </c>
      <c r="KD501">
        <v>13.2539</v>
      </c>
      <c r="KE501">
        <v>29.2943</v>
      </c>
      <c r="KF501">
        <v>100</v>
      </c>
      <c r="KG501">
        <v>26.1362</v>
      </c>
      <c r="KH501">
        <v>352.323</v>
      </c>
      <c r="KI501">
        <v>21.5758</v>
      </c>
      <c r="KJ501">
        <v>92.774</v>
      </c>
      <c r="KK501">
        <v>98.713</v>
      </c>
    </row>
    <row r="502" spans="1:297">
      <c r="A502">
        <v>486</v>
      </c>
      <c r="B502">
        <v>1759003728</v>
      </c>
      <c r="C502">
        <v>16381</v>
      </c>
      <c r="D502" t="s">
        <v>1418</v>
      </c>
      <c r="E502" t="s">
        <v>1419</v>
      </c>
      <c r="F502">
        <v>5</v>
      </c>
      <c r="G502" t="s">
        <v>1217</v>
      </c>
      <c r="H502" t="s">
        <v>436</v>
      </c>
      <c r="I502">
        <v>1759003719.84615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(EA502+(U502+2*0.95*5.67E-8*(((EA502+$B$7)+273)^4-(EA502+273)^4)-44100*J502)/(1.84*29.3*R502+8*0.95*5.67E-8*(EA502+273)^3))</f>
        <v>0</v>
      </c>
      <c r="W502">
        <f>($C$7*EB502+$D$7*EC502+$E$7*V502)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2*0.95*5.67E-8*(((EA502+$B$7)+273)^4-(W502+273)^4)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376.252345188095</v>
      </c>
      <c r="AK502">
        <v>380.370242424242</v>
      </c>
      <c r="AL502">
        <v>-3.0269710606061</v>
      </c>
      <c r="AM502">
        <v>63.08</v>
      </c>
      <c r="AN502">
        <f>(AP502 - AO502 + DY502*1E3/(8.314*(EA502+273.15)) * AR502/DX502 * AQ502) * DX502/(100*DL502) * 1000/(1000 - AP502)</f>
        <v>0</v>
      </c>
      <c r="AO502">
        <v>21.5100204642857</v>
      </c>
      <c r="AP502">
        <v>22.9886054545455</v>
      </c>
      <c r="AQ502">
        <v>-2.79646878801112e-05</v>
      </c>
      <c r="AR502">
        <v>99.94</v>
      </c>
      <c r="AS502">
        <v>0</v>
      </c>
      <c r="AT502">
        <v>0</v>
      </c>
      <c r="AU502">
        <f>IF(AS502*$H$13&gt;=AW502,1.0,(AW502/(AW502-AS502*$H$13)))</f>
        <v>0</v>
      </c>
      <c r="AV502">
        <f>(AU502-1)*100</f>
        <v>0</v>
      </c>
      <c r="AW502">
        <f>MAX(0,($B$13+$C$13*EF502)/(1+$D$13*EF502)*DY502/(EA502+273)*$E$13)</f>
        <v>0</v>
      </c>
      <c r="AX502" t="s">
        <v>437</v>
      </c>
      <c r="AY502" t="s">
        <v>437</v>
      </c>
      <c r="AZ502">
        <v>0</v>
      </c>
      <c r="BA502">
        <v>0</v>
      </c>
      <c r="BB502">
        <f>1-AZ502/BA502</f>
        <v>0</v>
      </c>
      <c r="BC502">
        <v>0</v>
      </c>
      <c r="BD502" t="s">
        <v>437</v>
      </c>
      <c r="BE502" t="s">
        <v>437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437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$B$11*EG502+$C$11*EH502+$F$11*ES502*(1-EV502)</f>
        <v>0</v>
      </c>
      <c r="DI502">
        <f>DH502*DJ502</f>
        <v>0</v>
      </c>
      <c r="DJ502">
        <f>($B$11*$D$9+$C$11*$D$9+$F$11*((FF502+EX502)/MAX(FF502+EX502+FG502, 0.1)*$I$9+FG502/MAX(FF502+EX502+FG502, 0.1)*$J$9))/($B$11+$C$11+$F$11)</f>
        <v>0</v>
      </c>
      <c r="DK502">
        <f>($B$11*$K$9+$C$11*$K$9+$F$11*((FF502+EX502)/MAX(FF502+EX502+FG502, 0.1)*$P$9+FG502/MAX(FF502+EX502+FG502, 0.1)*$Q$9))/($B$11+$C$11+$F$11)</f>
        <v>0</v>
      </c>
      <c r="DL502">
        <v>4.6</v>
      </c>
      <c r="DM502">
        <v>0.5</v>
      </c>
      <c r="DN502" t="s">
        <v>438</v>
      </c>
      <c r="DO502">
        <v>2</v>
      </c>
      <c r="DP502" t="b">
        <v>1</v>
      </c>
      <c r="DQ502">
        <v>1759003719.84615</v>
      </c>
      <c r="DR502">
        <v>390.932461538461</v>
      </c>
      <c r="DS502">
        <v>383.624</v>
      </c>
      <c r="DT502">
        <v>22.9987538461538</v>
      </c>
      <c r="DU502">
        <v>21.5087769230769</v>
      </c>
      <c r="DV502">
        <v>385.200461538462</v>
      </c>
      <c r="DW502">
        <v>22.6256615384615</v>
      </c>
      <c r="DX502">
        <v>500.005153846154</v>
      </c>
      <c r="DY502">
        <v>90.2420615384615</v>
      </c>
      <c r="DZ502">
        <v>0.0292312230769231</v>
      </c>
      <c r="EA502">
        <v>29.6082923076923</v>
      </c>
      <c r="EB502">
        <v>30.0074615384615</v>
      </c>
      <c r="EC502">
        <v>999.9</v>
      </c>
      <c r="ED502">
        <v>0</v>
      </c>
      <c r="EE502">
        <v>0</v>
      </c>
      <c r="EF502">
        <v>9990.91923076923</v>
      </c>
      <c r="EG502">
        <v>0</v>
      </c>
      <c r="EH502">
        <v>9.51475</v>
      </c>
      <c r="EI502">
        <v>7.30867615384615</v>
      </c>
      <c r="EJ502">
        <v>400.135307692308</v>
      </c>
      <c r="EK502">
        <v>392.056692307692</v>
      </c>
      <c r="EL502">
        <v>1.48997923076923</v>
      </c>
      <c r="EM502">
        <v>383.624</v>
      </c>
      <c r="EN502">
        <v>21.5087769230769</v>
      </c>
      <c r="EO502">
        <v>2.07545538461539</v>
      </c>
      <c r="EP502">
        <v>1.94099615384615</v>
      </c>
      <c r="EQ502">
        <v>18.0320307692308</v>
      </c>
      <c r="ER502">
        <v>16.9710538461538</v>
      </c>
      <c r="ES502">
        <v>1999.93230769231</v>
      </c>
      <c r="ET502">
        <v>0.980003153846154</v>
      </c>
      <c r="EU502">
        <v>0.0199969153846154</v>
      </c>
      <c r="EV502">
        <v>0</v>
      </c>
      <c r="EW502">
        <v>320.065461538462</v>
      </c>
      <c r="EX502">
        <v>5.00016</v>
      </c>
      <c r="EY502">
        <v>6731.38923076923</v>
      </c>
      <c r="EZ502">
        <v>18233.6</v>
      </c>
      <c r="FA502">
        <v>49</v>
      </c>
      <c r="FB502">
        <v>49.4709230769231</v>
      </c>
      <c r="FC502">
        <v>49.437</v>
      </c>
      <c r="FD502">
        <v>49.1104615384615</v>
      </c>
      <c r="FE502">
        <v>50.812</v>
      </c>
      <c r="FF502">
        <v>1955.04230769231</v>
      </c>
      <c r="FG502">
        <v>39.89</v>
      </c>
      <c r="FH502">
        <v>0</v>
      </c>
      <c r="FI502">
        <v>1759003733.7</v>
      </c>
      <c r="FJ502">
        <v>0</v>
      </c>
      <c r="FK502">
        <v>320.00064</v>
      </c>
      <c r="FL502">
        <v>-4.12015384450943</v>
      </c>
      <c r="FM502">
        <v>-101.653846139175</v>
      </c>
      <c r="FN502">
        <v>6729.9424</v>
      </c>
      <c r="FO502">
        <v>15</v>
      </c>
      <c r="FP502">
        <v>0</v>
      </c>
      <c r="FQ502" t="s">
        <v>439</v>
      </c>
      <c r="FR502">
        <v>1747249705.1</v>
      </c>
      <c r="FS502">
        <v>1747249711.1</v>
      </c>
      <c r="FT502">
        <v>0</v>
      </c>
      <c r="FU502">
        <v>0.871</v>
      </c>
      <c r="FV502">
        <v>0.066</v>
      </c>
      <c r="FW502">
        <v>5.486</v>
      </c>
      <c r="FX502">
        <v>0.145</v>
      </c>
      <c r="FY502">
        <v>420</v>
      </c>
      <c r="FZ502">
        <v>16</v>
      </c>
      <c r="GA502">
        <v>0.27</v>
      </c>
      <c r="GB502">
        <v>0.16</v>
      </c>
      <c r="GC502">
        <v>4.4792419</v>
      </c>
      <c r="GD502">
        <v>62.5956793082707</v>
      </c>
      <c r="GE502">
        <v>6.33569670708318</v>
      </c>
      <c r="GF502">
        <v>0</v>
      </c>
      <c r="GG502">
        <v>320.268147058824</v>
      </c>
      <c r="GH502">
        <v>-3.80481283313151</v>
      </c>
      <c r="GI502">
        <v>0.42558894365566</v>
      </c>
      <c r="GJ502">
        <v>-1</v>
      </c>
      <c r="GK502">
        <v>1.4906785</v>
      </c>
      <c r="GL502">
        <v>-0.0217033082706767</v>
      </c>
      <c r="GM502">
        <v>0.0064068403093881</v>
      </c>
      <c r="GN502">
        <v>1</v>
      </c>
      <c r="GO502">
        <v>1</v>
      </c>
      <c r="GP502">
        <v>2</v>
      </c>
      <c r="GQ502" t="s">
        <v>446</v>
      </c>
      <c r="GR502">
        <v>3.12534</v>
      </c>
      <c r="GS502">
        <v>2.65469</v>
      </c>
      <c r="GT502">
        <v>0.0799974</v>
      </c>
      <c r="GU502">
        <v>0.079149</v>
      </c>
      <c r="GV502">
        <v>0.0981028</v>
      </c>
      <c r="GW502">
        <v>0.0941665</v>
      </c>
      <c r="GX502">
        <v>23617.2</v>
      </c>
      <c r="GY502">
        <v>22459.4</v>
      </c>
      <c r="GZ502">
        <v>22958.4</v>
      </c>
      <c r="HA502">
        <v>23750</v>
      </c>
      <c r="HB502">
        <v>35292.5</v>
      </c>
      <c r="HC502">
        <v>35613.1</v>
      </c>
      <c r="HD502">
        <v>41395.6</v>
      </c>
      <c r="HE502">
        <v>42357.7</v>
      </c>
      <c r="HF502">
        <v>1.90003</v>
      </c>
      <c r="HG502">
        <v>1.811</v>
      </c>
      <c r="HH502">
        <v>0.161782</v>
      </c>
      <c r="HI502">
        <v>0</v>
      </c>
      <c r="HJ502">
        <v>27.3757</v>
      </c>
      <c r="HK502">
        <v>999.9</v>
      </c>
      <c r="HL502">
        <v>56.092</v>
      </c>
      <c r="HM502">
        <v>29.527</v>
      </c>
      <c r="HN502">
        <v>25.7716</v>
      </c>
      <c r="HO502">
        <v>54.0074</v>
      </c>
      <c r="HP502">
        <v>41.4583</v>
      </c>
      <c r="HQ502">
        <v>1</v>
      </c>
      <c r="HR502">
        <v>0.0696545</v>
      </c>
      <c r="HS502">
        <v>0.795942</v>
      </c>
      <c r="HT502">
        <v>20.2153</v>
      </c>
      <c r="HU502">
        <v>5.23226</v>
      </c>
      <c r="HV502">
        <v>11.992</v>
      </c>
      <c r="HW502">
        <v>4.95555</v>
      </c>
      <c r="HX502">
        <v>3.30395</v>
      </c>
      <c r="HY502">
        <v>25</v>
      </c>
      <c r="HZ502">
        <v>9999</v>
      </c>
      <c r="IA502">
        <v>9999</v>
      </c>
      <c r="IB502">
        <v>9999</v>
      </c>
      <c r="IC502">
        <v>1.86851</v>
      </c>
      <c r="ID502">
        <v>1.86422</v>
      </c>
      <c r="IE502">
        <v>1.8718</v>
      </c>
      <c r="IF502">
        <v>1.86267</v>
      </c>
      <c r="IG502">
        <v>1.86211</v>
      </c>
      <c r="IH502">
        <v>1.86858</v>
      </c>
      <c r="II502">
        <v>1.85869</v>
      </c>
      <c r="IJ502">
        <v>1.86508</v>
      </c>
      <c r="IK502">
        <v>5</v>
      </c>
      <c r="IL502">
        <v>0</v>
      </c>
      <c r="IM502">
        <v>0</v>
      </c>
      <c r="IN502">
        <v>0</v>
      </c>
      <c r="IO502" t="s">
        <v>441</v>
      </c>
      <c r="IP502" t="s">
        <v>442</v>
      </c>
      <c r="IQ502" t="s">
        <v>443</v>
      </c>
      <c r="IR502" t="s">
        <v>443</v>
      </c>
      <c r="IS502" t="s">
        <v>443</v>
      </c>
      <c r="IT502" t="s">
        <v>443</v>
      </c>
      <c r="IU502">
        <v>0</v>
      </c>
      <c r="IV502">
        <v>100</v>
      </c>
      <c r="IW502">
        <v>100</v>
      </c>
      <c r="IX502">
        <v>5.662</v>
      </c>
      <c r="IY502">
        <v>0.3729</v>
      </c>
      <c r="IZ502">
        <v>4.29428474587108</v>
      </c>
      <c r="JA502">
        <v>0.0044018681294096</v>
      </c>
      <c r="JB502">
        <v>-1.90699597991277e-06</v>
      </c>
      <c r="JC502">
        <v>4.44501569190667e-10</v>
      </c>
      <c r="JD502">
        <v>0.0663976639725661</v>
      </c>
      <c r="JE502">
        <v>0.00774552653971819</v>
      </c>
      <c r="JF502">
        <v>0.000136201457998369</v>
      </c>
      <c r="JG502">
        <v>5.32982615085375e-06</v>
      </c>
      <c r="JH502">
        <v>-0</v>
      </c>
      <c r="JI502">
        <v>1991</v>
      </c>
      <c r="JJ502">
        <v>1</v>
      </c>
      <c r="JK502">
        <v>28</v>
      </c>
      <c r="JL502">
        <v>195900.4</v>
      </c>
      <c r="JM502">
        <v>195900.3</v>
      </c>
      <c r="JN502">
        <v>0.632324</v>
      </c>
      <c r="JO502">
        <v>2.3938</v>
      </c>
      <c r="JP502">
        <v>1.49902</v>
      </c>
      <c r="JQ502">
        <v>2.33276</v>
      </c>
      <c r="JR502">
        <v>1.54419</v>
      </c>
      <c r="JS502">
        <v>2.34253</v>
      </c>
      <c r="JT502">
        <v>35.801</v>
      </c>
      <c r="JU502">
        <v>24.0963</v>
      </c>
      <c r="JV502">
        <v>18</v>
      </c>
      <c r="JW502">
        <v>547.084</v>
      </c>
      <c r="JX502">
        <v>432.791</v>
      </c>
      <c r="JY502">
        <v>26.1268</v>
      </c>
      <c r="JZ502">
        <v>28.4908</v>
      </c>
      <c r="KA502">
        <v>30</v>
      </c>
      <c r="KB502">
        <v>28.4312</v>
      </c>
      <c r="KC502">
        <v>28.4584</v>
      </c>
      <c r="KD502">
        <v>12.5712</v>
      </c>
      <c r="KE502">
        <v>29.2943</v>
      </c>
      <c r="KF502">
        <v>100</v>
      </c>
      <c r="KG502">
        <v>26.1254</v>
      </c>
      <c r="KH502">
        <v>331.982</v>
      </c>
      <c r="KI502">
        <v>21.5787</v>
      </c>
      <c r="KJ502">
        <v>92.7741</v>
      </c>
      <c r="KK502">
        <v>98.7135</v>
      </c>
    </row>
    <row r="503" spans="1:297">
      <c r="A503">
        <v>487</v>
      </c>
      <c r="B503">
        <v>1759003733</v>
      </c>
      <c r="C503">
        <v>16386</v>
      </c>
      <c r="D503" t="s">
        <v>1420</v>
      </c>
      <c r="E503" t="s">
        <v>1421</v>
      </c>
      <c r="F503">
        <v>5</v>
      </c>
      <c r="G503" t="s">
        <v>1217</v>
      </c>
      <c r="H503" t="s">
        <v>436</v>
      </c>
      <c r="I503">
        <v>1759003724.84615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(EA503+(U503+2*0.95*5.67E-8*(((EA503+$B$7)+273)^4-(EA503+273)^4)-44100*J503)/(1.84*29.3*R503+8*0.95*5.67E-8*(EA503+273)^3))</f>
        <v>0</v>
      </c>
      <c r="W503">
        <f>($C$7*EB503+$D$7*EC503+$E$7*V503)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2*0.95*5.67E-8*(((EA503+$B$7)+273)^4-(W503+273)^4)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361.315980009524</v>
      </c>
      <c r="AK503">
        <v>365.689642424243</v>
      </c>
      <c r="AL503">
        <v>-2.94302844155846</v>
      </c>
      <c r="AM503">
        <v>63.08</v>
      </c>
      <c r="AN503">
        <f>(AP503 - AO503 + DY503*1E3/(8.314*(EA503+273.15)) * AR503/DX503 * AQ503) * DX503/(100*DL503) * 1000/(1000 - AP503)</f>
        <v>0</v>
      </c>
      <c r="AO503">
        <v>21.5221763988095</v>
      </c>
      <c r="AP503">
        <v>22.9916084848485</v>
      </c>
      <c r="AQ503">
        <v>5.96794475362728e-06</v>
      </c>
      <c r="AR503">
        <v>99.94</v>
      </c>
      <c r="AS503">
        <v>0</v>
      </c>
      <c r="AT503">
        <v>0</v>
      </c>
      <c r="AU503">
        <f>IF(AS503*$H$13&gt;=AW503,1.0,(AW503/(AW503-AS503*$H$13)))</f>
        <v>0</v>
      </c>
      <c r="AV503">
        <f>(AU503-1)*100</f>
        <v>0</v>
      </c>
      <c r="AW503">
        <f>MAX(0,($B$13+$C$13*EF503)/(1+$D$13*EF503)*DY503/(EA503+273)*$E$13)</f>
        <v>0</v>
      </c>
      <c r="AX503" t="s">
        <v>437</v>
      </c>
      <c r="AY503" t="s">
        <v>437</v>
      </c>
      <c r="AZ503">
        <v>0</v>
      </c>
      <c r="BA503">
        <v>0</v>
      </c>
      <c r="BB503">
        <f>1-AZ503/BA503</f>
        <v>0</v>
      </c>
      <c r="BC503">
        <v>0</v>
      </c>
      <c r="BD503" t="s">
        <v>437</v>
      </c>
      <c r="BE503" t="s">
        <v>437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437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$B$11*EG503+$C$11*EH503+$F$11*ES503*(1-EV503)</f>
        <v>0</v>
      </c>
      <c r="DI503">
        <f>DH503*DJ503</f>
        <v>0</v>
      </c>
      <c r="DJ503">
        <f>($B$11*$D$9+$C$11*$D$9+$F$11*((FF503+EX503)/MAX(FF503+EX503+FG503, 0.1)*$I$9+FG503/MAX(FF503+EX503+FG503, 0.1)*$J$9))/($B$11+$C$11+$F$11)</f>
        <v>0</v>
      </c>
      <c r="DK503">
        <f>($B$11*$K$9+$C$11*$K$9+$F$11*((FF503+EX503)/MAX(FF503+EX503+FG503, 0.1)*$P$9+FG503/MAX(FF503+EX503+FG503, 0.1)*$Q$9))/($B$11+$C$11+$F$11)</f>
        <v>0</v>
      </c>
      <c r="DL503">
        <v>4.6</v>
      </c>
      <c r="DM503">
        <v>0.5</v>
      </c>
      <c r="DN503" t="s">
        <v>438</v>
      </c>
      <c r="DO503">
        <v>2</v>
      </c>
      <c r="DP503" t="b">
        <v>1</v>
      </c>
      <c r="DQ503">
        <v>1759003724.84615</v>
      </c>
      <c r="DR503">
        <v>377.820769230769</v>
      </c>
      <c r="DS503">
        <v>367.820153846154</v>
      </c>
      <c r="DT503">
        <v>22.9949384615385</v>
      </c>
      <c r="DU503">
        <v>21.5121846153846</v>
      </c>
      <c r="DV503">
        <v>372.129846153846</v>
      </c>
      <c r="DW503">
        <v>22.6219384615385</v>
      </c>
      <c r="DX503">
        <v>499.991769230769</v>
      </c>
      <c r="DY503">
        <v>90.2417153846154</v>
      </c>
      <c r="DZ503">
        <v>0.0292572076923077</v>
      </c>
      <c r="EA503">
        <v>29.6074076923077</v>
      </c>
      <c r="EB503">
        <v>30.0088</v>
      </c>
      <c r="EC503">
        <v>999.9</v>
      </c>
      <c r="ED503">
        <v>0</v>
      </c>
      <c r="EE503">
        <v>0</v>
      </c>
      <c r="EF503">
        <v>9992.74538461538</v>
      </c>
      <c r="EG503">
        <v>0</v>
      </c>
      <c r="EH503">
        <v>9.51475</v>
      </c>
      <c r="EI503">
        <v>10.00075</v>
      </c>
      <c r="EJ503">
        <v>386.713461538462</v>
      </c>
      <c r="EK503">
        <v>375.906615384615</v>
      </c>
      <c r="EL503">
        <v>1.48276923076923</v>
      </c>
      <c r="EM503">
        <v>367.820153846154</v>
      </c>
      <c r="EN503">
        <v>21.5121846153846</v>
      </c>
      <c r="EO503">
        <v>2.07510461538462</v>
      </c>
      <c r="EP503">
        <v>1.94129769230769</v>
      </c>
      <c r="EQ503">
        <v>18.0293384615385</v>
      </c>
      <c r="ER503">
        <v>16.9734846153846</v>
      </c>
      <c r="ES503">
        <v>1999.91846153846</v>
      </c>
      <c r="ET503">
        <v>0.980002923076923</v>
      </c>
      <c r="EU503">
        <v>0.0199971230769231</v>
      </c>
      <c r="EV503">
        <v>0</v>
      </c>
      <c r="EW503">
        <v>319.673538461538</v>
      </c>
      <c r="EX503">
        <v>5.00016</v>
      </c>
      <c r="EY503">
        <v>6721.48846153846</v>
      </c>
      <c r="EZ503">
        <v>18233.4615384615</v>
      </c>
      <c r="FA503">
        <v>49</v>
      </c>
      <c r="FB503">
        <v>49.4757692307692</v>
      </c>
      <c r="FC503">
        <v>49.437</v>
      </c>
      <c r="FD503">
        <v>49.1007692307692</v>
      </c>
      <c r="FE503">
        <v>50.812</v>
      </c>
      <c r="FF503">
        <v>1955.02846153846</v>
      </c>
      <c r="FG503">
        <v>39.89</v>
      </c>
      <c r="FH503">
        <v>0</v>
      </c>
      <c r="FI503">
        <v>1759003738.5</v>
      </c>
      <c r="FJ503">
        <v>0</v>
      </c>
      <c r="FK503">
        <v>319.60528</v>
      </c>
      <c r="FL503">
        <v>-6.45246152591086</v>
      </c>
      <c r="FM503">
        <v>-154.021538195513</v>
      </c>
      <c r="FN503">
        <v>6719.568</v>
      </c>
      <c r="FO503">
        <v>15</v>
      </c>
      <c r="FP503">
        <v>0</v>
      </c>
      <c r="FQ503" t="s">
        <v>439</v>
      </c>
      <c r="FR503">
        <v>1747249705.1</v>
      </c>
      <c r="FS503">
        <v>1747249711.1</v>
      </c>
      <c r="FT503">
        <v>0</v>
      </c>
      <c r="FU503">
        <v>0.871</v>
      </c>
      <c r="FV503">
        <v>0.066</v>
      </c>
      <c r="FW503">
        <v>5.486</v>
      </c>
      <c r="FX503">
        <v>0.145</v>
      </c>
      <c r="FY503">
        <v>420</v>
      </c>
      <c r="FZ503">
        <v>16</v>
      </c>
      <c r="GA503">
        <v>0.27</v>
      </c>
      <c r="GB503">
        <v>0.16</v>
      </c>
      <c r="GC503">
        <v>7.96439323809524</v>
      </c>
      <c r="GD503">
        <v>32.8997912727273</v>
      </c>
      <c r="GE503">
        <v>3.79674504863764</v>
      </c>
      <c r="GF503">
        <v>0</v>
      </c>
      <c r="GG503">
        <v>319.896147058823</v>
      </c>
      <c r="GH503">
        <v>-4.56233766027329</v>
      </c>
      <c r="GI503">
        <v>0.491738041952332</v>
      </c>
      <c r="GJ503">
        <v>-1</v>
      </c>
      <c r="GK503">
        <v>1.48541</v>
      </c>
      <c r="GL503">
        <v>-0.0907620779220756</v>
      </c>
      <c r="GM503">
        <v>0.0115337050586944</v>
      </c>
      <c r="GN503">
        <v>1</v>
      </c>
      <c r="GO503">
        <v>1</v>
      </c>
      <c r="GP503">
        <v>2</v>
      </c>
      <c r="GQ503" t="s">
        <v>446</v>
      </c>
      <c r="GR503">
        <v>3.12543</v>
      </c>
      <c r="GS503">
        <v>2.65491</v>
      </c>
      <c r="GT503">
        <v>0.077455</v>
      </c>
      <c r="GU503">
        <v>0.0762357</v>
      </c>
      <c r="GV503">
        <v>0.0981077</v>
      </c>
      <c r="GW503">
        <v>0.0941625</v>
      </c>
      <c r="GX503">
        <v>23682.8</v>
      </c>
      <c r="GY503">
        <v>22530.8</v>
      </c>
      <c r="GZ503">
        <v>22958.7</v>
      </c>
      <c r="HA503">
        <v>23750.3</v>
      </c>
      <c r="HB503">
        <v>35292.3</v>
      </c>
      <c r="HC503">
        <v>35613.6</v>
      </c>
      <c r="HD503">
        <v>41395.9</v>
      </c>
      <c r="HE503">
        <v>42358.4</v>
      </c>
      <c r="HF503">
        <v>1.90025</v>
      </c>
      <c r="HG503">
        <v>1.81063</v>
      </c>
      <c r="HH503">
        <v>0.160448</v>
      </c>
      <c r="HI503">
        <v>0</v>
      </c>
      <c r="HJ503">
        <v>27.3777</v>
      </c>
      <c r="HK503">
        <v>999.9</v>
      </c>
      <c r="HL503">
        <v>56.068</v>
      </c>
      <c r="HM503">
        <v>29.517</v>
      </c>
      <c r="HN503">
        <v>25.7442</v>
      </c>
      <c r="HO503">
        <v>54.0774</v>
      </c>
      <c r="HP503">
        <v>41.5144</v>
      </c>
      <c r="HQ503">
        <v>1</v>
      </c>
      <c r="HR503">
        <v>0.0692835</v>
      </c>
      <c r="HS503">
        <v>0.682358</v>
      </c>
      <c r="HT503">
        <v>20.2159</v>
      </c>
      <c r="HU503">
        <v>5.23376</v>
      </c>
      <c r="HV503">
        <v>11.992</v>
      </c>
      <c r="HW503">
        <v>4.95575</v>
      </c>
      <c r="HX503">
        <v>3.30398</v>
      </c>
      <c r="HY503">
        <v>25</v>
      </c>
      <c r="HZ503">
        <v>9999</v>
      </c>
      <c r="IA503">
        <v>9999</v>
      </c>
      <c r="IB503">
        <v>9999</v>
      </c>
      <c r="IC503">
        <v>1.86848</v>
      </c>
      <c r="ID503">
        <v>1.86424</v>
      </c>
      <c r="IE503">
        <v>1.8718</v>
      </c>
      <c r="IF503">
        <v>1.86267</v>
      </c>
      <c r="IG503">
        <v>1.86211</v>
      </c>
      <c r="IH503">
        <v>1.86858</v>
      </c>
      <c r="II503">
        <v>1.85869</v>
      </c>
      <c r="IJ503">
        <v>1.86508</v>
      </c>
      <c r="IK503">
        <v>5</v>
      </c>
      <c r="IL503">
        <v>0</v>
      </c>
      <c r="IM503">
        <v>0</v>
      </c>
      <c r="IN503">
        <v>0</v>
      </c>
      <c r="IO503" t="s">
        <v>441</v>
      </c>
      <c r="IP503" t="s">
        <v>442</v>
      </c>
      <c r="IQ503" t="s">
        <v>443</v>
      </c>
      <c r="IR503" t="s">
        <v>443</v>
      </c>
      <c r="IS503" t="s">
        <v>443</v>
      </c>
      <c r="IT503" t="s">
        <v>443</v>
      </c>
      <c r="IU503">
        <v>0</v>
      </c>
      <c r="IV503">
        <v>100</v>
      </c>
      <c r="IW503">
        <v>100</v>
      </c>
      <c r="IX503">
        <v>5.616</v>
      </c>
      <c r="IY503">
        <v>0.373</v>
      </c>
      <c r="IZ503">
        <v>4.29428474587108</v>
      </c>
      <c r="JA503">
        <v>0.0044018681294096</v>
      </c>
      <c r="JB503">
        <v>-1.90699597991277e-06</v>
      </c>
      <c r="JC503">
        <v>4.44501569190667e-10</v>
      </c>
      <c r="JD503">
        <v>0.0663976639725661</v>
      </c>
      <c r="JE503">
        <v>0.00774552653971819</v>
      </c>
      <c r="JF503">
        <v>0.000136201457998369</v>
      </c>
      <c r="JG503">
        <v>5.32982615085375e-06</v>
      </c>
      <c r="JH503">
        <v>-0</v>
      </c>
      <c r="JI503">
        <v>1991</v>
      </c>
      <c r="JJ503">
        <v>1</v>
      </c>
      <c r="JK503">
        <v>28</v>
      </c>
      <c r="JL503">
        <v>195900.5</v>
      </c>
      <c r="JM503">
        <v>195900.4</v>
      </c>
      <c r="JN503">
        <v>0.593262</v>
      </c>
      <c r="JO503">
        <v>2.39624</v>
      </c>
      <c r="JP503">
        <v>1.4978</v>
      </c>
      <c r="JQ503">
        <v>2.33276</v>
      </c>
      <c r="JR503">
        <v>1.54419</v>
      </c>
      <c r="JS503">
        <v>2.36084</v>
      </c>
      <c r="JT503">
        <v>35.8244</v>
      </c>
      <c r="JU503">
        <v>24.105</v>
      </c>
      <c r="JV503">
        <v>18</v>
      </c>
      <c r="JW503">
        <v>547.2</v>
      </c>
      <c r="JX503">
        <v>432.546</v>
      </c>
      <c r="JY503">
        <v>26.0975</v>
      </c>
      <c r="JZ503">
        <v>28.4866</v>
      </c>
      <c r="KA503">
        <v>29.9997</v>
      </c>
      <c r="KB503">
        <v>28.4276</v>
      </c>
      <c r="KC503">
        <v>28.4554</v>
      </c>
      <c r="KD503">
        <v>11.8524</v>
      </c>
      <c r="KE503">
        <v>29.2943</v>
      </c>
      <c r="KF503">
        <v>100</v>
      </c>
      <c r="KG503">
        <v>26.111</v>
      </c>
      <c r="KH503">
        <v>318.494</v>
      </c>
      <c r="KI503">
        <v>21.579</v>
      </c>
      <c r="KJ503">
        <v>92.7749</v>
      </c>
      <c r="KK503">
        <v>98.715</v>
      </c>
    </row>
    <row r="504" spans="1:297">
      <c r="A504">
        <v>488</v>
      </c>
      <c r="B504">
        <v>1759003738</v>
      </c>
      <c r="C504">
        <v>16391</v>
      </c>
      <c r="D504" t="s">
        <v>1422</v>
      </c>
      <c r="E504" t="s">
        <v>1423</v>
      </c>
      <c r="F504">
        <v>5</v>
      </c>
      <c r="G504" t="s">
        <v>1217</v>
      </c>
      <c r="H504" t="s">
        <v>436</v>
      </c>
      <c r="I504">
        <v>1759003729.84615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(EA504+(U504+2*0.95*5.67E-8*(((EA504+$B$7)+273)^4-(EA504+273)^4)-44100*J504)/(1.84*29.3*R504+8*0.95*5.67E-8*(EA504+273)^3))</f>
        <v>0</v>
      </c>
      <c r="W504">
        <f>($C$7*EB504+$D$7*EC504+$E$7*V504)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2*0.95*5.67E-8*(((EA504+$B$7)+273)^4-(W504+273)^4)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343.901996267857</v>
      </c>
      <c r="AK504">
        <v>349.514793939394</v>
      </c>
      <c r="AL504">
        <v>-3.26686246753252</v>
      </c>
      <c r="AM504">
        <v>63.08</v>
      </c>
      <c r="AN504">
        <f>(AP504 - AO504 + DY504*1E3/(8.314*(EA504+273.15)) * AR504/DX504 * AQ504) * DX504/(100*DL504) * 1000/(1000 - AP504)</f>
        <v>0</v>
      </c>
      <c r="AO504">
        <v>21.5182739553572</v>
      </c>
      <c r="AP504">
        <v>22.990423030303</v>
      </c>
      <c r="AQ504">
        <v>-6.68570920806762e-07</v>
      </c>
      <c r="AR504">
        <v>99.94</v>
      </c>
      <c r="AS504">
        <v>0</v>
      </c>
      <c r="AT504">
        <v>0</v>
      </c>
      <c r="AU504">
        <f>IF(AS504*$H$13&gt;=AW504,1.0,(AW504/(AW504-AS504*$H$13)))</f>
        <v>0</v>
      </c>
      <c r="AV504">
        <f>(AU504-1)*100</f>
        <v>0</v>
      </c>
      <c r="AW504">
        <f>MAX(0,($B$13+$C$13*EF504)/(1+$D$13*EF504)*DY504/(EA504+273)*$E$13)</f>
        <v>0</v>
      </c>
      <c r="AX504" t="s">
        <v>437</v>
      </c>
      <c r="AY504" t="s">
        <v>437</v>
      </c>
      <c r="AZ504">
        <v>0</v>
      </c>
      <c r="BA504">
        <v>0</v>
      </c>
      <c r="BB504">
        <f>1-AZ504/BA504</f>
        <v>0</v>
      </c>
      <c r="BC504">
        <v>0</v>
      </c>
      <c r="BD504" t="s">
        <v>437</v>
      </c>
      <c r="BE504" t="s">
        <v>437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437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$B$11*EG504+$C$11*EH504+$F$11*ES504*(1-EV504)</f>
        <v>0</v>
      </c>
      <c r="DI504">
        <f>DH504*DJ504</f>
        <v>0</v>
      </c>
      <c r="DJ504">
        <f>($B$11*$D$9+$C$11*$D$9+$F$11*((FF504+EX504)/MAX(FF504+EX504+FG504, 0.1)*$I$9+FG504/MAX(FF504+EX504+FG504, 0.1)*$J$9))/($B$11+$C$11+$F$11)</f>
        <v>0</v>
      </c>
      <c r="DK504">
        <f>($B$11*$K$9+$C$11*$K$9+$F$11*((FF504+EX504)/MAX(FF504+EX504+FG504, 0.1)*$P$9+FG504/MAX(FF504+EX504+FG504, 0.1)*$Q$9))/($B$11+$C$11+$F$11)</f>
        <v>0</v>
      </c>
      <c r="DL504">
        <v>4.6</v>
      </c>
      <c r="DM504">
        <v>0.5</v>
      </c>
      <c r="DN504" t="s">
        <v>438</v>
      </c>
      <c r="DO504">
        <v>2</v>
      </c>
      <c r="DP504" t="b">
        <v>1</v>
      </c>
      <c r="DQ504">
        <v>1759003729.84615</v>
      </c>
      <c r="DR504">
        <v>363.249230769231</v>
      </c>
      <c r="DS504">
        <v>351.886692307692</v>
      </c>
      <c r="DT504">
        <v>22.9918384615385</v>
      </c>
      <c r="DU504">
        <v>21.5159923076923</v>
      </c>
      <c r="DV504">
        <v>357.604692307692</v>
      </c>
      <c r="DW504">
        <v>22.6188923076923</v>
      </c>
      <c r="DX504">
        <v>499.977461538461</v>
      </c>
      <c r="DY504">
        <v>90.2415692307692</v>
      </c>
      <c r="DZ504">
        <v>0.0292354461538462</v>
      </c>
      <c r="EA504">
        <v>29.6049153846154</v>
      </c>
      <c r="EB504">
        <v>30.0049923076923</v>
      </c>
      <c r="EC504">
        <v>999.9</v>
      </c>
      <c r="ED504">
        <v>0</v>
      </c>
      <c r="EE504">
        <v>0</v>
      </c>
      <c r="EF504">
        <v>10003.6092307692</v>
      </c>
      <c r="EG504">
        <v>0</v>
      </c>
      <c r="EH504">
        <v>9.51475</v>
      </c>
      <c r="EI504">
        <v>11.3626923076923</v>
      </c>
      <c r="EJ504">
        <v>371.797769230769</v>
      </c>
      <c r="EK504">
        <v>359.624307692308</v>
      </c>
      <c r="EL504">
        <v>1.47586769230769</v>
      </c>
      <c r="EM504">
        <v>351.886692307692</v>
      </c>
      <c r="EN504">
        <v>21.5159923076923</v>
      </c>
      <c r="EO504">
        <v>2.07482076923077</v>
      </c>
      <c r="EP504">
        <v>1.94163615384615</v>
      </c>
      <c r="EQ504">
        <v>18.0271692307692</v>
      </c>
      <c r="ER504">
        <v>16.9762461538462</v>
      </c>
      <c r="ES504">
        <v>1999.96384615385</v>
      </c>
      <c r="ET504">
        <v>0.980003384615385</v>
      </c>
      <c r="EU504">
        <v>0.0199967</v>
      </c>
      <c r="EV504">
        <v>0</v>
      </c>
      <c r="EW504">
        <v>318.997</v>
      </c>
      <c r="EX504">
        <v>5.00016</v>
      </c>
      <c r="EY504">
        <v>6706.91307692308</v>
      </c>
      <c r="EZ504">
        <v>18233.8769230769</v>
      </c>
      <c r="FA504">
        <v>49</v>
      </c>
      <c r="FB504">
        <v>49.4709230769231</v>
      </c>
      <c r="FC504">
        <v>49.437</v>
      </c>
      <c r="FD504">
        <v>49.0910769230769</v>
      </c>
      <c r="FE504">
        <v>50.812</v>
      </c>
      <c r="FF504">
        <v>1955.07384615385</v>
      </c>
      <c r="FG504">
        <v>39.89</v>
      </c>
      <c r="FH504">
        <v>0</v>
      </c>
      <c r="FI504">
        <v>1759003743.3</v>
      </c>
      <c r="FJ504">
        <v>0</v>
      </c>
      <c r="FK504">
        <v>318.88788</v>
      </c>
      <c r="FL504">
        <v>-9.79238462912901</v>
      </c>
      <c r="FM504">
        <v>-216.053077223033</v>
      </c>
      <c r="FN504">
        <v>6704.7284</v>
      </c>
      <c r="FO504">
        <v>15</v>
      </c>
      <c r="FP504">
        <v>0</v>
      </c>
      <c r="FQ504" t="s">
        <v>439</v>
      </c>
      <c r="FR504">
        <v>1747249705.1</v>
      </c>
      <c r="FS504">
        <v>1747249711.1</v>
      </c>
      <c r="FT504">
        <v>0</v>
      </c>
      <c r="FU504">
        <v>0.871</v>
      </c>
      <c r="FV504">
        <v>0.066</v>
      </c>
      <c r="FW504">
        <v>5.486</v>
      </c>
      <c r="FX504">
        <v>0.145</v>
      </c>
      <c r="FY504">
        <v>420</v>
      </c>
      <c r="FZ504">
        <v>16</v>
      </c>
      <c r="GA504">
        <v>0.27</v>
      </c>
      <c r="GB504">
        <v>0.16</v>
      </c>
      <c r="GC504">
        <v>10.7972525</v>
      </c>
      <c r="GD504">
        <v>14.0922347368421</v>
      </c>
      <c r="GE504">
        <v>1.45585451095868</v>
      </c>
      <c r="GF504">
        <v>0</v>
      </c>
      <c r="GG504">
        <v>319.312676470588</v>
      </c>
      <c r="GH504">
        <v>-8.04744079809453</v>
      </c>
      <c r="GI504">
        <v>0.82601871936445</v>
      </c>
      <c r="GJ504">
        <v>-1</v>
      </c>
      <c r="GK504">
        <v>1.480159</v>
      </c>
      <c r="GL504">
        <v>-0.101265563909778</v>
      </c>
      <c r="GM504">
        <v>0.0117742175536211</v>
      </c>
      <c r="GN504">
        <v>0</v>
      </c>
      <c r="GO504">
        <v>0</v>
      </c>
      <c r="GP504">
        <v>2</v>
      </c>
      <c r="GQ504" t="s">
        <v>457</v>
      </c>
      <c r="GR504">
        <v>3.12556</v>
      </c>
      <c r="GS504">
        <v>2.65489</v>
      </c>
      <c r="GT504">
        <v>0.0746209</v>
      </c>
      <c r="GU504">
        <v>0.0733183</v>
      </c>
      <c r="GV504">
        <v>0.0981097</v>
      </c>
      <c r="GW504">
        <v>0.0941528</v>
      </c>
      <c r="GX504">
        <v>23755.8</v>
      </c>
      <c r="GY504">
        <v>22601.8</v>
      </c>
      <c r="GZ504">
        <v>22958.9</v>
      </c>
      <c r="HA504">
        <v>23750.2</v>
      </c>
      <c r="HB504">
        <v>35292.4</v>
      </c>
      <c r="HC504">
        <v>35613.8</v>
      </c>
      <c r="HD504">
        <v>41396.4</v>
      </c>
      <c r="HE504">
        <v>42358.5</v>
      </c>
      <c r="HF504">
        <v>1.9005</v>
      </c>
      <c r="HG504">
        <v>1.8104</v>
      </c>
      <c r="HH504">
        <v>0.159897</v>
      </c>
      <c r="HI504">
        <v>0</v>
      </c>
      <c r="HJ504">
        <v>27.3788</v>
      </c>
      <c r="HK504">
        <v>999.9</v>
      </c>
      <c r="HL504">
        <v>56.068</v>
      </c>
      <c r="HM504">
        <v>29.527</v>
      </c>
      <c r="HN504">
        <v>25.7589</v>
      </c>
      <c r="HO504">
        <v>54.1774</v>
      </c>
      <c r="HP504">
        <v>41.6186</v>
      </c>
      <c r="HQ504">
        <v>1</v>
      </c>
      <c r="HR504">
        <v>0.0685823</v>
      </c>
      <c r="HS504">
        <v>0.541833</v>
      </c>
      <c r="HT504">
        <v>20.2166</v>
      </c>
      <c r="HU504">
        <v>5.23286</v>
      </c>
      <c r="HV504">
        <v>11.992</v>
      </c>
      <c r="HW504">
        <v>4.95565</v>
      </c>
      <c r="HX504">
        <v>3.3039</v>
      </c>
      <c r="HY504">
        <v>25</v>
      </c>
      <c r="HZ504">
        <v>9999</v>
      </c>
      <c r="IA504">
        <v>9999</v>
      </c>
      <c r="IB504">
        <v>9999</v>
      </c>
      <c r="IC504">
        <v>1.8685</v>
      </c>
      <c r="ID504">
        <v>1.86418</v>
      </c>
      <c r="IE504">
        <v>1.8718</v>
      </c>
      <c r="IF504">
        <v>1.86266</v>
      </c>
      <c r="IG504">
        <v>1.86211</v>
      </c>
      <c r="IH504">
        <v>1.86856</v>
      </c>
      <c r="II504">
        <v>1.85868</v>
      </c>
      <c r="IJ504">
        <v>1.86508</v>
      </c>
      <c r="IK504">
        <v>5</v>
      </c>
      <c r="IL504">
        <v>0</v>
      </c>
      <c r="IM504">
        <v>0</v>
      </c>
      <c r="IN504">
        <v>0</v>
      </c>
      <c r="IO504" t="s">
        <v>441</v>
      </c>
      <c r="IP504" t="s">
        <v>442</v>
      </c>
      <c r="IQ504" t="s">
        <v>443</v>
      </c>
      <c r="IR504" t="s">
        <v>443</v>
      </c>
      <c r="IS504" t="s">
        <v>443</v>
      </c>
      <c r="IT504" t="s">
        <v>443</v>
      </c>
      <c r="IU504">
        <v>0</v>
      </c>
      <c r="IV504">
        <v>100</v>
      </c>
      <c r="IW504">
        <v>100</v>
      </c>
      <c r="IX504">
        <v>5.565</v>
      </c>
      <c r="IY504">
        <v>0.3729</v>
      </c>
      <c r="IZ504">
        <v>4.29428474587108</v>
      </c>
      <c r="JA504">
        <v>0.0044018681294096</v>
      </c>
      <c r="JB504">
        <v>-1.90699597991277e-06</v>
      </c>
      <c r="JC504">
        <v>4.44501569190667e-10</v>
      </c>
      <c r="JD504">
        <v>0.0663976639725661</v>
      </c>
      <c r="JE504">
        <v>0.00774552653971819</v>
      </c>
      <c r="JF504">
        <v>0.000136201457998369</v>
      </c>
      <c r="JG504">
        <v>5.32982615085375e-06</v>
      </c>
      <c r="JH504">
        <v>-0</v>
      </c>
      <c r="JI504">
        <v>1991</v>
      </c>
      <c r="JJ504">
        <v>1</v>
      </c>
      <c r="JK504">
        <v>28</v>
      </c>
      <c r="JL504">
        <v>195900.5</v>
      </c>
      <c r="JM504">
        <v>195900.4</v>
      </c>
      <c r="JN504">
        <v>0.560303</v>
      </c>
      <c r="JO504">
        <v>2.41333</v>
      </c>
      <c r="JP504">
        <v>1.4978</v>
      </c>
      <c r="JQ504">
        <v>2.33276</v>
      </c>
      <c r="JR504">
        <v>1.54419</v>
      </c>
      <c r="JS504">
        <v>2.40234</v>
      </c>
      <c r="JT504">
        <v>35.801</v>
      </c>
      <c r="JU504">
        <v>24.0963</v>
      </c>
      <c r="JV504">
        <v>18</v>
      </c>
      <c r="JW504">
        <v>547.337</v>
      </c>
      <c r="JX504">
        <v>432.385</v>
      </c>
      <c r="JY504">
        <v>26.092</v>
      </c>
      <c r="JZ504">
        <v>28.482</v>
      </c>
      <c r="KA504">
        <v>29.9996</v>
      </c>
      <c r="KB504">
        <v>28.4245</v>
      </c>
      <c r="KC504">
        <v>28.4518</v>
      </c>
      <c r="KD504">
        <v>11.1292</v>
      </c>
      <c r="KE504">
        <v>29.2943</v>
      </c>
      <c r="KF504">
        <v>100</v>
      </c>
      <c r="KG504">
        <v>26.1148</v>
      </c>
      <c r="KH504">
        <v>298.182</v>
      </c>
      <c r="KI504">
        <v>21.5861</v>
      </c>
      <c r="KJ504">
        <v>92.7759</v>
      </c>
      <c r="KK504">
        <v>98.715</v>
      </c>
    </row>
    <row r="505" spans="1:297">
      <c r="A505">
        <v>489</v>
      </c>
      <c r="B505">
        <v>1759003743</v>
      </c>
      <c r="C505">
        <v>16396</v>
      </c>
      <c r="D505" t="s">
        <v>1424</v>
      </c>
      <c r="E505" t="s">
        <v>1425</v>
      </c>
      <c r="F505">
        <v>5</v>
      </c>
      <c r="G505" t="s">
        <v>1217</v>
      </c>
      <c r="H505" t="s">
        <v>436</v>
      </c>
      <c r="I505">
        <v>1759003734.84615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(EA505+(U505+2*0.95*5.67E-8*(((EA505+$B$7)+273)^4-(EA505+273)^4)-44100*J505)/(1.84*29.3*R505+8*0.95*5.67E-8*(EA505+273)^3))</f>
        <v>0</v>
      </c>
      <c r="W505">
        <f>($C$7*EB505+$D$7*EC505+$E$7*V505)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2*0.95*5.67E-8*(((EA505+$B$7)+273)^4-(W505+273)^4)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327.487125090476</v>
      </c>
      <c r="AK505">
        <v>333.310393939394</v>
      </c>
      <c r="AL505">
        <v>-3.23491222943726</v>
      </c>
      <c r="AM505">
        <v>63.08</v>
      </c>
      <c r="AN505">
        <f>(AP505 - AO505 + DY505*1E3/(8.314*(EA505+273.15)) * AR505/DX505 * AQ505) * DX505/(100*DL505) * 1000/(1000 - AP505)</f>
        <v>0</v>
      </c>
      <c r="AO505">
        <v>21.5137084910714</v>
      </c>
      <c r="AP505">
        <v>22.987756969697</v>
      </c>
      <c r="AQ505">
        <v>-5.09281085003646e-06</v>
      </c>
      <c r="AR505">
        <v>99.94</v>
      </c>
      <c r="AS505">
        <v>0</v>
      </c>
      <c r="AT505">
        <v>0</v>
      </c>
      <c r="AU505">
        <f>IF(AS505*$H$13&gt;=AW505,1.0,(AW505/(AW505-AS505*$H$13)))</f>
        <v>0</v>
      </c>
      <c r="AV505">
        <f>(AU505-1)*100</f>
        <v>0</v>
      </c>
      <c r="AW505">
        <f>MAX(0,($B$13+$C$13*EF505)/(1+$D$13*EF505)*DY505/(EA505+273)*$E$13)</f>
        <v>0</v>
      </c>
      <c r="AX505" t="s">
        <v>437</v>
      </c>
      <c r="AY505" t="s">
        <v>437</v>
      </c>
      <c r="AZ505">
        <v>0</v>
      </c>
      <c r="BA505">
        <v>0</v>
      </c>
      <c r="BB505">
        <f>1-AZ505/BA505</f>
        <v>0</v>
      </c>
      <c r="BC505">
        <v>0</v>
      </c>
      <c r="BD505" t="s">
        <v>437</v>
      </c>
      <c r="BE505" t="s">
        <v>437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437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$B$11*EG505+$C$11*EH505+$F$11*ES505*(1-EV505)</f>
        <v>0</v>
      </c>
      <c r="DI505">
        <f>DH505*DJ505</f>
        <v>0</v>
      </c>
      <c r="DJ505">
        <f>($B$11*$D$9+$C$11*$D$9+$F$11*((FF505+EX505)/MAX(FF505+EX505+FG505, 0.1)*$I$9+FG505/MAX(FF505+EX505+FG505, 0.1)*$J$9))/($B$11+$C$11+$F$11)</f>
        <v>0</v>
      </c>
      <c r="DK505">
        <f>($B$11*$K$9+$C$11*$K$9+$F$11*((FF505+EX505)/MAX(FF505+EX505+FG505, 0.1)*$P$9+FG505/MAX(FF505+EX505+FG505, 0.1)*$Q$9))/($B$11+$C$11+$F$11)</f>
        <v>0</v>
      </c>
      <c r="DL505">
        <v>4.6</v>
      </c>
      <c r="DM505">
        <v>0.5</v>
      </c>
      <c r="DN505" t="s">
        <v>438</v>
      </c>
      <c r="DO505">
        <v>2</v>
      </c>
      <c r="DP505" t="b">
        <v>1</v>
      </c>
      <c r="DQ505">
        <v>1759003734.84615</v>
      </c>
      <c r="DR505">
        <v>348.061384615385</v>
      </c>
      <c r="DS505">
        <v>335.954769230769</v>
      </c>
      <c r="DT505">
        <v>22.9895076923077</v>
      </c>
      <c r="DU505">
        <v>21.5175692307692</v>
      </c>
      <c r="DV505">
        <v>342.465846153846</v>
      </c>
      <c r="DW505">
        <v>22.6166153846154</v>
      </c>
      <c r="DX505">
        <v>499.982615384615</v>
      </c>
      <c r="DY505">
        <v>90.2416153846154</v>
      </c>
      <c r="DZ505">
        <v>0.029281</v>
      </c>
      <c r="EA505">
        <v>29.5998076923077</v>
      </c>
      <c r="EB505">
        <v>29.9915153846154</v>
      </c>
      <c r="EC505">
        <v>999.9</v>
      </c>
      <c r="ED505">
        <v>0</v>
      </c>
      <c r="EE505">
        <v>0</v>
      </c>
      <c r="EF505">
        <v>10007.3592307692</v>
      </c>
      <c r="EG505">
        <v>0</v>
      </c>
      <c r="EH505">
        <v>9.51475</v>
      </c>
      <c r="EI505">
        <v>12.1068076923077</v>
      </c>
      <c r="EJ505">
        <v>356.251692307692</v>
      </c>
      <c r="EK505">
        <v>343.342769230769</v>
      </c>
      <c r="EL505">
        <v>1.47195538461538</v>
      </c>
      <c r="EM505">
        <v>335.954769230769</v>
      </c>
      <c r="EN505">
        <v>21.5175692307692</v>
      </c>
      <c r="EO505">
        <v>2.07461153846154</v>
      </c>
      <c r="EP505">
        <v>1.94178076923077</v>
      </c>
      <c r="EQ505">
        <v>18.0255769230769</v>
      </c>
      <c r="ER505">
        <v>16.9774153846154</v>
      </c>
      <c r="ES505">
        <v>1999.96615384615</v>
      </c>
      <c r="ET505">
        <v>0.980003384615385</v>
      </c>
      <c r="EU505">
        <v>0.0199967</v>
      </c>
      <c r="EV505">
        <v>0</v>
      </c>
      <c r="EW505">
        <v>318.028846153846</v>
      </c>
      <c r="EX505">
        <v>5.00016</v>
      </c>
      <c r="EY505">
        <v>6686.32846153846</v>
      </c>
      <c r="EZ505">
        <v>18233.9076923077</v>
      </c>
      <c r="FA505">
        <v>49</v>
      </c>
      <c r="FB505">
        <v>49.4757692307692</v>
      </c>
      <c r="FC505">
        <v>49.437</v>
      </c>
      <c r="FD505">
        <v>49.0862307692308</v>
      </c>
      <c r="FE505">
        <v>50.812</v>
      </c>
      <c r="FF505">
        <v>1955.07615384615</v>
      </c>
      <c r="FG505">
        <v>39.89</v>
      </c>
      <c r="FH505">
        <v>0</v>
      </c>
      <c r="FI505">
        <v>1759003748.7</v>
      </c>
      <c r="FJ505">
        <v>0</v>
      </c>
      <c r="FK505">
        <v>317.835730769231</v>
      </c>
      <c r="FL505">
        <v>-15.1768547091312</v>
      </c>
      <c r="FM505">
        <v>-301.597265191644</v>
      </c>
      <c r="FN505">
        <v>6682.37384615385</v>
      </c>
      <c r="FO505">
        <v>15</v>
      </c>
      <c r="FP505">
        <v>0</v>
      </c>
      <c r="FQ505" t="s">
        <v>439</v>
      </c>
      <c r="FR505">
        <v>1747249705.1</v>
      </c>
      <c r="FS505">
        <v>1747249711.1</v>
      </c>
      <c r="FT505">
        <v>0</v>
      </c>
      <c r="FU505">
        <v>0.871</v>
      </c>
      <c r="FV505">
        <v>0.066</v>
      </c>
      <c r="FW505">
        <v>5.486</v>
      </c>
      <c r="FX505">
        <v>0.145</v>
      </c>
      <c r="FY505">
        <v>420</v>
      </c>
      <c r="FZ505">
        <v>16</v>
      </c>
      <c r="GA505">
        <v>0.27</v>
      </c>
      <c r="GB505">
        <v>0.16</v>
      </c>
      <c r="GC505">
        <v>11.6687857142857</v>
      </c>
      <c r="GD505">
        <v>10.5363506493507</v>
      </c>
      <c r="GE505">
        <v>1.17020409017105</v>
      </c>
      <c r="GF505">
        <v>0</v>
      </c>
      <c r="GG505">
        <v>318.519794117647</v>
      </c>
      <c r="GH505">
        <v>-11.5578151247297</v>
      </c>
      <c r="GI505">
        <v>1.17043882618774</v>
      </c>
      <c r="GJ505">
        <v>-1</v>
      </c>
      <c r="GK505">
        <v>1.47587</v>
      </c>
      <c r="GL505">
        <v>-0.0426864935064922</v>
      </c>
      <c r="GM505">
        <v>0.00862295386357442</v>
      </c>
      <c r="GN505">
        <v>1</v>
      </c>
      <c r="GO505">
        <v>1</v>
      </c>
      <c r="GP505">
        <v>2</v>
      </c>
      <c r="GQ505" t="s">
        <v>446</v>
      </c>
      <c r="GR505">
        <v>3.12539</v>
      </c>
      <c r="GS505">
        <v>2.65503</v>
      </c>
      <c r="GT505">
        <v>0.0717478</v>
      </c>
      <c r="GU505">
        <v>0.0701606</v>
      </c>
      <c r="GV505">
        <v>0.0981095</v>
      </c>
      <c r="GW505">
        <v>0.0941368</v>
      </c>
      <c r="GX505">
        <v>23829.6</v>
      </c>
      <c r="GY505">
        <v>22678.5</v>
      </c>
      <c r="GZ505">
        <v>22959</v>
      </c>
      <c r="HA505">
        <v>23749.9</v>
      </c>
      <c r="HB505">
        <v>35293</v>
      </c>
      <c r="HC505">
        <v>35614.1</v>
      </c>
      <c r="HD505">
        <v>41397.4</v>
      </c>
      <c r="HE505">
        <v>42358.3</v>
      </c>
      <c r="HF505">
        <v>1.8999</v>
      </c>
      <c r="HG505">
        <v>1.81103</v>
      </c>
      <c r="HH505">
        <v>0.158377</v>
      </c>
      <c r="HI505">
        <v>0</v>
      </c>
      <c r="HJ505">
        <v>27.3806</v>
      </c>
      <c r="HK505">
        <v>999.9</v>
      </c>
      <c r="HL505">
        <v>56.068</v>
      </c>
      <c r="HM505">
        <v>29.517</v>
      </c>
      <c r="HN505">
        <v>25.7431</v>
      </c>
      <c r="HO505">
        <v>53.8274</v>
      </c>
      <c r="HP505">
        <v>41.6867</v>
      </c>
      <c r="HQ505">
        <v>1</v>
      </c>
      <c r="HR505">
        <v>0.0683079</v>
      </c>
      <c r="HS505">
        <v>0.47219</v>
      </c>
      <c r="HT505">
        <v>20.2171</v>
      </c>
      <c r="HU505">
        <v>5.23421</v>
      </c>
      <c r="HV505">
        <v>11.992</v>
      </c>
      <c r="HW505">
        <v>4.9558</v>
      </c>
      <c r="HX505">
        <v>3.30395</v>
      </c>
      <c r="HY505">
        <v>25</v>
      </c>
      <c r="HZ505">
        <v>9999</v>
      </c>
      <c r="IA505">
        <v>9999</v>
      </c>
      <c r="IB505">
        <v>9999</v>
      </c>
      <c r="IC505">
        <v>1.86847</v>
      </c>
      <c r="ID505">
        <v>1.86425</v>
      </c>
      <c r="IE505">
        <v>1.87181</v>
      </c>
      <c r="IF505">
        <v>1.86269</v>
      </c>
      <c r="IG505">
        <v>1.86211</v>
      </c>
      <c r="IH505">
        <v>1.86856</v>
      </c>
      <c r="II505">
        <v>1.85869</v>
      </c>
      <c r="IJ505">
        <v>1.86508</v>
      </c>
      <c r="IK505">
        <v>5</v>
      </c>
      <c r="IL505">
        <v>0</v>
      </c>
      <c r="IM505">
        <v>0</v>
      </c>
      <c r="IN505">
        <v>0</v>
      </c>
      <c r="IO505" t="s">
        <v>441</v>
      </c>
      <c r="IP505" t="s">
        <v>442</v>
      </c>
      <c r="IQ505" t="s">
        <v>443</v>
      </c>
      <c r="IR505" t="s">
        <v>443</v>
      </c>
      <c r="IS505" t="s">
        <v>443</v>
      </c>
      <c r="IT505" t="s">
        <v>443</v>
      </c>
      <c r="IU505">
        <v>0</v>
      </c>
      <c r="IV505">
        <v>100</v>
      </c>
      <c r="IW505">
        <v>100</v>
      </c>
      <c r="IX505">
        <v>5.512</v>
      </c>
      <c r="IY505">
        <v>0.3729</v>
      </c>
      <c r="IZ505">
        <v>4.29428474587108</v>
      </c>
      <c r="JA505">
        <v>0.0044018681294096</v>
      </c>
      <c r="JB505">
        <v>-1.90699597991277e-06</v>
      </c>
      <c r="JC505">
        <v>4.44501569190667e-10</v>
      </c>
      <c r="JD505">
        <v>0.0663976639725661</v>
      </c>
      <c r="JE505">
        <v>0.00774552653971819</v>
      </c>
      <c r="JF505">
        <v>0.000136201457998369</v>
      </c>
      <c r="JG505">
        <v>5.32982615085375e-06</v>
      </c>
      <c r="JH505">
        <v>-0</v>
      </c>
      <c r="JI505">
        <v>1991</v>
      </c>
      <c r="JJ505">
        <v>1</v>
      </c>
      <c r="JK505">
        <v>28</v>
      </c>
      <c r="JL505">
        <v>195900.6</v>
      </c>
      <c r="JM505">
        <v>195900.5</v>
      </c>
      <c r="JN505">
        <v>0.52124</v>
      </c>
      <c r="JO505">
        <v>2.4292</v>
      </c>
      <c r="JP505">
        <v>1.4978</v>
      </c>
      <c r="JQ505">
        <v>2.33276</v>
      </c>
      <c r="JR505">
        <v>1.54419</v>
      </c>
      <c r="JS505">
        <v>2.25098</v>
      </c>
      <c r="JT505">
        <v>35.8244</v>
      </c>
      <c r="JU505">
        <v>24.0875</v>
      </c>
      <c r="JV505">
        <v>18</v>
      </c>
      <c r="JW505">
        <v>546.911</v>
      </c>
      <c r="JX505">
        <v>432.73</v>
      </c>
      <c r="JY505">
        <v>26.1051</v>
      </c>
      <c r="JZ505">
        <v>28.4777</v>
      </c>
      <c r="KA505">
        <v>29.9997</v>
      </c>
      <c r="KB505">
        <v>28.4204</v>
      </c>
      <c r="KC505">
        <v>28.4482</v>
      </c>
      <c r="KD505">
        <v>10.3998</v>
      </c>
      <c r="KE505">
        <v>29.0233</v>
      </c>
      <c r="KF505">
        <v>100</v>
      </c>
      <c r="KG505">
        <v>26.1227</v>
      </c>
      <c r="KH505">
        <v>284.737</v>
      </c>
      <c r="KI505">
        <v>21.5883</v>
      </c>
      <c r="KJ505">
        <v>92.7775</v>
      </c>
      <c r="KK505">
        <v>98.7143</v>
      </c>
    </row>
    <row r="506" spans="1:297">
      <c r="A506">
        <v>490</v>
      </c>
      <c r="B506">
        <v>1759003748</v>
      </c>
      <c r="C506">
        <v>16401</v>
      </c>
      <c r="D506" t="s">
        <v>1426</v>
      </c>
      <c r="E506" t="s">
        <v>1427</v>
      </c>
      <c r="F506">
        <v>5</v>
      </c>
      <c r="G506" t="s">
        <v>1217</v>
      </c>
      <c r="H506" t="s">
        <v>436</v>
      </c>
      <c r="I506">
        <v>1759003739.84615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(EA506+(U506+2*0.95*5.67E-8*(((EA506+$B$7)+273)^4-(EA506+273)^4)-44100*J506)/(1.84*29.3*R506+8*0.95*5.67E-8*(EA506+273)^3))</f>
        <v>0</v>
      </c>
      <c r="W506">
        <f>($C$7*EB506+$D$7*EC506+$E$7*V506)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2*0.95*5.67E-8*(((EA506+$B$7)+273)^4-(W506+273)^4)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309.570629040476</v>
      </c>
      <c r="AK506">
        <v>316.400533333333</v>
      </c>
      <c r="AL506">
        <v>-3.41087404761909</v>
      </c>
      <c r="AM506">
        <v>63.08</v>
      </c>
      <c r="AN506">
        <f>(AP506 - AO506 + DY506*1E3/(8.314*(EA506+273.15)) * AR506/DX506 * AQ506) * DX506/(100*DL506) * 1000/(1000 - AP506)</f>
        <v>0</v>
      </c>
      <c r="AO506">
        <v>21.5215599613095</v>
      </c>
      <c r="AP506">
        <v>22.9902096969697</v>
      </c>
      <c r="AQ506">
        <v>5.10057843388013e-06</v>
      </c>
      <c r="AR506">
        <v>99.94</v>
      </c>
      <c r="AS506">
        <v>0</v>
      </c>
      <c r="AT506">
        <v>0</v>
      </c>
      <c r="AU506">
        <f>IF(AS506*$H$13&gt;=AW506,1.0,(AW506/(AW506-AS506*$H$13)))</f>
        <v>0</v>
      </c>
      <c r="AV506">
        <f>(AU506-1)*100</f>
        <v>0</v>
      </c>
      <c r="AW506">
        <f>MAX(0,($B$13+$C$13*EF506)/(1+$D$13*EF506)*DY506/(EA506+273)*$E$13)</f>
        <v>0</v>
      </c>
      <c r="AX506" t="s">
        <v>437</v>
      </c>
      <c r="AY506" t="s">
        <v>437</v>
      </c>
      <c r="AZ506">
        <v>0</v>
      </c>
      <c r="BA506">
        <v>0</v>
      </c>
      <c r="BB506">
        <f>1-AZ506/BA506</f>
        <v>0</v>
      </c>
      <c r="BC506">
        <v>0</v>
      </c>
      <c r="BD506" t="s">
        <v>437</v>
      </c>
      <c r="BE506" t="s">
        <v>437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437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$B$11*EG506+$C$11*EH506+$F$11*ES506*(1-EV506)</f>
        <v>0</v>
      </c>
      <c r="DI506">
        <f>DH506*DJ506</f>
        <v>0</v>
      </c>
      <c r="DJ506">
        <f>($B$11*$D$9+$C$11*$D$9+$F$11*((FF506+EX506)/MAX(FF506+EX506+FG506, 0.1)*$I$9+FG506/MAX(FF506+EX506+FG506, 0.1)*$J$9))/($B$11+$C$11+$F$11)</f>
        <v>0</v>
      </c>
      <c r="DK506">
        <f>($B$11*$K$9+$C$11*$K$9+$F$11*((FF506+EX506)/MAX(FF506+EX506+FG506, 0.1)*$P$9+FG506/MAX(FF506+EX506+FG506, 0.1)*$Q$9))/($B$11+$C$11+$F$11)</f>
        <v>0</v>
      </c>
      <c r="DL506">
        <v>4.6</v>
      </c>
      <c r="DM506">
        <v>0.5</v>
      </c>
      <c r="DN506" t="s">
        <v>438</v>
      </c>
      <c r="DO506">
        <v>2</v>
      </c>
      <c r="DP506" t="b">
        <v>1</v>
      </c>
      <c r="DQ506">
        <v>1759003739.84615</v>
      </c>
      <c r="DR506">
        <v>332.355</v>
      </c>
      <c r="DS506">
        <v>319.086384615385</v>
      </c>
      <c r="DT506">
        <v>22.9894461538462</v>
      </c>
      <c r="DU506">
        <v>21.5188153846154</v>
      </c>
      <c r="DV506">
        <v>326.810692307692</v>
      </c>
      <c r="DW506">
        <v>22.6165461538462</v>
      </c>
      <c r="DX506">
        <v>500.000923076923</v>
      </c>
      <c r="DY506">
        <v>90.2422</v>
      </c>
      <c r="DZ506">
        <v>0.0292648</v>
      </c>
      <c r="EA506">
        <v>29.5937153846154</v>
      </c>
      <c r="EB506">
        <v>29.9783076923077</v>
      </c>
      <c r="EC506">
        <v>999.9</v>
      </c>
      <c r="ED506">
        <v>0</v>
      </c>
      <c r="EE506">
        <v>0</v>
      </c>
      <c r="EF506">
        <v>10009.4161538462</v>
      </c>
      <c r="EG506">
        <v>0</v>
      </c>
      <c r="EH506">
        <v>9.53647307692307</v>
      </c>
      <c r="EI506">
        <v>13.2686615384615</v>
      </c>
      <c r="EJ506">
        <v>340.175692307692</v>
      </c>
      <c r="EK506">
        <v>326.103769230769</v>
      </c>
      <c r="EL506">
        <v>1.47064538461538</v>
      </c>
      <c r="EM506">
        <v>319.086384615385</v>
      </c>
      <c r="EN506">
        <v>21.5188153846154</v>
      </c>
      <c r="EO506">
        <v>2.07461923076923</v>
      </c>
      <c r="EP506">
        <v>1.94190461538462</v>
      </c>
      <c r="EQ506">
        <v>18.0256307692308</v>
      </c>
      <c r="ER506">
        <v>16.9784307692308</v>
      </c>
      <c r="ES506">
        <v>1999.96153846154</v>
      </c>
      <c r="ET506">
        <v>0.980003384615385</v>
      </c>
      <c r="EU506">
        <v>0.0199967076923077</v>
      </c>
      <c r="EV506">
        <v>0</v>
      </c>
      <c r="EW506">
        <v>316.650538461538</v>
      </c>
      <c r="EX506">
        <v>5.00016</v>
      </c>
      <c r="EY506">
        <v>6658.52923076923</v>
      </c>
      <c r="EZ506">
        <v>18233.8692307692</v>
      </c>
      <c r="FA506">
        <v>49</v>
      </c>
      <c r="FB506">
        <v>49.4757692307692</v>
      </c>
      <c r="FC506">
        <v>49.437</v>
      </c>
      <c r="FD506">
        <v>49.0765384615385</v>
      </c>
      <c r="FE506">
        <v>50.812</v>
      </c>
      <c r="FF506">
        <v>1955.07153846154</v>
      </c>
      <c r="FG506">
        <v>39.89</v>
      </c>
      <c r="FH506">
        <v>0</v>
      </c>
      <c r="FI506">
        <v>1759003753.5</v>
      </c>
      <c r="FJ506">
        <v>0</v>
      </c>
      <c r="FK506">
        <v>316.459307692308</v>
      </c>
      <c r="FL506">
        <v>-19.1028375771701</v>
      </c>
      <c r="FM506">
        <v>-393.281708863569</v>
      </c>
      <c r="FN506">
        <v>6654.55115384616</v>
      </c>
      <c r="FO506">
        <v>15</v>
      </c>
      <c r="FP506">
        <v>0</v>
      </c>
      <c r="FQ506" t="s">
        <v>439</v>
      </c>
      <c r="FR506">
        <v>1747249705.1</v>
      </c>
      <c r="FS506">
        <v>1747249711.1</v>
      </c>
      <c r="FT506">
        <v>0</v>
      </c>
      <c r="FU506">
        <v>0.871</v>
      </c>
      <c r="FV506">
        <v>0.066</v>
      </c>
      <c r="FW506">
        <v>5.486</v>
      </c>
      <c r="FX506">
        <v>0.145</v>
      </c>
      <c r="FY506">
        <v>420</v>
      </c>
      <c r="FZ506">
        <v>16</v>
      </c>
      <c r="GA506">
        <v>0.27</v>
      </c>
      <c r="GB506">
        <v>0.16</v>
      </c>
      <c r="GC506">
        <v>12.688475</v>
      </c>
      <c r="GD506">
        <v>12.6786</v>
      </c>
      <c r="GE506">
        <v>1.31052076934133</v>
      </c>
      <c r="GF506">
        <v>0</v>
      </c>
      <c r="GG506">
        <v>317.436970588235</v>
      </c>
      <c r="GH506">
        <v>-16.070206257578</v>
      </c>
      <c r="GI506">
        <v>1.60297349589652</v>
      </c>
      <c r="GJ506">
        <v>-1</v>
      </c>
      <c r="GK506">
        <v>1.4706095</v>
      </c>
      <c r="GL506">
        <v>-0.00537699248119959</v>
      </c>
      <c r="GM506">
        <v>0.00615633371009076</v>
      </c>
      <c r="GN506">
        <v>1</v>
      </c>
      <c r="GO506">
        <v>1</v>
      </c>
      <c r="GP506">
        <v>2</v>
      </c>
      <c r="GQ506" t="s">
        <v>446</v>
      </c>
      <c r="GR506">
        <v>3.12536</v>
      </c>
      <c r="GS506">
        <v>2.65468</v>
      </c>
      <c r="GT506">
        <v>0.0686679</v>
      </c>
      <c r="GU506">
        <v>0.0670939</v>
      </c>
      <c r="GV506">
        <v>0.098124</v>
      </c>
      <c r="GW506">
        <v>0.0942596</v>
      </c>
      <c r="GX506">
        <v>23909.1</v>
      </c>
      <c r="GY506">
        <v>22753.7</v>
      </c>
      <c r="GZ506">
        <v>22959.4</v>
      </c>
      <c r="HA506">
        <v>23750.3</v>
      </c>
      <c r="HB506">
        <v>35292.6</v>
      </c>
      <c r="HC506">
        <v>35609.8</v>
      </c>
      <c r="HD506">
        <v>41397.9</v>
      </c>
      <c r="HE506">
        <v>42359.2</v>
      </c>
      <c r="HF506">
        <v>1.9001</v>
      </c>
      <c r="HG506">
        <v>1.81085</v>
      </c>
      <c r="HH506">
        <v>0.158645</v>
      </c>
      <c r="HI506">
        <v>0</v>
      </c>
      <c r="HJ506">
        <v>27.3827</v>
      </c>
      <c r="HK506">
        <v>999.9</v>
      </c>
      <c r="HL506">
        <v>56.068</v>
      </c>
      <c r="HM506">
        <v>29.527</v>
      </c>
      <c r="HN506">
        <v>25.76</v>
      </c>
      <c r="HO506">
        <v>53.8674</v>
      </c>
      <c r="HP506">
        <v>41.5785</v>
      </c>
      <c r="HQ506">
        <v>1</v>
      </c>
      <c r="HR506">
        <v>0.0681783</v>
      </c>
      <c r="HS506">
        <v>0.373867</v>
      </c>
      <c r="HT506">
        <v>20.2173</v>
      </c>
      <c r="HU506">
        <v>5.23301</v>
      </c>
      <c r="HV506">
        <v>11.992</v>
      </c>
      <c r="HW506">
        <v>4.95585</v>
      </c>
      <c r="HX506">
        <v>3.30393</v>
      </c>
      <c r="HY506">
        <v>25</v>
      </c>
      <c r="HZ506">
        <v>9999</v>
      </c>
      <c r="IA506">
        <v>9999</v>
      </c>
      <c r="IB506">
        <v>9999</v>
      </c>
      <c r="IC506">
        <v>1.86851</v>
      </c>
      <c r="ID506">
        <v>1.86423</v>
      </c>
      <c r="IE506">
        <v>1.8718</v>
      </c>
      <c r="IF506">
        <v>1.86267</v>
      </c>
      <c r="IG506">
        <v>1.86213</v>
      </c>
      <c r="IH506">
        <v>1.86858</v>
      </c>
      <c r="II506">
        <v>1.8587</v>
      </c>
      <c r="IJ506">
        <v>1.86508</v>
      </c>
      <c r="IK506">
        <v>5</v>
      </c>
      <c r="IL506">
        <v>0</v>
      </c>
      <c r="IM506">
        <v>0</v>
      </c>
      <c r="IN506">
        <v>0</v>
      </c>
      <c r="IO506" t="s">
        <v>441</v>
      </c>
      <c r="IP506" t="s">
        <v>442</v>
      </c>
      <c r="IQ506" t="s">
        <v>443</v>
      </c>
      <c r="IR506" t="s">
        <v>443</v>
      </c>
      <c r="IS506" t="s">
        <v>443</v>
      </c>
      <c r="IT506" t="s">
        <v>443</v>
      </c>
      <c r="IU506">
        <v>0</v>
      </c>
      <c r="IV506">
        <v>100</v>
      </c>
      <c r="IW506">
        <v>100</v>
      </c>
      <c r="IX506">
        <v>5.457</v>
      </c>
      <c r="IY506">
        <v>0.373</v>
      </c>
      <c r="IZ506">
        <v>4.29428474587108</v>
      </c>
      <c r="JA506">
        <v>0.0044018681294096</v>
      </c>
      <c r="JB506">
        <v>-1.90699597991277e-06</v>
      </c>
      <c r="JC506">
        <v>4.44501569190667e-10</v>
      </c>
      <c r="JD506">
        <v>0.0663976639725661</v>
      </c>
      <c r="JE506">
        <v>0.00774552653971819</v>
      </c>
      <c r="JF506">
        <v>0.000136201457998369</v>
      </c>
      <c r="JG506">
        <v>5.32982615085375e-06</v>
      </c>
      <c r="JH506">
        <v>-0</v>
      </c>
      <c r="JI506">
        <v>1991</v>
      </c>
      <c r="JJ506">
        <v>1</v>
      </c>
      <c r="JK506">
        <v>28</v>
      </c>
      <c r="JL506">
        <v>195900.7</v>
      </c>
      <c r="JM506">
        <v>195900.6</v>
      </c>
      <c r="JN506">
        <v>0.488281</v>
      </c>
      <c r="JO506">
        <v>2.42188</v>
      </c>
      <c r="JP506">
        <v>1.49902</v>
      </c>
      <c r="JQ506">
        <v>2.33276</v>
      </c>
      <c r="JR506">
        <v>1.54419</v>
      </c>
      <c r="JS506">
        <v>2.29248</v>
      </c>
      <c r="JT506">
        <v>35.801</v>
      </c>
      <c r="JU506">
        <v>24.0875</v>
      </c>
      <c r="JV506">
        <v>18</v>
      </c>
      <c r="JW506">
        <v>547.015</v>
      </c>
      <c r="JX506">
        <v>432.6</v>
      </c>
      <c r="JY506">
        <v>26.1267</v>
      </c>
      <c r="JZ506">
        <v>28.4738</v>
      </c>
      <c r="KA506">
        <v>29.9998</v>
      </c>
      <c r="KB506">
        <v>28.4173</v>
      </c>
      <c r="KC506">
        <v>28.4446</v>
      </c>
      <c r="KD506">
        <v>9.67225</v>
      </c>
      <c r="KE506">
        <v>29.0233</v>
      </c>
      <c r="KF506">
        <v>100</v>
      </c>
      <c r="KG506">
        <v>26.147</v>
      </c>
      <c r="KH506">
        <v>264.489</v>
      </c>
      <c r="KI506">
        <v>21.5846</v>
      </c>
      <c r="KJ506">
        <v>92.7787</v>
      </c>
      <c r="KK506">
        <v>98.7163</v>
      </c>
    </row>
    <row r="507" spans="1:297">
      <c r="A507">
        <v>491</v>
      </c>
      <c r="B507">
        <v>1759003753</v>
      </c>
      <c r="C507">
        <v>16406</v>
      </c>
      <c r="D507" t="s">
        <v>1428</v>
      </c>
      <c r="E507" t="s">
        <v>1429</v>
      </c>
      <c r="F507">
        <v>5</v>
      </c>
      <c r="G507" t="s">
        <v>1217</v>
      </c>
      <c r="H507" t="s">
        <v>436</v>
      </c>
      <c r="I507">
        <v>1759003744.84615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(EA507+(U507+2*0.95*5.67E-8*(((EA507+$B$7)+273)^4-(EA507+273)^4)-44100*J507)/(1.84*29.3*R507+8*0.95*5.67E-8*(EA507+273)^3))</f>
        <v>0</v>
      </c>
      <c r="W507">
        <f>($C$7*EB507+$D$7*EC507+$E$7*V507)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2*0.95*5.67E-8*(((EA507+$B$7)+273)^4-(W507+273)^4)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293.244317716667</v>
      </c>
      <c r="AK507">
        <v>299.898806060606</v>
      </c>
      <c r="AL507">
        <v>-3.27684991341993</v>
      </c>
      <c r="AM507">
        <v>63.08</v>
      </c>
      <c r="AN507">
        <f>(AP507 - AO507 + DY507*1E3/(8.314*(EA507+273.15)) * AR507/DX507 * AQ507) * DX507/(100*DL507) * 1000/(1000 - AP507)</f>
        <v>0</v>
      </c>
      <c r="AO507">
        <v>21.5549726398809</v>
      </c>
      <c r="AP507">
        <v>23.0064939393939</v>
      </c>
      <c r="AQ507">
        <v>3.3840459166286e-05</v>
      </c>
      <c r="AR507">
        <v>99.94</v>
      </c>
      <c r="AS507">
        <v>0</v>
      </c>
      <c r="AT507">
        <v>0</v>
      </c>
      <c r="AU507">
        <f>IF(AS507*$H$13&gt;=AW507,1.0,(AW507/(AW507-AS507*$H$13)))</f>
        <v>0</v>
      </c>
      <c r="AV507">
        <f>(AU507-1)*100</f>
        <v>0</v>
      </c>
      <c r="AW507">
        <f>MAX(0,($B$13+$C$13*EF507)/(1+$D$13*EF507)*DY507/(EA507+273)*$E$13)</f>
        <v>0</v>
      </c>
      <c r="AX507" t="s">
        <v>437</v>
      </c>
      <c r="AY507" t="s">
        <v>437</v>
      </c>
      <c r="AZ507">
        <v>0</v>
      </c>
      <c r="BA507">
        <v>0</v>
      </c>
      <c r="BB507">
        <f>1-AZ507/BA507</f>
        <v>0</v>
      </c>
      <c r="BC507">
        <v>0</v>
      </c>
      <c r="BD507" t="s">
        <v>437</v>
      </c>
      <c r="BE507" t="s">
        <v>437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437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$B$11*EG507+$C$11*EH507+$F$11*ES507*(1-EV507)</f>
        <v>0</v>
      </c>
      <c r="DI507">
        <f>DH507*DJ507</f>
        <v>0</v>
      </c>
      <c r="DJ507">
        <f>($B$11*$D$9+$C$11*$D$9+$F$11*((FF507+EX507)/MAX(FF507+EX507+FG507, 0.1)*$I$9+FG507/MAX(FF507+EX507+FG507, 0.1)*$J$9))/($B$11+$C$11+$F$11)</f>
        <v>0</v>
      </c>
      <c r="DK507">
        <f>($B$11*$K$9+$C$11*$K$9+$F$11*((FF507+EX507)/MAX(FF507+EX507+FG507, 0.1)*$P$9+FG507/MAX(FF507+EX507+FG507, 0.1)*$Q$9))/($B$11+$C$11+$F$11)</f>
        <v>0</v>
      </c>
      <c r="DL507">
        <v>4.6</v>
      </c>
      <c r="DM507">
        <v>0.5</v>
      </c>
      <c r="DN507" t="s">
        <v>438</v>
      </c>
      <c r="DO507">
        <v>2</v>
      </c>
      <c r="DP507" t="b">
        <v>1</v>
      </c>
      <c r="DQ507">
        <v>1759003744.84615</v>
      </c>
      <c r="DR507">
        <v>316.207230769231</v>
      </c>
      <c r="DS507">
        <v>302.606769230769</v>
      </c>
      <c r="DT507">
        <v>22.9927230769231</v>
      </c>
      <c r="DU507">
        <v>21.5297461538462</v>
      </c>
      <c r="DV507">
        <v>310.716384615385</v>
      </c>
      <c r="DW507">
        <v>22.6197461538462</v>
      </c>
      <c r="DX507">
        <v>500.022538461538</v>
      </c>
      <c r="DY507">
        <v>90.2429923076923</v>
      </c>
      <c r="DZ507">
        <v>0.0290908769230769</v>
      </c>
      <c r="EA507">
        <v>29.591</v>
      </c>
      <c r="EB507">
        <v>29.9722153846154</v>
      </c>
      <c r="EC507">
        <v>999.9</v>
      </c>
      <c r="ED507">
        <v>0</v>
      </c>
      <c r="EE507">
        <v>0</v>
      </c>
      <c r="EF507">
        <v>10022.3930769231</v>
      </c>
      <c r="EG507">
        <v>0</v>
      </c>
      <c r="EH507">
        <v>9.84431923076923</v>
      </c>
      <c r="EI507">
        <v>13.6004615384615</v>
      </c>
      <c r="EJ507">
        <v>323.648923076923</v>
      </c>
      <c r="EK507">
        <v>309.265076923077</v>
      </c>
      <c r="EL507">
        <v>1.46298153846154</v>
      </c>
      <c r="EM507">
        <v>302.606769230769</v>
      </c>
      <c r="EN507">
        <v>21.5297461538462</v>
      </c>
      <c r="EO507">
        <v>2.07493384615385</v>
      </c>
      <c r="EP507">
        <v>1.94291</v>
      </c>
      <c r="EQ507">
        <v>18.0280307692308</v>
      </c>
      <c r="ER507">
        <v>16.9865846153846</v>
      </c>
      <c r="ES507">
        <v>1999.97923076923</v>
      </c>
      <c r="ET507">
        <v>0.980003615384616</v>
      </c>
      <c r="EU507">
        <v>0.0199964923076923</v>
      </c>
      <c r="EV507">
        <v>0</v>
      </c>
      <c r="EW507">
        <v>314.855076923077</v>
      </c>
      <c r="EX507">
        <v>5.00016</v>
      </c>
      <c r="EY507">
        <v>6621.97307692308</v>
      </c>
      <c r="EZ507">
        <v>18234.0384615385</v>
      </c>
      <c r="FA507">
        <v>49</v>
      </c>
      <c r="FB507">
        <v>49.4903076923077</v>
      </c>
      <c r="FC507">
        <v>49.437</v>
      </c>
      <c r="FD507">
        <v>49.0716923076923</v>
      </c>
      <c r="FE507">
        <v>50.812</v>
      </c>
      <c r="FF507">
        <v>1955.08923076923</v>
      </c>
      <c r="FG507">
        <v>39.89</v>
      </c>
      <c r="FH507">
        <v>0</v>
      </c>
      <c r="FI507">
        <v>1759003758.3</v>
      </c>
      <c r="FJ507">
        <v>0</v>
      </c>
      <c r="FK507">
        <v>314.743</v>
      </c>
      <c r="FL507">
        <v>-24.1548034315784</v>
      </c>
      <c r="FM507">
        <v>-490.550769523746</v>
      </c>
      <c r="FN507">
        <v>6619.16346153846</v>
      </c>
      <c r="FO507">
        <v>15</v>
      </c>
      <c r="FP507">
        <v>0</v>
      </c>
      <c r="FQ507" t="s">
        <v>439</v>
      </c>
      <c r="FR507">
        <v>1747249705.1</v>
      </c>
      <c r="FS507">
        <v>1747249711.1</v>
      </c>
      <c r="FT507">
        <v>0</v>
      </c>
      <c r="FU507">
        <v>0.871</v>
      </c>
      <c r="FV507">
        <v>0.066</v>
      </c>
      <c r="FW507">
        <v>5.486</v>
      </c>
      <c r="FX507">
        <v>0.145</v>
      </c>
      <c r="FY507">
        <v>420</v>
      </c>
      <c r="FZ507">
        <v>16</v>
      </c>
      <c r="GA507">
        <v>0.27</v>
      </c>
      <c r="GB507">
        <v>0.16</v>
      </c>
      <c r="GC507">
        <v>13.3461857142857</v>
      </c>
      <c r="GD507">
        <v>5.85271948051949</v>
      </c>
      <c r="GE507">
        <v>0.771286505525309</v>
      </c>
      <c r="GF507">
        <v>0</v>
      </c>
      <c r="GG507">
        <v>315.731147058824</v>
      </c>
      <c r="GH507">
        <v>-21.2306646379853</v>
      </c>
      <c r="GI507">
        <v>2.1088742206148</v>
      </c>
      <c r="GJ507">
        <v>-1</v>
      </c>
      <c r="GK507">
        <v>1.46544333333333</v>
      </c>
      <c r="GL507">
        <v>-0.0895597402597372</v>
      </c>
      <c r="GM507">
        <v>0.0121370759533923</v>
      </c>
      <c r="GN507">
        <v>1</v>
      </c>
      <c r="GO507">
        <v>1</v>
      </c>
      <c r="GP507">
        <v>2</v>
      </c>
      <c r="GQ507" t="s">
        <v>446</v>
      </c>
      <c r="GR507">
        <v>3.12571</v>
      </c>
      <c r="GS507">
        <v>2.6547</v>
      </c>
      <c r="GT507">
        <v>0.0656324</v>
      </c>
      <c r="GU507">
        <v>0.0638433</v>
      </c>
      <c r="GV507">
        <v>0.0981714</v>
      </c>
      <c r="GW507">
        <v>0.0942748</v>
      </c>
      <c r="GX507">
        <v>23986.6</v>
      </c>
      <c r="GY507">
        <v>22833.1</v>
      </c>
      <c r="GZ507">
        <v>22959</v>
      </c>
      <c r="HA507">
        <v>23750.4</v>
      </c>
      <c r="HB507">
        <v>35290.4</v>
      </c>
      <c r="HC507">
        <v>35608.6</v>
      </c>
      <c r="HD507">
        <v>41397.8</v>
      </c>
      <c r="HE507">
        <v>42358.8</v>
      </c>
      <c r="HF507">
        <v>1.90075</v>
      </c>
      <c r="HG507">
        <v>1.81043</v>
      </c>
      <c r="HH507">
        <v>0.158869</v>
      </c>
      <c r="HI507">
        <v>0</v>
      </c>
      <c r="HJ507">
        <v>27.3819</v>
      </c>
      <c r="HK507">
        <v>999.9</v>
      </c>
      <c r="HL507">
        <v>56.043</v>
      </c>
      <c r="HM507">
        <v>29.527</v>
      </c>
      <c r="HN507">
        <v>25.7464</v>
      </c>
      <c r="HO507">
        <v>54.3274</v>
      </c>
      <c r="HP507">
        <v>41.4022</v>
      </c>
      <c r="HQ507">
        <v>1</v>
      </c>
      <c r="HR507">
        <v>0.0676347</v>
      </c>
      <c r="HS507">
        <v>0.348004</v>
      </c>
      <c r="HT507">
        <v>20.2175</v>
      </c>
      <c r="HU507">
        <v>5.23331</v>
      </c>
      <c r="HV507">
        <v>11.992</v>
      </c>
      <c r="HW507">
        <v>4.9557</v>
      </c>
      <c r="HX507">
        <v>3.3039</v>
      </c>
      <c r="HY507">
        <v>25</v>
      </c>
      <c r="HZ507">
        <v>9999</v>
      </c>
      <c r="IA507">
        <v>9999</v>
      </c>
      <c r="IB507">
        <v>9999</v>
      </c>
      <c r="IC507">
        <v>1.86853</v>
      </c>
      <c r="ID507">
        <v>1.86423</v>
      </c>
      <c r="IE507">
        <v>1.87181</v>
      </c>
      <c r="IF507">
        <v>1.86272</v>
      </c>
      <c r="IG507">
        <v>1.86215</v>
      </c>
      <c r="IH507">
        <v>1.86857</v>
      </c>
      <c r="II507">
        <v>1.85869</v>
      </c>
      <c r="IJ507">
        <v>1.86508</v>
      </c>
      <c r="IK507">
        <v>5</v>
      </c>
      <c r="IL507">
        <v>0</v>
      </c>
      <c r="IM507">
        <v>0</v>
      </c>
      <c r="IN507">
        <v>0</v>
      </c>
      <c r="IO507" t="s">
        <v>441</v>
      </c>
      <c r="IP507" t="s">
        <v>442</v>
      </c>
      <c r="IQ507" t="s">
        <v>443</v>
      </c>
      <c r="IR507" t="s">
        <v>443</v>
      </c>
      <c r="IS507" t="s">
        <v>443</v>
      </c>
      <c r="IT507" t="s">
        <v>443</v>
      </c>
      <c r="IU507">
        <v>0</v>
      </c>
      <c r="IV507">
        <v>100</v>
      </c>
      <c r="IW507">
        <v>100</v>
      </c>
      <c r="IX507">
        <v>5.402</v>
      </c>
      <c r="IY507">
        <v>0.3734</v>
      </c>
      <c r="IZ507">
        <v>4.29428474587108</v>
      </c>
      <c r="JA507">
        <v>0.0044018681294096</v>
      </c>
      <c r="JB507">
        <v>-1.90699597991277e-06</v>
      </c>
      <c r="JC507">
        <v>4.44501569190667e-10</v>
      </c>
      <c r="JD507">
        <v>0.0663976639725661</v>
      </c>
      <c r="JE507">
        <v>0.00774552653971819</v>
      </c>
      <c r="JF507">
        <v>0.000136201457998369</v>
      </c>
      <c r="JG507">
        <v>5.32982615085375e-06</v>
      </c>
      <c r="JH507">
        <v>-0</v>
      </c>
      <c r="JI507">
        <v>1991</v>
      </c>
      <c r="JJ507">
        <v>1</v>
      </c>
      <c r="JK507">
        <v>28</v>
      </c>
      <c r="JL507">
        <v>195900.8</v>
      </c>
      <c r="JM507">
        <v>195900.7</v>
      </c>
      <c r="JN507">
        <v>0.446777</v>
      </c>
      <c r="JO507">
        <v>2.41821</v>
      </c>
      <c r="JP507">
        <v>1.4978</v>
      </c>
      <c r="JQ507">
        <v>2.33276</v>
      </c>
      <c r="JR507">
        <v>1.54419</v>
      </c>
      <c r="JS507">
        <v>2.34985</v>
      </c>
      <c r="JT507">
        <v>35.801</v>
      </c>
      <c r="JU507">
        <v>24.105</v>
      </c>
      <c r="JV507">
        <v>18</v>
      </c>
      <c r="JW507">
        <v>547.409</v>
      </c>
      <c r="JX507">
        <v>432.324</v>
      </c>
      <c r="JY507">
        <v>26.1561</v>
      </c>
      <c r="JZ507">
        <v>28.4695</v>
      </c>
      <c r="KA507">
        <v>29.9998</v>
      </c>
      <c r="KB507">
        <v>28.4138</v>
      </c>
      <c r="KC507">
        <v>28.4415</v>
      </c>
      <c r="KD507">
        <v>8.92709</v>
      </c>
      <c r="KE507">
        <v>29.0233</v>
      </c>
      <c r="KF507">
        <v>100</v>
      </c>
      <c r="KG507">
        <v>26.1686</v>
      </c>
      <c r="KH507">
        <v>250.985</v>
      </c>
      <c r="KI507">
        <v>21.5846</v>
      </c>
      <c r="KJ507">
        <v>92.7781</v>
      </c>
      <c r="KK507">
        <v>98.7158</v>
      </c>
    </row>
    <row r="508" spans="1:297">
      <c r="A508">
        <v>492</v>
      </c>
      <c r="B508">
        <v>1759003758</v>
      </c>
      <c r="C508">
        <v>16411</v>
      </c>
      <c r="D508" t="s">
        <v>1430</v>
      </c>
      <c r="E508" t="s">
        <v>1431</v>
      </c>
      <c r="F508">
        <v>5</v>
      </c>
      <c r="G508" t="s">
        <v>1217</v>
      </c>
      <c r="H508" t="s">
        <v>436</v>
      </c>
      <c r="I508">
        <v>1759003749.84615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(EA508+(U508+2*0.95*5.67E-8*(((EA508+$B$7)+273)^4-(EA508+273)^4)-44100*J508)/(1.84*29.3*R508+8*0.95*5.67E-8*(EA508+273)^3))</f>
        <v>0</v>
      </c>
      <c r="W508">
        <f>($C$7*EB508+$D$7*EC508+$E$7*V508)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2*0.95*5.67E-8*(((EA508+$B$7)+273)^4-(W508+273)^4)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275.411531075</v>
      </c>
      <c r="AK508">
        <v>282.945090909091</v>
      </c>
      <c r="AL508">
        <v>-3.40918608225112</v>
      </c>
      <c r="AM508">
        <v>63.08</v>
      </c>
      <c r="AN508">
        <f>(AP508 - AO508 + DY508*1E3/(8.314*(EA508+273.15)) * AR508/DX508 * AQ508) * DX508/(100*DL508) * 1000/(1000 - AP508)</f>
        <v>0</v>
      </c>
      <c r="AO508">
        <v>21.553563827381</v>
      </c>
      <c r="AP508">
        <v>23.0161896969697</v>
      </c>
      <c r="AQ508">
        <v>2.17296350925114e-05</v>
      </c>
      <c r="AR508">
        <v>99.94</v>
      </c>
      <c r="AS508">
        <v>0</v>
      </c>
      <c r="AT508">
        <v>0</v>
      </c>
      <c r="AU508">
        <f>IF(AS508*$H$13&gt;=AW508,1.0,(AW508/(AW508-AS508*$H$13)))</f>
        <v>0</v>
      </c>
      <c r="AV508">
        <f>(AU508-1)*100</f>
        <v>0</v>
      </c>
      <c r="AW508">
        <f>MAX(0,($B$13+$C$13*EF508)/(1+$D$13*EF508)*DY508/(EA508+273)*$E$13)</f>
        <v>0</v>
      </c>
      <c r="AX508" t="s">
        <v>437</v>
      </c>
      <c r="AY508" t="s">
        <v>437</v>
      </c>
      <c r="AZ508">
        <v>0</v>
      </c>
      <c r="BA508">
        <v>0</v>
      </c>
      <c r="BB508">
        <f>1-AZ508/BA508</f>
        <v>0</v>
      </c>
      <c r="BC508">
        <v>0</v>
      </c>
      <c r="BD508" t="s">
        <v>437</v>
      </c>
      <c r="BE508" t="s">
        <v>437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437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$B$11*EG508+$C$11*EH508+$F$11*ES508*(1-EV508)</f>
        <v>0</v>
      </c>
      <c r="DI508">
        <f>DH508*DJ508</f>
        <v>0</v>
      </c>
      <c r="DJ508">
        <f>($B$11*$D$9+$C$11*$D$9+$F$11*((FF508+EX508)/MAX(FF508+EX508+FG508, 0.1)*$I$9+FG508/MAX(FF508+EX508+FG508, 0.1)*$J$9))/($B$11+$C$11+$F$11)</f>
        <v>0</v>
      </c>
      <c r="DK508">
        <f>($B$11*$K$9+$C$11*$K$9+$F$11*((FF508+EX508)/MAX(FF508+EX508+FG508, 0.1)*$P$9+FG508/MAX(FF508+EX508+FG508, 0.1)*$Q$9))/($B$11+$C$11+$F$11)</f>
        <v>0</v>
      </c>
      <c r="DL508">
        <v>4.6</v>
      </c>
      <c r="DM508">
        <v>0.5</v>
      </c>
      <c r="DN508" t="s">
        <v>438</v>
      </c>
      <c r="DO508">
        <v>2</v>
      </c>
      <c r="DP508" t="b">
        <v>1</v>
      </c>
      <c r="DQ508">
        <v>1759003749.84615</v>
      </c>
      <c r="DR508">
        <v>299.939461538462</v>
      </c>
      <c r="DS508">
        <v>285.574307692308</v>
      </c>
      <c r="DT508">
        <v>23.0004153846154</v>
      </c>
      <c r="DU508">
        <v>21.5417</v>
      </c>
      <c r="DV508">
        <v>294.503153846154</v>
      </c>
      <c r="DW508">
        <v>22.6272615384615</v>
      </c>
      <c r="DX508">
        <v>500.023307692308</v>
      </c>
      <c r="DY508">
        <v>90.2431923076923</v>
      </c>
      <c r="DZ508">
        <v>0.0290054076923077</v>
      </c>
      <c r="EA508">
        <v>29.5896076923077</v>
      </c>
      <c r="EB508">
        <v>29.9700615384615</v>
      </c>
      <c r="EC508">
        <v>999.9</v>
      </c>
      <c r="ED508">
        <v>0</v>
      </c>
      <c r="EE508">
        <v>0</v>
      </c>
      <c r="EF508">
        <v>10020.6584615385</v>
      </c>
      <c r="EG508">
        <v>0</v>
      </c>
      <c r="EH508">
        <v>10.2619576923077</v>
      </c>
      <c r="EI508">
        <v>14.3650769230769</v>
      </c>
      <c r="EJ508">
        <v>307.000538461538</v>
      </c>
      <c r="EK508">
        <v>291.861384615385</v>
      </c>
      <c r="EL508">
        <v>1.45871076923077</v>
      </c>
      <c r="EM508">
        <v>285.574307692308</v>
      </c>
      <c r="EN508">
        <v>21.5417</v>
      </c>
      <c r="EO508">
        <v>2.07563230769231</v>
      </c>
      <c r="EP508">
        <v>1.94399307692308</v>
      </c>
      <c r="EQ508">
        <v>18.0333846153846</v>
      </c>
      <c r="ER508">
        <v>16.9953692307692</v>
      </c>
      <c r="ES508">
        <v>1999.99923076923</v>
      </c>
      <c r="ET508">
        <v>0.980003846153846</v>
      </c>
      <c r="EU508">
        <v>0.0199962692307692</v>
      </c>
      <c r="EV508">
        <v>0</v>
      </c>
      <c r="EW508">
        <v>312.723538461539</v>
      </c>
      <c r="EX508">
        <v>5.00016</v>
      </c>
      <c r="EY508">
        <v>6577.33769230769</v>
      </c>
      <c r="EZ508">
        <v>18234.2076923077</v>
      </c>
      <c r="FA508">
        <v>49</v>
      </c>
      <c r="FB508">
        <v>49.4854615384615</v>
      </c>
      <c r="FC508">
        <v>49.437</v>
      </c>
      <c r="FD508">
        <v>49.062</v>
      </c>
      <c r="FE508">
        <v>50.812</v>
      </c>
      <c r="FF508">
        <v>1955.10923076923</v>
      </c>
      <c r="FG508">
        <v>39.89</v>
      </c>
      <c r="FH508">
        <v>0</v>
      </c>
      <c r="FI508">
        <v>1759003763.7</v>
      </c>
      <c r="FJ508">
        <v>0</v>
      </c>
      <c r="FK508">
        <v>312.23708</v>
      </c>
      <c r="FL508">
        <v>-29.4316153840519</v>
      </c>
      <c r="FM508">
        <v>-615.051538455166</v>
      </c>
      <c r="FN508">
        <v>6566.8608</v>
      </c>
      <c r="FO508">
        <v>15</v>
      </c>
      <c r="FP508">
        <v>0</v>
      </c>
      <c r="FQ508" t="s">
        <v>439</v>
      </c>
      <c r="FR508">
        <v>1747249705.1</v>
      </c>
      <c r="FS508">
        <v>1747249711.1</v>
      </c>
      <c r="FT508">
        <v>0</v>
      </c>
      <c r="FU508">
        <v>0.871</v>
      </c>
      <c r="FV508">
        <v>0.066</v>
      </c>
      <c r="FW508">
        <v>5.486</v>
      </c>
      <c r="FX508">
        <v>0.145</v>
      </c>
      <c r="FY508">
        <v>420</v>
      </c>
      <c r="FZ508">
        <v>16</v>
      </c>
      <c r="GA508">
        <v>0.27</v>
      </c>
      <c r="GB508">
        <v>0.16</v>
      </c>
      <c r="GC508">
        <v>13.996495</v>
      </c>
      <c r="GD508">
        <v>7.50320751879698</v>
      </c>
      <c r="GE508">
        <v>0.882356983014811</v>
      </c>
      <c r="GF508">
        <v>0</v>
      </c>
      <c r="GG508">
        <v>313.891970588235</v>
      </c>
      <c r="GH508">
        <v>-25.5260045866893</v>
      </c>
      <c r="GI508">
        <v>2.52090278512999</v>
      </c>
      <c r="GJ508">
        <v>-1</v>
      </c>
      <c r="GK508">
        <v>1.461925</v>
      </c>
      <c r="GL508">
        <v>-0.0769687218045093</v>
      </c>
      <c r="GM508">
        <v>0.0118224428524734</v>
      </c>
      <c r="GN508">
        <v>1</v>
      </c>
      <c r="GO508">
        <v>1</v>
      </c>
      <c r="GP508">
        <v>2</v>
      </c>
      <c r="GQ508" t="s">
        <v>446</v>
      </c>
      <c r="GR508">
        <v>3.12538</v>
      </c>
      <c r="GS508">
        <v>2.65458</v>
      </c>
      <c r="GT508">
        <v>0.062418</v>
      </c>
      <c r="GU508">
        <v>0.0605674</v>
      </c>
      <c r="GV508">
        <v>0.0981988</v>
      </c>
      <c r="GW508">
        <v>0.0942705</v>
      </c>
      <c r="GX508">
        <v>24069.7</v>
      </c>
      <c r="GY508">
        <v>22913.5</v>
      </c>
      <c r="GZ508">
        <v>22959.6</v>
      </c>
      <c r="HA508">
        <v>23750.9</v>
      </c>
      <c r="HB508">
        <v>35289.1</v>
      </c>
      <c r="HC508">
        <v>35609.7</v>
      </c>
      <c r="HD508">
        <v>41397.9</v>
      </c>
      <c r="HE508">
        <v>42360.3</v>
      </c>
      <c r="HF508">
        <v>1.9003</v>
      </c>
      <c r="HG508">
        <v>1.81068</v>
      </c>
      <c r="HH508">
        <v>0.15974</v>
      </c>
      <c r="HI508">
        <v>0</v>
      </c>
      <c r="HJ508">
        <v>27.3795</v>
      </c>
      <c r="HK508">
        <v>999.9</v>
      </c>
      <c r="HL508">
        <v>56.043</v>
      </c>
      <c r="HM508">
        <v>29.517</v>
      </c>
      <c r="HN508">
        <v>25.7339</v>
      </c>
      <c r="HO508">
        <v>53.6774</v>
      </c>
      <c r="HP508">
        <v>41.4864</v>
      </c>
      <c r="HQ508">
        <v>1</v>
      </c>
      <c r="HR508">
        <v>0.0675965</v>
      </c>
      <c r="HS508">
        <v>0.350425</v>
      </c>
      <c r="HT508">
        <v>20.2174</v>
      </c>
      <c r="HU508">
        <v>5.23361</v>
      </c>
      <c r="HV508">
        <v>11.992</v>
      </c>
      <c r="HW508">
        <v>4.9558</v>
      </c>
      <c r="HX508">
        <v>3.30398</v>
      </c>
      <c r="HY508">
        <v>25</v>
      </c>
      <c r="HZ508">
        <v>9999</v>
      </c>
      <c r="IA508">
        <v>9999</v>
      </c>
      <c r="IB508">
        <v>9999</v>
      </c>
      <c r="IC508">
        <v>1.8685</v>
      </c>
      <c r="ID508">
        <v>1.86422</v>
      </c>
      <c r="IE508">
        <v>1.8718</v>
      </c>
      <c r="IF508">
        <v>1.8627</v>
      </c>
      <c r="IG508">
        <v>1.86215</v>
      </c>
      <c r="IH508">
        <v>1.86858</v>
      </c>
      <c r="II508">
        <v>1.85869</v>
      </c>
      <c r="IJ508">
        <v>1.86508</v>
      </c>
      <c r="IK508">
        <v>5</v>
      </c>
      <c r="IL508">
        <v>0</v>
      </c>
      <c r="IM508">
        <v>0</v>
      </c>
      <c r="IN508">
        <v>0</v>
      </c>
      <c r="IO508" t="s">
        <v>441</v>
      </c>
      <c r="IP508" t="s">
        <v>442</v>
      </c>
      <c r="IQ508" t="s">
        <v>443</v>
      </c>
      <c r="IR508" t="s">
        <v>443</v>
      </c>
      <c r="IS508" t="s">
        <v>443</v>
      </c>
      <c r="IT508" t="s">
        <v>443</v>
      </c>
      <c r="IU508">
        <v>0</v>
      </c>
      <c r="IV508">
        <v>100</v>
      </c>
      <c r="IW508">
        <v>100</v>
      </c>
      <c r="IX508">
        <v>5.345</v>
      </c>
      <c r="IY508">
        <v>0.3735</v>
      </c>
      <c r="IZ508">
        <v>4.29428474587108</v>
      </c>
      <c r="JA508">
        <v>0.0044018681294096</v>
      </c>
      <c r="JB508">
        <v>-1.90699597991277e-06</v>
      </c>
      <c r="JC508">
        <v>4.44501569190667e-10</v>
      </c>
      <c r="JD508">
        <v>0.0663976639725661</v>
      </c>
      <c r="JE508">
        <v>0.00774552653971819</v>
      </c>
      <c r="JF508">
        <v>0.000136201457998369</v>
      </c>
      <c r="JG508">
        <v>5.32982615085375e-06</v>
      </c>
      <c r="JH508">
        <v>-0</v>
      </c>
      <c r="JI508">
        <v>1991</v>
      </c>
      <c r="JJ508">
        <v>1</v>
      </c>
      <c r="JK508">
        <v>28</v>
      </c>
      <c r="JL508">
        <v>195900.9</v>
      </c>
      <c r="JM508">
        <v>195900.8</v>
      </c>
      <c r="JN508">
        <v>0.415039</v>
      </c>
      <c r="JO508">
        <v>2.42798</v>
      </c>
      <c r="JP508">
        <v>1.4978</v>
      </c>
      <c r="JQ508">
        <v>2.33276</v>
      </c>
      <c r="JR508">
        <v>1.54419</v>
      </c>
      <c r="JS508">
        <v>2.37915</v>
      </c>
      <c r="JT508">
        <v>35.801</v>
      </c>
      <c r="JU508">
        <v>24.0963</v>
      </c>
      <c r="JV508">
        <v>18</v>
      </c>
      <c r="JW508">
        <v>547.084</v>
      </c>
      <c r="JX508">
        <v>432.442</v>
      </c>
      <c r="JY508">
        <v>26.1818</v>
      </c>
      <c r="JZ508">
        <v>28.4647</v>
      </c>
      <c r="KA508">
        <v>29.9998</v>
      </c>
      <c r="KB508">
        <v>28.4101</v>
      </c>
      <c r="KC508">
        <v>28.4373</v>
      </c>
      <c r="KD508">
        <v>8.1997</v>
      </c>
      <c r="KE508">
        <v>29.0233</v>
      </c>
      <c r="KF508">
        <v>100</v>
      </c>
      <c r="KG508">
        <v>26.1873</v>
      </c>
      <c r="KH508">
        <v>230.774</v>
      </c>
      <c r="KI508">
        <v>21.5846</v>
      </c>
      <c r="KJ508">
        <v>92.779</v>
      </c>
      <c r="KK508">
        <v>98.7188</v>
      </c>
    </row>
    <row r="509" spans="1:297">
      <c r="A509">
        <v>493</v>
      </c>
      <c r="B509">
        <v>1759003763</v>
      </c>
      <c r="C509">
        <v>16416</v>
      </c>
      <c r="D509" t="s">
        <v>1432</v>
      </c>
      <c r="E509" t="s">
        <v>1433</v>
      </c>
      <c r="F509">
        <v>5</v>
      </c>
      <c r="G509" t="s">
        <v>1217</v>
      </c>
      <c r="H509" t="s">
        <v>436</v>
      </c>
      <c r="I509">
        <v>1759003754.84615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(EA509+(U509+2*0.95*5.67E-8*(((EA509+$B$7)+273)^4-(EA509+273)^4)-44100*J509)/(1.84*29.3*R509+8*0.95*5.67E-8*(EA509+273)^3))</f>
        <v>0</v>
      </c>
      <c r="W509">
        <f>($C$7*EB509+$D$7*EC509+$E$7*V509)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2*0.95*5.67E-8*(((EA509+$B$7)+273)^4-(W509+273)^4)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258.750398391667</v>
      </c>
      <c r="AK509">
        <v>266.355448484848</v>
      </c>
      <c r="AL509">
        <v>-3.29569192640698</v>
      </c>
      <c r="AM509">
        <v>63.08</v>
      </c>
      <c r="AN509">
        <f>(AP509 - AO509 + DY509*1E3/(8.314*(EA509+273.15)) * AR509/DX509 * AQ509) * DX509/(100*DL509) * 1000/(1000 - AP509)</f>
        <v>0</v>
      </c>
      <c r="AO509">
        <v>21.5500332470238</v>
      </c>
      <c r="AP509">
        <v>23.0216278787879</v>
      </c>
      <c r="AQ509">
        <v>1.16573699524165e-05</v>
      </c>
      <c r="AR509">
        <v>99.94</v>
      </c>
      <c r="AS509">
        <v>0</v>
      </c>
      <c r="AT509">
        <v>0</v>
      </c>
      <c r="AU509">
        <f>IF(AS509*$H$13&gt;=AW509,1.0,(AW509/(AW509-AS509*$H$13)))</f>
        <v>0</v>
      </c>
      <c r="AV509">
        <f>(AU509-1)*100</f>
        <v>0</v>
      </c>
      <c r="AW509">
        <f>MAX(0,($B$13+$C$13*EF509)/(1+$D$13*EF509)*DY509/(EA509+273)*$E$13)</f>
        <v>0</v>
      </c>
      <c r="AX509" t="s">
        <v>437</v>
      </c>
      <c r="AY509" t="s">
        <v>437</v>
      </c>
      <c r="AZ509">
        <v>0</v>
      </c>
      <c r="BA509">
        <v>0</v>
      </c>
      <c r="BB509">
        <f>1-AZ509/BA509</f>
        <v>0</v>
      </c>
      <c r="BC509">
        <v>0</v>
      </c>
      <c r="BD509" t="s">
        <v>437</v>
      </c>
      <c r="BE509" t="s">
        <v>437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437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$B$11*EG509+$C$11*EH509+$F$11*ES509*(1-EV509)</f>
        <v>0</v>
      </c>
      <c r="DI509">
        <f>DH509*DJ509</f>
        <v>0</v>
      </c>
      <c r="DJ509">
        <f>($B$11*$D$9+$C$11*$D$9+$F$11*((FF509+EX509)/MAX(FF509+EX509+FG509, 0.1)*$I$9+FG509/MAX(FF509+EX509+FG509, 0.1)*$J$9))/($B$11+$C$11+$F$11)</f>
        <v>0</v>
      </c>
      <c r="DK509">
        <f>($B$11*$K$9+$C$11*$K$9+$F$11*((FF509+EX509)/MAX(FF509+EX509+FG509, 0.1)*$P$9+FG509/MAX(FF509+EX509+FG509, 0.1)*$Q$9))/($B$11+$C$11+$F$11)</f>
        <v>0</v>
      </c>
      <c r="DL509">
        <v>4.6</v>
      </c>
      <c r="DM509">
        <v>0.5</v>
      </c>
      <c r="DN509" t="s">
        <v>438</v>
      </c>
      <c r="DO509">
        <v>2</v>
      </c>
      <c r="DP509" t="b">
        <v>1</v>
      </c>
      <c r="DQ509">
        <v>1759003754.84615</v>
      </c>
      <c r="DR509">
        <v>283.550230769231</v>
      </c>
      <c r="DS509">
        <v>269.035692307692</v>
      </c>
      <c r="DT509">
        <v>23.0102615384615</v>
      </c>
      <c r="DU509">
        <v>21.5514923076923</v>
      </c>
      <c r="DV509">
        <v>278.169692307692</v>
      </c>
      <c r="DW509">
        <v>22.6368846153846</v>
      </c>
      <c r="DX509">
        <v>499.989692307692</v>
      </c>
      <c r="DY509">
        <v>90.2436230769231</v>
      </c>
      <c r="DZ509">
        <v>0.0290024307692308</v>
      </c>
      <c r="EA509">
        <v>29.5911230769231</v>
      </c>
      <c r="EB509">
        <v>29.9762769230769</v>
      </c>
      <c r="EC509">
        <v>999.9</v>
      </c>
      <c r="ED509">
        <v>0</v>
      </c>
      <c r="EE509">
        <v>0</v>
      </c>
      <c r="EF509">
        <v>10010.9030769231</v>
      </c>
      <c r="EG509">
        <v>0</v>
      </c>
      <c r="EH509">
        <v>10.6742407692308</v>
      </c>
      <c r="EI509">
        <v>14.5145</v>
      </c>
      <c r="EJ509">
        <v>290.228307692308</v>
      </c>
      <c r="EK509">
        <v>274.961538461538</v>
      </c>
      <c r="EL509">
        <v>1.45876538461538</v>
      </c>
      <c r="EM509">
        <v>269.035692307692</v>
      </c>
      <c r="EN509">
        <v>21.5514923076923</v>
      </c>
      <c r="EO509">
        <v>2.07653</v>
      </c>
      <c r="EP509">
        <v>1.94488538461538</v>
      </c>
      <c r="EQ509">
        <v>18.0402692307692</v>
      </c>
      <c r="ER509">
        <v>17.0026230769231</v>
      </c>
      <c r="ES509">
        <v>1999.99615384615</v>
      </c>
      <c r="ET509">
        <v>0.980003846153846</v>
      </c>
      <c r="EU509">
        <v>0.0199962692307692</v>
      </c>
      <c r="EV509">
        <v>0</v>
      </c>
      <c r="EW509">
        <v>310.143846153846</v>
      </c>
      <c r="EX509">
        <v>5.00016</v>
      </c>
      <c r="EY509">
        <v>6524.45692307692</v>
      </c>
      <c r="EZ509">
        <v>18234.1846153846</v>
      </c>
      <c r="FA509">
        <v>49</v>
      </c>
      <c r="FB509">
        <v>49.4757692307692</v>
      </c>
      <c r="FC509">
        <v>49.437</v>
      </c>
      <c r="FD509">
        <v>49.062</v>
      </c>
      <c r="FE509">
        <v>50.812</v>
      </c>
      <c r="FF509">
        <v>1955.10615384615</v>
      </c>
      <c r="FG509">
        <v>39.89</v>
      </c>
      <c r="FH509">
        <v>0</v>
      </c>
      <c r="FI509">
        <v>1759003768.5</v>
      </c>
      <c r="FJ509">
        <v>0</v>
      </c>
      <c r="FK509">
        <v>309.6426</v>
      </c>
      <c r="FL509">
        <v>-34.5002307281124</v>
      </c>
      <c r="FM509">
        <v>-707.106152756175</v>
      </c>
      <c r="FN509">
        <v>6514.2384</v>
      </c>
      <c r="FO509">
        <v>15</v>
      </c>
      <c r="FP509">
        <v>0</v>
      </c>
      <c r="FQ509" t="s">
        <v>439</v>
      </c>
      <c r="FR509">
        <v>1747249705.1</v>
      </c>
      <c r="FS509">
        <v>1747249711.1</v>
      </c>
      <c r="FT509">
        <v>0</v>
      </c>
      <c r="FU509">
        <v>0.871</v>
      </c>
      <c r="FV509">
        <v>0.066</v>
      </c>
      <c r="FW509">
        <v>5.486</v>
      </c>
      <c r="FX509">
        <v>0.145</v>
      </c>
      <c r="FY509">
        <v>420</v>
      </c>
      <c r="FZ509">
        <v>16</v>
      </c>
      <c r="GA509">
        <v>0.27</v>
      </c>
      <c r="GB509">
        <v>0.16</v>
      </c>
      <c r="GC509">
        <v>14.4288142857143</v>
      </c>
      <c r="GD509">
        <v>3.52021558441559</v>
      </c>
      <c r="GE509">
        <v>0.586079751834342</v>
      </c>
      <c r="GF509">
        <v>0</v>
      </c>
      <c r="GG509">
        <v>311.626735294118</v>
      </c>
      <c r="GH509">
        <v>-30.5131703598341</v>
      </c>
      <c r="GI509">
        <v>3.01287969839316</v>
      </c>
      <c r="GJ509">
        <v>-1</v>
      </c>
      <c r="GK509">
        <v>1.46142238095238</v>
      </c>
      <c r="GL509">
        <v>0.00677922077921971</v>
      </c>
      <c r="GM509">
        <v>0.0109480269606476</v>
      </c>
      <c r="GN509">
        <v>1</v>
      </c>
      <c r="GO509">
        <v>1</v>
      </c>
      <c r="GP509">
        <v>2</v>
      </c>
      <c r="GQ509" t="s">
        <v>446</v>
      </c>
      <c r="GR509">
        <v>3.12544</v>
      </c>
      <c r="GS509">
        <v>2.65475</v>
      </c>
      <c r="GT509">
        <v>0.0592276</v>
      </c>
      <c r="GU509">
        <v>0.0571892</v>
      </c>
      <c r="GV509">
        <v>0.0982115</v>
      </c>
      <c r="GW509">
        <v>0.0942593</v>
      </c>
      <c r="GX509">
        <v>24151.6</v>
      </c>
      <c r="GY509">
        <v>22996.1</v>
      </c>
      <c r="GZ509">
        <v>22959.6</v>
      </c>
      <c r="HA509">
        <v>23751.1</v>
      </c>
      <c r="HB509">
        <v>35288.6</v>
      </c>
      <c r="HC509">
        <v>35610.1</v>
      </c>
      <c r="HD509">
        <v>41398.2</v>
      </c>
      <c r="HE509">
        <v>42360.5</v>
      </c>
      <c r="HF509">
        <v>1.90042</v>
      </c>
      <c r="HG509">
        <v>1.81057</v>
      </c>
      <c r="HH509">
        <v>0.159569</v>
      </c>
      <c r="HI509">
        <v>0</v>
      </c>
      <c r="HJ509">
        <v>27.3766</v>
      </c>
      <c r="HK509">
        <v>999.9</v>
      </c>
      <c r="HL509">
        <v>56.043</v>
      </c>
      <c r="HM509">
        <v>29.517</v>
      </c>
      <c r="HN509">
        <v>25.7314</v>
      </c>
      <c r="HO509">
        <v>53.8374</v>
      </c>
      <c r="HP509">
        <v>41.6787</v>
      </c>
      <c r="HQ509">
        <v>1</v>
      </c>
      <c r="HR509">
        <v>0.0670224</v>
      </c>
      <c r="HS509">
        <v>0.35838</v>
      </c>
      <c r="HT509">
        <v>20.2173</v>
      </c>
      <c r="HU509">
        <v>5.23346</v>
      </c>
      <c r="HV509">
        <v>11.992</v>
      </c>
      <c r="HW509">
        <v>4.95565</v>
      </c>
      <c r="HX509">
        <v>3.3039</v>
      </c>
      <c r="HY509">
        <v>25</v>
      </c>
      <c r="HZ509">
        <v>9999</v>
      </c>
      <c r="IA509">
        <v>9999</v>
      </c>
      <c r="IB509">
        <v>9999</v>
      </c>
      <c r="IC509">
        <v>1.86853</v>
      </c>
      <c r="ID509">
        <v>1.86421</v>
      </c>
      <c r="IE509">
        <v>1.8718</v>
      </c>
      <c r="IF509">
        <v>1.86269</v>
      </c>
      <c r="IG509">
        <v>1.86213</v>
      </c>
      <c r="IH509">
        <v>1.86857</v>
      </c>
      <c r="II509">
        <v>1.85867</v>
      </c>
      <c r="IJ509">
        <v>1.86508</v>
      </c>
      <c r="IK509">
        <v>5</v>
      </c>
      <c r="IL509">
        <v>0</v>
      </c>
      <c r="IM509">
        <v>0</v>
      </c>
      <c r="IN509">
        <v>0</v>
      </c>
      <c r="IO509" t="s">
        <v>441</v>
      </c>
      <c r="IP509" t="s">
        <v>442</v>
      </c>
      <c r="IQ509" t="s">
        <v>443</v>
      </c>
      <c r="IR509" t="s">
        <v>443</v>
      </c>
      <c r="IS509" t="s">
        <v>443</v>
      </c>
      <c r="IT509" t="s">
        <v>443</v>
      </c>
      <c r="IU509">
        <v>0</v>
      </c>
      <c r="IV509">
        <v>100</v>
      </c>
      <c r="IW509">
        <v>100</v>
      </c>
      <c r="IX509">
        <v>5.289</v>
      </c>
      <c r="IY509">
        <v>0.3736</v>
      </c>
      <c r="IZ509">
        <v>4.29428474587108</v>
      </c>
      <c r="JA509">
        <v>0.0044018681294096</v>
      </c>
      <c r="JB509">
        <v>-1.90699597991277e-06</v>
      </c>
      <c r="JC509">
        <v>4.44501569190667e-10</v>
      </c>
      <c r="JD509">
        <v>0.0663976639725661</v>
      </c>
      <c r="JE509">
        <v>0.00774552653971819</v>
      </c>
      <c r="JF509">
        <v>0.000136201457998369</v>
      </c>
      <c r="JG509">
        <v>5.32982615085375e-06</v>
      </c>
      <c r="JH509">
        <v>-0</v>
      </c>
      <c r="JI509">
        <v>1991</v>
      </c>
      <c r="JJ509">
        <v>1</v>
      </c>
      <c r="JK509">
        <v>28</v>
      </c>
      <c r="JL509">
        <v>195901</v>
      </c>
      <c r="JM509">
        <v>195900.9</v>
      </c>
      <c r="JN509">
        <v>0.373535</v>
      </c>
      <c r="JO509">
        <v>2.44995</v>
      </c>
      <c r="JP509">
        <v>1.4978</v>
      </c>
      <c r="JQ509">
        <v>2.33276</v>
      </c>
      <c r="JR509">
        <v>1.54419</v>
      </c>
      <c r="JS509">
        <v>2.29492</v>
      </c>
      <c r="JT509">
        <v>35.801</v>
      </c>
      <c r="JU509">
        <v>24.0875</v>
      </c>
      <c r="JV509">
        <v>18</v>
      </c>
      <c r="JW509">
        <v>547.131</v>
      </c>
      <c r="JX509">
        <v>432.36</v>
      </c>
      <c r="JY509">
        <v>26.2007</v>
      </c>
      <c r="JZ509">
        <v>28.4607</v>
      </c>
      <c r="KA509">
        <v>29.9998</v>
      </c>
      <c r="KB509">
        <v>28.406</v>
      </c>
      <c r="KC509">
        <v>28.4343</v>
      </c>
      <c r="KD509">
        <v>7.45293</v>
      </c>
      <c r="KE509">
        <v>29.0233</v>
      </c>
      <c r="KF509">
        <v>100</v>
      </c>
      <c r="KG509">
        <v>26.203</v>
      </c>
      <c r="KH509">
        <v>217.318</v>
      </c>
      <c r="KI509">
        <v>21.5846</v>
      </c>
      <c r="KJ509">
        <v>92.7794</v>
      </c>
      <c r="KK509">
        <v>98.7194</v>
      </c>
    </row>
    <row r="510" spans="1:297">
      <c r="A510">
        <v>494</v>
      </c>
      <c r="B510">
        <v>1759003768</v>
      </c>
      <c r="C510">
        <v>16421</v>
      </c>
      <c r="D510" t="s">
        <v>1434</v>
      </c>
      <c r="E510" t="s">
        <v>1435</v>
      </c>
      <c r="F510">
        <v>5</v>
      </c>
      <c r="G510" t="s">
        <v>1217</v>
      </c>
      <c r="H510" t="s">
        <v>436</v>
      </c>
      <c r="I510">
        <v>1759003759.84615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(EA510+(U510+2*0.95*5.67E-8*(((EA510+$B$7)+273)^4-(EA510+273)^4)-44100*J510)/(1.84*29.3*R510+8*0.95*5.67E-8*(EA510+273)^3))</f>
        <v>0</v>
      </c>
      <c r="W510">
        <f>($C$7*EB510+$D$7*EC510+$E$7*V510)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2*0.95*5.67E-8*(((EA510+$B$7)+273)^4-(W510+273)^4)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241.175717967857</v>
      </c>
      <c r="AK510">
        <v>249.303472727273</v>
      </c>
      <c r="AL510">
        <v>-3.42512610389614</v>
      </c>
      <c r="AM510">
        <v>63.08</v>
      </c>
      <c r="AN510">
        <f>(AP510 - AO510 + DY510*1E3/(8.314*(EA510+273.15)) * AR510/DX510 * AQ510) * DX510/(100*DL510) * 1000/(1000 - AP510)</f>
        <v>0</v>
      </c>
      <c r="AO510">
        <v>21.5460584761905</v>
      </c>
      <c r="AP510">
        <v>23.0215218181818</v>
      </c>
      <c r="AQ510">
        <v>5.29562082101315e-07</v>
      </c>
      <c r="AR510">
        <v>99.94</v>
      </c>
      <c r="AS510">
        <v>0</v>
      </c>
      <c r="AT510">
        <v>0</v>
      </c>
      <c r="AU510">
        <f>IF(AS510*$H$13&gt;=AW510,1.0,(AW510/(AW510-AS510*$H$13)))</f>
        <v>0</v>
      </c>
      <c r="AV510">
        <f>(AU510-1)*100</f>
        <v>0</v>
      </c>
      <c r="AW510">
        <f>MAX(0,($B$13+$C$13*EF510)/(1+$D$13*EF510)*DY510/(EA510+273)*$E$13)</f>
        <v>0</v>
      </c>
      <c r="AX510" t="s">
        <v>437</v>
      </c>
      <c r="AY510" t="s">
        <v>437</v>
      </c>
      <c r="AZ510">
        <v>0</v>
      </c>
      <c r="BA510">
        <v>0</v>
      </c>
      <c r="BB510">
        <f>1-AZ510/BA510</f>
        <v>0</v>
      </c>
      <c r="BC510">
        <v>0</v>
      </c>
      <c r="BD510" t="s">
        <v>437</v>
      </c>
      <c r="BE510" t="s">
        <v>437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437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$B$11*EG510+$C$11*EH510+$F$11*ES510*(1-EV510)</f>
        <v>0</v>
      </c>
      <c r="DI510">
        <f>DH510*DJ510</f>
        <v>0</v>
      </c>
      <c r="DJ510">
        <f>($B$11*$D$9+$C$11*$D$9+$F$11*((FF510+EX510)/MAX(FF510+EX510+FG510, 0.1)*$I$9+FG510/MAX(FF510+EX510+FG510, 0.1)*$J$9))/($B$11+$C$11+$F$11)</f>
        <v>0</v>
      </c>
      <c r="DK510">
        <f>($B$11*$K$9+$C$11*$K$9+$F$11*((FF510+EX510)/MAX(FF510+EX510+FG510, 0.1)*$P$9+FG510/MAX(FF510+EX510+FG510, 0.1)*$Q$9))/($B$11+$C$11+$F$11)</f>
        <v>0</v>
      </c>
      <c r="DL510">
        <v>4.6</v>
      </c>
      <c r="DM510">
        <v>0.5</v>
      </c>
      <c r="DN510" t="s">
        <v>438</v>
      </c>
      <c r="DO510">
        <v>2</v>
      </c>
      <c r="DP510" t="b">
        <v>1</v>
      </c>
      <c r="DQ510">
        <v>1759003759.84615</v>
      </c>
      <c r="DR510">
        <v>267.179769230769</v>
      </c>
      <c r="DS510">
        <v>252.029461538462</v>
      </c>
      <c r="DT510">
        <v>23.0175923076923</v>
      </c>
      <c r="DU510">
        <v>21.5499230769231</v>
      </c>
      <c r="DV510">
        <v>261.855846153846</v>
      </c>
      <c r="DW510">
        <v>22.6440692307692</v>
      </c>
      <c r="DX510">
        <v>499.984076923077</v>
      </c>
      <c r="DY510">
        <v>90.2438615384615</v>
      </c>
      <c r="DZ510">
        <v>0.0290905307692308</v>
      </c>
      <c r="EA510">
        <v>29.5934461538462</v>
      </c>
      <c r="EB510">
        <v>29.9754153846154</v>
      </c>
      <c r="EC510">
        <v>999.9</v>
      </c>
      <c r="ED510">
        <v>0</v>
      </c>
      <c r="EE510">
        <v>0</v>
      </c>
      <c r="EF510">
        <v>10005.2730769231</v>
      </c>
      <c r="EG510">
        <v>0</v>
      </c>
      <c r="EH510">
        <v>10.8730615384615</v>
      </c>
      <c r="EI510">
        <v>15.1503307692308</v>
      </c>
      <c r="EJ510">
        <v>273.474461538462</v>
      </c>
      <c r="EK510">
        <v>257.580384615385</v>
      </c>
      <c r="EL510">
        <v>1.46765769230769</v>
      </c>
      <c r="EM510">
        <v>252.029461538462</v>
      </c>
      <c r="EN510">
        <v>21.5499230769231</v>
      </c>
      <c r="EO510">
        <v>2.07719615384615</v>
      </c>
      <c r="EP510">
        <v>1.94475</v>
      </c>
      <c r="EQ510">
        <v>18.0453846153846</v>
      </c>
      <c r="ER510">
        <v>17.0015153846154</v>
      </c>
      <c r="ES510">
        <v>1999.99384615385</v>
      </c>
      <c r="ET510">
        <v>0.980003846153846</v>
      </c>
      <c r="EU510">
        <v>0.0199962692307692</v>
      </c>
      <c r="EV510">
        <v>0</v>
      </c>
      <c r="EW510">
        <v>307.308615384615</v>
      </c>
      <c r="EX510">
        <v>5.00016</v>
      </c>
      <c r="EY510">
        <v>6464.28769230769</v>
      </c>
      <c r="EZ510">
        <v>18234.1461538462</v>
      </c>
      <c r="FA510">
        <v>49</v>
      </c>
      <c r="FB510">
        <v>49.4709230769231</v>
      </c>
      <c r="FC510">
        <v>49.4322307692308</v>
      </c>
      <c r="FD510">
        <v>49.062</v>
      </c>
      <c r="FE510">
        <v>50.812</v>
      </c>
      <c r="FF510">
        <v>1955.10384615385</v>
      </c>
      <c r="FG510">
        <v>39.89</v>
      </c>
      <c r="FH510">
        <v>0</v>
      </c>
      <c r="FI510">
        <v>1759003773.3</v>
      </c>
      <c r="FJ510">
        <v>0</v>
      </c>
      <c r="FK510">
        <v>306.782</v>
      </c>
      <c r="FL510">
        <v>-38.3306154538753</v>
      </c>
      <c r="FM510">
        <v>-772.813847356849</v>
      </c>
      <c r="FN510">
        <v>6455.1888</v>
      </c>
      <c r="FO510">
        <v>15</v>
      </c>
      <c r="FP510">
        <v>0</v>
      </c>
      <c r="FQ510" t="s">
        <v>439</v>
      </c>
      <c r="FR510">
        <v>1747249705.1</v>
      </c>
      <c r="FS510">
        <v>1747249711.1</v>
      </c>
      <c r="FT510">
        <v>0</v>
      </c>
      <c r="FU510">
        <v>0.871</v>
      </c>
      <c r="FV510">
        <v>0.066</v>
      </c>
      <c r="FW510">
        <v>5.486</v>
      </c>
      <c r="FX510">
        <v>0.145</v>
      </c>
      <c r="FY510">
        <v>420</v>
      </c>
      <c r="FZ510">
        <v>16</v>
      </c>
      <c r="GA510">
        <v>0.27</v>
      </c>
      <c r="GB510">
        <v>0.16</v>
      </c>
      <c r="GC510">
        <v>14.819685</v>
      </c>
      <c r="GD510">
        <v>6.63664511278198</v>
      </c>
      <c r="GE510">
        <v>0.764756583021683</v>
      </c>
      <c r="GF510">
        <v>0</v>
      </c>
      <c r="GG510">
        <v>308.672411764706</v>
      </c>
      <c r="GH510">
        <v>-35.2179984942343</v>
      </c>
      <c r="GI510">
        <v>3.47063783015412</v>
      </c>
      <c r="GJ510">
        <v>-1</v>
      </c>
      <c r="GK510">
        <v>1.4627385</v>
      </c>
      <c r="GL510">
        <v>0.115581203007518</v>
      </c>
      <c r="GM510">
        <v>0.0112853326379864</v>
      </c>
      <c r="GN510">
        <v>0</v>
      </c>
      <c r="GO510">
        <v>0</v>
      </c>
      <c r="GP510">
        <v>2</v>
      </c>
      <c r="GQ510" t="s">
        <v>457</v>
      </c>
      <c r="GR510">
        <v>3.12544</v>
      </c>
      <c r="GS510">
        <v>2.65491</v>
      </c>
      <c r="GT510">
        <v>0.0558689</v>
      </c>
      <c r="GU510">
        <v>0.0538178</v>
      </c>
      <c r="GV510">
        <v>0.0982119</v>
      </c>
      <c r="GW510">
        <v>0.0942424</v>
      </c>
      <c r="GX510">
        <v>24238</v>
      </c>
      <c r="GY510">
        <v>23078</v>
      </c>
      <c r="GZ510">
        <v>22959.8</v>
      </c>
      <c r="HA510">
        <v>23750.8</v>
      </c>
      <c r="HB510">
        <v>35288.8</v>
      </c>
      <c r="HC510">
        <v>35610.3</v>
      </c>
      <c r="HD510">
        <v>41398.7</v>
      </c>
      <c r="HE510">
        <v>42360.3</v>
      </c>
      <c r="HF510">
        <v>1.90045</v>
      </c>
      <c r="HG510">
        <v>1.81057</v>
      </c>
      <c r="HH510">
        <v>0.158407</v>
      </c>
      <c r="HI510">
        <v>0</v>
      </c>
      <c r="HJ510">
        <v>27.3749</v>
      </c>
      <c r="HK510">
        <v>999.9</v>
      </c>
      <c r="HL510">
        <v>56.019</v>
      </c>
      <c r="HM510">
        <v>29.517</v>
      </c>
      <c r="HN510">
        <v>25.7216</v>
      </c>
      <c r="HO510">
        <v>54.2374</v>
      </c>
      <c r="HP510">
        <v>41.6426</v>
      </c>
      <c r="HQ510">
        <v>1</v>
      </c>
      <c r="HR510">
        <v>0.0669792</v>
      </c>
      <c r="HS510">
        <v>0.372361</v>
      </c>
      <c r="HT510">
        <v>20.2173</v>
      </c>
      <c r="HU510">
        <v>5.23346</v>
      </c>
      <c r="HV510">
        <v>11.992</v>
      </c>
      <c r="HW510">
        <v>4.9558</v>
      </c>
      <c r="HX510">
        <v>3.304</v>
      </c>
      <c r="HY510">
        <v>25.1</v>
      </c>
      <c r="HZ510">
        <v>9999</v>
      </c>
      <c r="IA510">
        <v>9999</v>
      </c>
      <c r="IB510">
        <v>9999</v>
      </c>
      <c r="IC510">
        <v>1.8685</v>
      </c>
      <c r="ID510">
        <v>1.86421</v>
      </c>
      <c r="IE510">
        <v>1.8718</v>
      </c>
      <c r="IF510">
        <v>1.86266</v>
      </c>
      <c r="IG510">
        <v>1.8621</v>
      </c>
      <c r="IH510">
        <v>1.86856</v>
      </c>
      <c r="II510">
        <v>1.85867</v>
      </c>
      <c r="IJ510">
        <v>1.86508</v>
      </c>
      <c r="IK510">
        <v>5</v>
      </c>
      <c r="IL510">
        <v>0</v>
      </c>
      <c r="IM510">
        <v>0</v>
      </c>
      <c r="IN510">
        <v>0</v>
      </c>
      <c r="IO510" t="s">
        <v>441</v>
      </c>
      <c r="IP510" t="s">
        <v>442</v>
      </c>
      <c r="IQ510" t="s">
        <v>443</v>
      </c>
      <c r="IR510" t="s">
        <v>443</v>
      </c>
      <c r="IS510" t="s">
        <v>443</v>
      </c>
      <c r="IT510" t="s">
        <v>443</v>
      </c>
      <c r="IU510">
        <v>0</v>
      </c>
      <c r="IV510">
        <v>100</v>
      </c>
      <c r="IW510">
        <v>100</v>
      </c>
      <c r="IX510">
        <v>5.229</v>
      </c>
      <c r="IY510">
        <v>0.3736</v>
      </c>
      <c r="IZ510">
        <v>4.29428474587108</v>
      </c>
      <c r="JA510">
        <v>0.0044018681294096</v>
      </c>
      <c r="JB510">
        <v>-1.90699597991277e-06</v>
      </c>
      <c r="JC510">
        <v>4.44501569190667e-10</v>
      </c>
      <c r="JD510">
        <v>0.0663976639725661</v>
      </c>
      <c r="JE510">
        <v>0.00774552653971819</v>
      </c>
      <c r="JF510">
        <v>0.000136201457998369</v>
      </c>
      <c r="JG510">
        <v>5.32982615085375e-06</v>
      </c>
      <c r="JH510">
        <v>-0</v>
      </c>
      <c r="JI510">
        <v>1991</v>
      </c>
      <c r="JJ510">
        <v>1</v>
      </c>
      <c r="JK510">
        <v>28</v>
      </c>
      <c r="JL510">
        <v>195901</v>
      </c>
      <c r="JM510">
        <v>195900.9</v>
      </c>
      <c r="JN510">
        <v>0.340576</v>
      </c>
      <c r="JO510">
        <v>2.43896</v>
      </c>
      <c r="JP510">
        <v>1.49902</v>
      </c>
      <c r="JQ510">
        <v>2.33276</v>
      </c>
      <c r="JR510">
        <v>1.54419</v>
      </c>
      <c r="JS510">
        <v>2.27173</v>
      </c>
      <c r="JT510">
        <v>35.8244</v>
      </c>
      <c r="JU510">
        <v>24.0875</v>
      </c>
      <c r="JV510">
        <v>18</v>
      </c>
      <c r="JW510">
        <v>547.121</v>
      </c>
      <c r="JX510">
        <v>432.329</v>
      </c>
      <c r="JY510">
        <v>26.2156</v>
      </c>
      <c r="JZ510">
        <v>28.4568</v>
      </c>
      <c r="KA510">
        <v>29.9998</v>
      </c>
      <c r="KB510">
        <v>28.4029</v>
      </c>
      <c r="KC510">
        <v>28.4301</v>
      </c>
      <c r="KD510">
        <v>6.71003</v>
      </c>
      <c r="KE510">
        <v>29.0233</v>
      </c>
      <c r="KF510">
        <v>100</v>
      </c>
      <c r="KG510">
        <v>26.2155</v>
      </c>
      <c r="KH510">
        <v>197.106</v>
      </c>
      <c r="KI510">
        <v>21.5846</v>
      </c>
      <c r="KJ510">
        <v>92.7805</v>
      </c>
      <c r="KK510">
        <v>98.7186</v>
      </c>
    </row>
    <row r="511" spans="1:297">
      <c r="A511">
        <v>495</v>
      </c>
      <c r="B511">
        <v>1759003773</v>
      </c>
      <c r="C511">
        <v>16426</v>
      </c>
      <c r="D511" t="s">
        <v>1436</v>
      </c>
      <c r="E511" t="s">
        <v>1437</v>
      </c>
      <c r="F511">
        <v>5</v>
      </c>
      <c r="G511" t="s">
        <v>1217</v>
      </c>
      <c r="H511" t="s">
        <v>436</v>
      </c>
      <c r="I511">
        <v>1759003764.84615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(EA511+(U511+2*0.95*5.67E-8*(((EA511+$B$7)+273)^4-(EA511+273)^4)-44100*J511)/(1.84*29.3*R511+8*0.95*5.67E-8*(EA511+273)^3))</f>
        <v>0</v>
      </c>
      <c r="W511">
        <f>($C$7*EB511+$D$7*EC511+$E$7*V511)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2*0.95*5.67E-8*(((EA511+$B$7)+273)^4-(W511+273)^4)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224.769363129762</v>
      </c>
      <c r="AK511">
        <v>232.956733333333</v>
      </c>
      <c r="AL511">
        <v>-3.24315142857147</v>
      </c>
      <c r="AM511">
        <v>63.08</v>
      </c>
      <c r="AN511">
        <f>(AP511 - AO511 + DY511*1E3/(8.314*(EA511+273.15)) * AR511/DX511 * AQ511) * DX511/(100*DL511) * 1000/(1000 - AP511)</f>
        <v>0</v>
      </c>
      <c r="AO511">
        <v>21.5399012232143</v>
      </c>
      <c r="AP511">
        <v>23.0213151515152</v>
      </c>
      <c r="AQ511">
        <v>-6.67956157346071e-07</v>
      </c>
      <c r="AR511">
        <v>99.94</v>
      </c>
      <c r="AS511">
        <v>0</v>
      </c>
      <c r="AT511">
        <v>0</v>
      </c>
      <c r="AU511">
        <f>IF(AS511*$H$13&gt;=AW511,1.0,(AW511/(AW511-AS511*$H$13)))</f>
        <v>0</v>
      </c>
      <c r="AV511">
        <f>(AU511-1)*100</f>
        <v>0</v>
      </c>
      <c r="AW511">
        <f>MAX(0,($B$13+$C$13*EF511)/(1+$D$13*EF511)*DY511/(EA511+273)*$E$13)</f>
        <v>0</v>
      </c>
      <c r="AX511" t="s">
        <v>437</v>
      </c>
      <c r="AY511" t="s">
        <v>437</v>
      </c>
      <c r="AZ511">
        <v>0</v>
      </c>
      <c r="BA511">
        <v>0</v>
      </c>
      <c r="BB511">
        <f>1-AZ511/BA511</f>
        <v>0</v>
      </c>
      <c r="BC511">
        <v>0</v>
      </c>
      <c r="BD511" t="s">
        <v>437</v>
      </c>
      <c r="BE511" t="s">
        <v>437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437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$B$11*EG511+$C$11*EH511+$F$11*ES511*(1-EV511)</f>
        <v>0</v>
      </c>
      <c r="DI511">
        <f>DH511*DJ511</f>
        <v>0</v>
      </c>
      <c r="DJ511">
        <f>($B$11*$D$9+$C$11*$D$9+$F$11*((FF511+EX511)/MAX(FF511+EX511+FG511, 0.1)*$I$9+FG511/MAX(FF511+EX511+FG511, 0.1)*$J$9))/($B$11+$C$11+$F$11)</f>
        <v>0</v>
      </c>
      <c r="DK511">
        <f>($B$11*$K$9+$C$11*$K$9+$F$11*((FF511+EX511)/MAX(FF511+EX511+FG511, 0.1)*$P$9+FG511/MAX(FF511+EX511+FG511, 0.1)*$Q$9))/($B$11+$C$11+$F$11)</f>
        <v>0</v>
      </c>
      <c r="DL511">
        <v>4.6</v>
      </c>
      <c r="DM511">
        <v>0.5</v>
      </c>
      <c r="DN511" t="s">
        <v>438</v>
      </c>
      <c r="DO511">
        <v>2</v>
      </c>
      <c r="DP511" t="b">
        <v>1</v>
      </c>
      <c r="DQ511">
        <v>1759003764.84615</v>
      </c>
      <c r="DR511">
        <v>250.784</v>
      </c>
      <c r="DS511">
        <v>235.559769230769</v>
      </c>
      <c r="DT511">
        <v>23.0207307692308</v>
      </c>
      <c r="DU511">
        <v>21.5455230769231</v>
      </c>
      <c r="DV511">
        <v>245.517538461538</v>
      </c>
      <c r="DW511">
        <v>22.6471615384615</v>
      </c>
      <c r="DX511">
        <v>499.965769230769</v>
      </c>
      <c r="DY511">
        <v>90.2437846153846</v>
      </c>
      <c r="DZ511">
        <v>0.0291238538461538</v>
      </c>
      <c r="EA511">
        <v>29.5944461538462</v>
      </c>
      <c r="EB511">
        <v>29.9763307692308</v>
      </c>
      <c r="EC511">
        <v>999.9</v>
      </c>
      <c r="ED511">
        <v>0</v>
      </c>
      <c r="EE511">
        <v>0</v>
      </c>
      <c r="EF511">
        <v>10004.0284615385</v>
      </c>
      <c r="EG511">
        <v>0</v>
      </c>
      <c r="EH511">
        <v>10.8855692307692</v>
      </c>
      <c r="EI511">
        <v>15.2242307692308</v>
      </c>
      <c r="EJ511">
        <v>256.693230769231</v>
      </c>
      <c r="EK511">
        <v>240.746923076923</v>
      </c>
      <c r="EL511">
        <v>1.47521384615385</v>
      </c>
      <c r="EM511">
        <v>235.559769230769</v>
      </c>
      <c r="EN511">
        <v>21.5455230769231</v>
      </c>
      <c r="EO511">
        <v>2.07747846153846</v>
      </c>
      <c r="EP511">
        <v>1.94434923076923</v>
      </c>
      <c r="EQ511">
        <v>18.0475384615385</v>
      </c>
      <c r="ER511">
        <v>16.9982769230769</v>
      </c>
      <c r="ES511">
        <v>2000.03076923077</v>
      </c>
      <c r="ET511">
        <v>0.980004307692308</v>
      </c>
      <c r="EU511">
        <v>0.0199958461538461</v>
      </c>
      <c r="EV511">
        <v>0</v>
      </c>
      <c r="EW511">
        <v>304.127846153846</v>
      </c>
      <c r="EX511">
        <v>5.00016</v>
      </c>
      <c r="EY511">
        <v>6399.65307692308</v>
      </c>
      <c r="EZ511">
        <v>18234.4846153846</v>
      </c>
      <c r="FA511">
        <v>49</v>
      </c>
      <c r="FB511">
        <v>49.4660769230769</v>
      </c>
      <c r="FC511">
        <v>49.4274615384615</v>
      </c>
      <c r="FD511">
        <v>49.062</v>
      </c>
      <c r="FE511">
        <v>50.812</v>
      </c>
      <c r="FF511">
        <v>1955.14076923077</v>
      </c>
      <c r="FG511">
        <v>39.89</v>
      </c>
      <c r="FH511">
        <v>0</v>
      </c>
      <c r="FI511">
        <v>1759003778.7</v>
      </c>
      <c r="FJ511">
        <v>0</v>
      </c>
      <c r="FK511">
        <v>303.519076923077</v>
      </c>
      <c r="FL511">
        <v>-38.52964105476</v>
      </c>
      <c r="FM511">
        <v>-803.809573224527</v>
      </c>
      <c r="FN511">
        <v>6388.42269230769</v>
      </c>
      <c r="FO511">
        <v>15</v>
      </c>
      <c r="FP511">
        <v>0</v>
      </c>
      <c r="FQ511" t="s">
        <v>439</v>
      </c>
      <c r="FR511">
        <v>1747249705.1</v>
      </c>
      <c r="FS511">
        <v>1747249711.1</v>
      </c>
      <c r="FT511">
        <v>0</v>
      </c>
      <c r="FU511">
        <v>0.871</v>
      </c>
      <c r="FV511">
        <v>0.066</v>
      </c>
      <c r="FW511">
        <v>5.486</v>
      </c>
      <c r="FX511">
        <v>0.145</v>
      </c>
      <c r="FY511">
        <v>420</v>
      </c>
      <c r="FZ511">
        <v>16</v>
      </c>
      <c r="GA511">
        <v>0.27</v>
      </c>
      <c r="GB511">
        <v>0.16</v>
      </c>
      <c r="GC511">
        <v>15.1545476190476</v>
      </c>
      <c r="GD511">
        <v>2.33139740259742</v>
      </c>
      <c r="GE511">
        <v>0.457694348643334</v>
      </c>
      <c r="GF511">
        <v>0</v>
      </c>
      <c r="GG511">
        <v>305.810264705882</v>
      </c>
      <c r="GH511">
        <v>-38.414530178298</v>
      </c>
      <c r="GI511">
        <v>3.77502381222582</v>
      </c>
      <c r="GJ511">
        <v>-1</v>
      </c>
      <c r="GK511">
        <v>1.47046666666667</v>
      </c>
      <c r="GL511">
        <v>0.0905914285714271</v>
      </c>
      <c r="GM511">
        <v>0.00930057721369683</v>
      </c>
      <c r="GN511">
        <v>1</v>
      </c>
      <c r="GO511">
        <v>1</v>
      </c>
      <c r="GP511">
        <v>2</v>
      </c>
      <c r="GQ511" t="s">
        <v>446</v>
      </c>
      <c r="GR511">
        <v>3.12559</v>
      </c>
      <c r="GS511">
        <v>2.65467</v>
      </c>
      <c r="GT511">
        <v>0.0525997</v>
      </c>
      <c r="GU511">
        <v>0.05032</v>
      </c>
      <c r="GV511">
        <v>0.0982131</v>
      </c>
      <c r="GW511">
        <v>0.0942244</v>
      </c>
      <c r="GX511">
        <v>24322.1</v>
      </c>
      <c r="GY511">
        <v>23163.7</v>
      </c>
      <c r="GZ511">
        <v>22959.9</v>
      </c>
      <c r="HA511">
        <v>23751.1</v>
      </c>
      <c r="HB511">
        <v>35288.3</v>
      </c>
      <c r="HC511">
        <v>35611</v>
      </c>
      <c r="HD511">
        <v>41398.6</v>
      </c>
      <c r="HE511">
        <v>42360.5</v>
      </c>
      <c r="HF511">
        <v>1.90045</v>
      </c>
      <c r="HG511">
        <v>1.81045</v>
      </c>
      <c r="HH511">
        <v>0.159793</v>
      </c>
      <c r="HI511">
        <v>0</v>
      </c>
      <c r="HJ511">
        <v>27.3726</v>
      </c>
      <c r="HK511">
        <v>999.9</v>
      </c>
      <c r="HL511">
        <v>56.019</v>
      </c>
      <c r="HM511">
        <v>29.517</v>
      </c>
      <c r="HN511">
        <v>25.723</v>
      </c>
      <c r="HO511">
        <v>53.8274</v>
      </c>
      <c r="HP511">
        <v>41.4503</v>
      </c>
      <c r="HQ511">
        <v>1</v>
      </c>
      <c r="HR511">
        <v>0.0664278</v>
      </c>
      <c r="HS511">
        <v>0.321024</v>
      </c>
      <c r="HT511">
        <v>20.2175</v>
      </c>
      <c r="HU511">
        <v>5.23376</v>
      </c>
      <c r="HV511">
        <v>11.992</v>
      </c>
      <c r="HW511">
        <v>4.95575</v>
      </c>
      <c r="HX511">
        <v>3.30398</v>
      </c>
      <c r="HY511">
        <v>25.1</v>
      </c>
      <c r="HZ511">
        <v>9999</v>
      </c>
      <c r="IA511">
        <v>9999</v>
      </c>
      <c r="IB511">
        <v>9999</v>
      </c>
      <c r="IC511">
        <v>1.8685</v>
      </c>
      <c r="ID511">
        <v>1.8642</v>
      </c>
      <c r="IE511">
        <v>1.8718</v>
      </c>
      <c r="IF511">
        <v>1.86267</v>
      </c>
      <c r="IG511">
        <v>1.86212</v>
      </c>
      <c r="IH511">
        <v>1.86858</v>
      </c>
      <c r="II511">
        <v>1.85867</v>
      </c>
      <c r="IJ511">
        <v>1.86508</v>
      </c>
      <c r="IK511">
        <v>5</v>
      </c>
      <c r="IL511">
        <v>0</v>
      </c>
      <c r="IM511">
        <v>0</v>
      </c>
      <c r="IN511">
        <v>0</v>
      </c>
      <c r="IO511" t="s">
        <v>441</v>
      </c>
      <c r="IP511" t="s">
        <v>442</v>
      </c>
      <c r="IQ511" t="s">
        <v>443</v>
      </c>
      <c r="IR511" t="s">
        <v>443</v>
      </c>
      <c r="IS511" t="s">
        <v>443</v>
      </c>
      <c r="IT511" t="s">
        <v>443</v>
      </c>
      <c r="IU511">
        <v>0</v>
      </c>
      <c r="IV511">
        <v>100</v>
      </c>
      <c r="IW511">
        <v>100</v>
      </c>
      <c r="IX511">
        <v>5.172</v>
      </c>
      <c r="IY511">
        <v>0.3736</v>
      </c>
      <c r="IZ511">
        <v>4.29428474587108</v>
      </c>
      <c r="JA511">
        <v>0.0044018681294096</v>
      </c>
      <c r="JB511">
        <v>-1.90699597991277e-06</v>
      </c>
      <c r="JC511">
        <v>4.44501569190667e-10</v>
      </c>
      <c r="JD511">
        <v>0.0663976639725661</v>
      </c>
      <c r="JE511">
        <v>0.00774552653971819</v>
      </c>
      <c r="JF511">
        <v>0.000136201457998369</v>
      </c>
      <c r="JG511">
        <v>5.32982615085375e-06</v>
      </c>
      <c r="JH511">
        <v>-0</v>
      </c>
      <c r="JI511">
        <v>1991</v>
      </c>
      <c r="JJ511">
        <v>1</v>
      </c>
      <c r="JK511">
        <v>28</v>
      </c>
      <c r="JL511">
        <v>195901.1</v>
      </c>
      <c r="JM511">
        <v>195901</v>
      </c>
      <c r="JN511">
        <v>0.299072</v>
      </c>
      <c r="JO511">
        <v>2.44751</v>
      </c>
      <c r="JP511">
        <v>1.4978</v>
      </c>
      <c r="JQ511">
        <v>2.33276</v>
      </c>
      <c r="JR511">
        <v>1.54419</v>
      </c>
      <c r="JS511">
        <v>2.33765</v>
      </c>
      <c r="JT511">
        <v>35.801</v>
      </c>
      <c r="JU511">
        <v>24.0963</v>
      </c>
      <c r="JV511">
        <v>18</v>
      </c>
      <c r="JW511">
        <v>547.086</v>
      </c>
      <c r="JX511">
        <v>432.232</v>
      </c>
      <c r="JY511">
        <v>26.2322</v>
      </c>
      <c r="JZ511">
        <v>28.4525</v>
      </c>
      <c r="KA511">
        <v>29.9998</v>
      </c>
      <c r="KB511">
        <v>28.3988</v>
      </c>
      <c r="KC511">
        <v>28.4271</v>
      </c>
      <c r="KD511">
        <v>5.96373</v>
      </c>
      <c r="KE511">
        <v>29.0233</v>
      </c>
      <c r="KF511">
        <v>100</v>
      </c>
      <c r="KG511">
        <v>26.2403</v>
      </c>
      <c r="KH511">
        <v>183.49</v>
      </c>
      <c r="KI511">
        <v>21.5846</v>
      </c>
      <c r="KJ511">
        <v>92.7805</v>
      </c>
      <c r="KK511">
        <v>98.7195</v>
      </c>
    </row>
    <row r="512" spans="1:297">
      <c r="A512">
        <v>496</v>
      </c>
      <c r="B512">
        <v>1759003778</v>
      </c>
      <c r="C512">
        <v>16431</v>
      </c>
      <c r="D512" t="s">
        <v>1438</v>
      </c>
      <c r="E512" t="s">
        <v>1439</v>
      </c>
      <c r="F512">
        <v>5</v>
      </c>
      <c r="G512" t="s">
        <v>1217</v>
      </c>
      <c r="H512" t="s">
        <v>436</v>
      </c>
      <c r="I512">
        <v>1759003769.84615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(EA512+(U512+2*0.95*5.67E-8*(((EA512+$B$7)+273)^4-(EA512+273)^4)-44100*J512)/(1.84*29.3*R512+8*0.95*5.67E-8*(EA512+273)^3))</f>
        <v>0</v>
      </c>
      <c r="W512">
        <f>($C$7*EB512+$D$7*EC512+$E$7*V512)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2*0.95*5.67E-8*(((EA512+$B$7)+273)^4-(W512+273)^4)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207.368565567857</v>
      </c>
      <c r="AK512">
        <v>216.40263030303</v>
      </c>
      <c r="AL512">
        <v>-3.33322694805193</v>
      </c>
      <c r="AM512">
        <v>63.08</v>
      </c>
      <c r="AN512">
        <f>(AP512 - AO512 + DY512*1E3/(8.314*(EA512+273.15)) * AR512/DX512 * AQ512) * DX512/(100*DL512) * 1000/(1000 - AP512)</f>
        <v>0</v>
      </c>
      <c r="AO512">
        <v>21.5357583988095</v>
      </c>
      <c r="AP512">
        <v>23.0278709090909</v>
      </c>
      <c r="AQ512">
        <v>1.33216984240436e-05</v>
      </c>
      <c r="AR512">
        <v>99.94</v>
      </c>
      <c r="AS512">
        <v>0</v>
      </c>
      <c r="AT512">
        <v>0</v>
      </c>
      <c r="AU512">
        <f>IF(AS512*$H$13&gt;=AW512,1.0,(AW512/(AW512-AS512*$H$13)))</f>
        <v>0</v>
      </c>
      <c r="AV512">
        <f>(AU512-1)*100</f>
        <v>0</v>
      </c>
      <c r="AW512">
        <f>MAX(0,($B$13+$C$13*EF512)/(1+$D$13*EF512)*DY512/(EA512+273)*$E$13)</f>
        <v>0</v>
      </c>
      <c r="AX512" t="s">
        <v>437</v>
      </c>
      <c r="AY512" t="s">
        <v>437</v>
      </c>
      <c r="AZ512">
        <v>0</v>
      </c>
      <c r="BA512">
        <v>0</v>
      </c>
      <c r="BB512">
        <f>1-AZ512/BA512</f>
        <v>0</v>
      </c>
      <c r="BC512">
        <v>0</v>
      </c>
      <c r="BD512" t="s">
        <v>437</v>
      </c>
      <c r="BE512" t="s">
        <v>437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437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$B$11*EG512+$C$11*EH512+$F$11*ES512*(1-EV512)</f>
        <v>0</v>
      </c>
      <c r="DI512">
        <f>DH512*DJ512</f>
        <v>0</v>
      </c>
      <c r="DJ512">
        <f>($B$11*$D$9+$C$11*$D$9+$F$11*((FF512+EX512)/MAX(FF512+EX512+FG512, 0.1)*$I$9+FG512/MAX(FF512+EX512+FG512, 0.1)*$J$9))/($B$11+$C$11+$F$11)</f>
        <v>0</v>
      </c>
      <c r="DK512">
        <f>($B$11*$K$9+$C$11*$K$9+$F$11*((FF512+EX512)/MAX(FF512+EX512+FG512, 0.1)*$P$9+FG512/MAX(FF512+EX512+FG512, 0.1)*$Q$9))/($B$11+$C$11+$F$11)</f>
        <v>0</v>
      </c>
      <c r="DL512">
        <v>4.6</v>
      </c>
      <c r="DM512">
        <v>0.5</v>
      </c>
      <c r="DN512" t="s">
        <v>438</v>
      </c>
      <c r="DO512">
        <v>2</v>
      </c>
      <c r="DP512" t="b">
        <v>1</v>
      </c>
      <c r="DQ512">
        <v>1759003769.84615</v>
      </c>
      <c r="DR512">
        <v>234.555615384615</v>
      </c>
      <c r="DS512">
        <v>218.761692307692</v>
      </c>
      <c r="DT512">
        <v>23.0228153846154</v>
      </c>
      <c r="DU512">
        <v>21.5409923076923</v>
      </c>
      <c r="DV512">
        <v>229.347076923077</v>
      </c>
      <c r="DW512">
        <v>22.6492</v>
      </c>
      <c r="DX512">
        <v>500.004</v>
      </c>
      <c r="DY512">
        <v>90.2432692307692</v>
      </c>
      <c r="DZ512">
        <v>0.0290581076923077</v>
      </c>
      <c r="EA512">
        <v>29.5962461538461</v>
      </c>
      <c r="EB512">
        <v>29.9712692307692</v>
      </c>
      <c r="EC512">
        <v>999.9</v>
      </c>
      <c r="ED512">
        <v>0</v>
      </c>
      <c r="EE512">
        <v>0</v>
      </c>
      <c r="EF512">
        <v>10011.3853846154</v>
      </c>
      <c r="EG512">
        <v>0</v>
      </c>
      <c r="EH512">
        <v>10.9003307692308</v>
      </c>
      <c r="EI512">
        <v>15.7942307692308</v>
      </c>
      <c r="EJ512">
        <v>240.083230769231</v>
      </c>
      <c r="EK512">
        <v>223.577769230769</v>
      </c>
      <c r="EL512">
        <v>1.48183076923077</v>
      </c>
      <c r="EM512">
        <v>218.761692307692</v>
      </c>
      <c r="EN512">
        <v>21.5409923076923</v>
      </c>
      <c r="EO512">
        <v>2.07765461538462</v>
      </c>
      <c r="EP512">
        <v>1.94392923076923</v>
      </c>
      <c r="EQ512">
        <v>18.0488923076923</v>
      </c>
      <c r="ER512">
        <v>16.9948769230769</v>
      </c>
      <c r="ES512">
        <v>1999.98076923077</v>
      </c>
      <c r="ET512">
        <v>0.980003846153846</v>
      </c>
      <c r="EU512">
        <v>0.0199962769230769</v>
      </c>
      <c r="EV512">
        <v>0</v>
      </c>
      <c r="EW512">
        <v>300.883769230769</v>
      </c>
      <c r="EX512">
        <v>5.00016</v>
      </c>
      <c r="EY512">
        <v>6333.35923076923</v>
      </c>
      <c r="EZ512">
        <v>18234.0384615385</v>
      </c>
      <c r="FA512">
        <v>49</v>
      </c>
      <c r="FB512">
        <v>49.4757692307692</v>
      </c>
      <c r="FC512">
        <v>49.4226923076923</v>
      </c>
      <c r="FD512">
        <v>49.062</v>
      </c>
      <c r="FE512">
        <v>50.812</v>
      </c>
      <c r="FF512">
        <v>1955.09076923077</v>
      </c>
      <c r="FG512">
        <v>39.89</v>
      </c>
      <c r="FH512">
        <v>0</v>
      </c>
      <c r="FI512">
        <v>1759003783.5</v>
      </c>
      <c r="FJ512">
        <v>0</v>
      </c>
      <c r="FK512">
        <v>300.4365</v>
      </c>
      <c r="FL512">
        <v>-38.6563076424487</v>
      </c>
      <c r="FM512">
        <v>-799.406152782508</v>
      </c>
      <c r="FN512">
        <v>6324.55346153846</v>
      </c>
      <c r="FO512">
        <v>15</v>
      </c>
      <c r="FP512">
        <v>0</v>
      </c>
      <c r="FQ512" t="s">
        <v>439</v>
      </c>
      <c r="FR512">
        <v>1747249705.1</v>
      </c>
      <c r="FS512">
        <v>1747249711.1</v>
      </c>
      <c r="FT512">
        <v>0</v>
      </c>
      <c r="FU512">
        <v>0.871</v>
      </c>
      <c r="FV512">
        <v>0.066</v>
      </c>
      <c r="FW512">
        <v>5.486</v>
      </c>
      <c r="FX512">
        <v>0.145</v>
      </c>
      <c r="FY512">
        <v>420</v>
      </c>
      <c r="FZ512">
        <v>16</v>
      </c>
      <c r="GA512">
        <v>0.27</v>
      </c>
      <c r="GB512">
        <v>0.16</v>
      </c>
      <c r="GC512">
        <v>15.4725714285714</v>
      </c>
      <c r="GD512">
        <v>4.48739220779222</v>
      </c>
      <c r="GE512">
        <v>0.640391593846599</v>
      </c>
      <c r="GF512">
        <v>0</v>
      </c>
      <c r="GG512">
        <v>303.135235294118</v>
      </c>
      <c r="GH512">
        <v>-38.3423071258335</v>
      </c>
      <c r="GI512">
        <v>3.76834369185333</v>
      </c>
      <c r="GJ512">
        <v>-1</v>
      </c>
      <c r="GK512">
        <v>1.47657238095238</v>
      </c>
      <c r="GL512">
        <v>0.0788937662337653</v>
      </c>
      <c r="GM512">
        <v>0.0080210104486143</v>
      </c>
      <c r="GN512">
        <v>1</v>
      </c>
      <c r="GO512">
        <v>1</v>
      </c>
      <c r="GP512">
        <v>2</v>
      </c>
      <c r="GQ512" t="s">
        <v>446</v>
      </c>
      <c r="GR512">
        <v>3.12542</v>
      </c>
      <c r="GS512">
        <v>2.65489</v>
      </c>
      <c r="GT512">
        <v>0.0491572</v>
      </c>
      <c r="GU512">
        <v>0.0468273</v>
      </c>
      <c r="GV512">
        <v>0.0982288</v>
      </c>
      <c r="GW512">
        <v>0.0942126</v>
      </c>
      <c r="GX512">
        <v>24411.1</v>
      </c>
      <c r="GY512">
        <v>23248.8</v>
      </c>
      <c r="GZ512">
        <v>22960.5</v>
      </c>
      <c r="HA512">
        <v>23751.1</v>
      </c>
      <c r="HB512">
        <v>35288.1</v>
      </c>
      <c r="HC512">
        <v>35611.3</v>
      </c>
      <c r="HD512">
        <v>41399.4</v>
      </c>
      <c r="HE512">
        <v>42360.7</v>
      </c>
      <c r="HF512">
        <v>1.9004</v>
      </c>
      <c r="HG512">
        <v>1.81063</v>
      </c>
      <c r="HH512">
        <v>0.160001</v>
      </c>
      <c r="HI512">
        <v>0</v>
      </c>
      <c r="HJ512">
        <v>27.3691</v>
      </c>
      <c r="HK512">
        <v>999.9</v>
      </c>
      <c r="HL512">
        <v>55.994</v>
      </c>
      <c r="HM512">
        <v>29.517</v>
      </c>
      <c r="HN512">
        <v>25.7106</v>
      </c>
      <c r="HO512">
        <v>53.7174</v>
      </c>
      <c r="HP512">
        <v>41.4503</v>
      </c>
      <c r="HQ512">
        <v>1</v>
      </c>
      <c r="HR512">
        <v>0.0662907</v>
      </c>
      <c r="HS512">
        <v>0.324891</v>
      </c>
      <c r="HT512">
        <v>20.2173</v>
      </c>
      <c r="HU512">
        <v>5.23391</v>
      </c>
      <c r="HV512">
        <v>11.992</v>
      </c>
      <c r="HW512">
        <v>4.95545</v>
      </c>
      <c r="HX512">
        <v>3.3039</v>
      </c>
      <c r="HY512">
        <v>25.1</v>
      </c>
      <c r="HZ512">
        <v>9999</v>
      </c>
      <c r="IA512">
        <v>9999</v>
      </c>
      <c r="IB512">
        <v>9999</v>
      </c>
      <c r="IC512">
        <v>1.86852</v>
      </c>
      <c r="ID512">
        <v>1.86421</v>
      </c>
      <c r="IE512">
        <v>1.8718</v>
      </c>
      <c r="IF512">
        <v>1.86268</v>
      </c>
      <c r="IG512">
        <v>1.86214</v>
      </c>
      <c r="IH512">
        <v>1.86857</v>
      </c>
      <c r="II512">
        <v>1.85869</v>
      </c>
      <c r="IJ512">
        <v>1.86508</v>
      </c>
      <c r="IK512">
        <v>5</v>
      </c>
      <c r="IL512">
        <v>0</v>
      </c>
      <c r="IM512">
        <v>0</v>
      </c>
      <c r="IN512">
        <v>0</v>
      </c>
      <c r="IO512" t="s">
        <v>441</v>
      </c>
      <c r="IP512" t="s">
        <v>442</v>
      </c>
      <c r="IQ512" t="s">
        <v>443</v>
      </c>
      <c r="IR512" t="s">
        <v>443</v>
      </c>
      <c r="IS512" t="s">
        <v>443</v>
      </c>
      <c r="IT512" t="s">
        <v>443</v>
      </c>
      <c r="IU512">
        <v>0</v>
      </c>
      <c r="IV512">
        <v>100</v>
      </c>
      <c r="IW512">
        <v>100</v>
      </c>
      <c r="IX512">
        <v>5.113</v>
      </c>
      <c r="IY512">
        <v>0.3737</v>
      </c>
      <c r="IZ512">
        <v>4.29428474587108</v>
      </c>
      <c r="JA512">
        <v>0.0044018681294096</v>
      </c>
      <c r="JB512">
        <v>-1.90699597991277e-06</v>
      </c>
      <c r="JC512">
        <v>4.44501569190667e-10</v>
      </c>
      <c r="JD512">
        <v>0.0663976639725661</v>
      </c>
      <c r="JE512">
        <v>0.00774552653971819</v>
      </c>
      <c r="JF512">
        <v>0.000136201457998369</v>
      </c>
      <c r="JG512">
        <v>5.32982615085375e-06</v>
      </c>
      <c r="JH512">
        <v>-0</v>
      </c>
      <c r="JI512">
        <v>1991</v>
      </c>
      <c r="JJ512">
        <v>1</v>
      </c>
      <c r="JK512">
        <v>28</v>
      </c>
      <c r="JL512">
        <v>195901.2</v>
      </c>
      <c r="JM512">
        <v>195901.1</v>
      </c>
      <c r="JN512">
        <v>0.26123</v>
      </c>
      <c r="JO512">
        <v>2.4585</v>
      </c>
      <c r="JP512">
        <v>1.4978</v>
      </c>
      <c r="JQ512">
        <v>2.33276</v>
      </c>
      <c r="JR512">
        <v>1.54419</v>
      </c>
      <c r="JS512">
        <v>2.38403</v>
      </c>
      <c r="JT512">
        <v>35.801</v>
      </c>
      <c r="JU512">
        <v>24.0963</v>
      </c>
      <c r="JV512">
        <v>18</v>
      </c>
      <c r="JW512">
        <v>547.018</v>
      </c>
      <c r="JX512">
        <v>432.306</v>
      </c>
      <c r="JY512">
        <v>26.2534</v>
      </c>
      <c r="JZ512">
        <v>28.4487</v>
      </c>
      <c r="KA512">
        <v>29.9998</v>
      </c>
      <c r="KB512">
        <v>28.3947</v>
      </c>
      <c r="KC512">
        <v>28.423</v>
      </c>
      <c r="KD512">
        <v>5.26671</v>
      </c>
      <c r="KE512">
        <v>29.0233</v>
      </c>
      <c r="KF512">
        <v>100</v>
      </c>
      <c r="KG512">
        <v>26.257</v>
      </c>
      <c r="KH512">
        <v>163.213</v>
      </c>
      <c r="KI512">
        <v>21.5846</v>
      </c>
      <c r="KJ512">
        <v>92.7824</v>
      </c>
      <c r="KK512">
        <v>98.7196</v>
      </c>
    </row>
    <row r="513" spans="1:297">
      <c r="A513">
        <v>497</v>
      </c>
      <c r="B513">
        <v>1759003783</v>
      </c>
      <c r="C513">
        <v>16436</v>
      </c>
      <c r="D513" t="s">
        <v>1440</v>
      </c>
      <c r="E513" t="s">
        <v>1441</v>
      </c>
      <c r="F513">
        <v>5</v>
      </c>
      <c r="G513" t="s">
        <v>1217</v>
      </c>
      <c r="H513" t="s">
        <v>436</v>
      </c>
      <c r="I513">
        <v>1759003774.84615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(EA513+(U513+2*0.95*5.67E-8*(((EA513+$B$7)+273)^4-(EA513+273)^4)-44100*J513)/(1.84*29.3*R513+8*0.95*5.67E-8*(EA513+273)^3))</f>
        <v>0</v>
      </c>
      <c r="W513">
        <f>($C$7*EB513+$D$7*EC513+$E$7*V513)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2*0.95*5.67E-8*(((EA513+$B$7)+273)^4-(W513+273)^4)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190.997251171429</v>
      </c>
      <c r="AK513">
        <v>200.020115151515</v>
      </c>
      <c r="AL513">
        <v>-3.25944049783553</v>
      </c>
      <c r="AM513">
        <v>63.08</v>
      </c>
      <c r="AN513">
        <f>(AP513 - AO513 + DY513*1E3/(8.314*(EA513+273.15)) * AR513/DX513 * AQ513) * DX513/(100*DL513) * 1000/(1000 - AP513)</f>
        <v>0</v>
      </c>
      <c r="AO513">
        <v>21.5304875029762</v>
      </c>
      <c r="AP513">
        <v>23.0265303030303</v>
      </c>
      <c r="AQ513">
        <v>-6.86449992157842e-07</v>
      </c>
      <c r="AR513">
        <v>99.94</v>
      </c>
      <c r="AS513">
        <v>0</v>
      </c>
      <c r="AT513">
        <v>0</v>
      </c>
      <c r="AU513">
        <f>IF(AS513*$H$13&gt;=AW513,1.0,(AW513/(AW513-AS513*$H$13)))</f>
        <v>0</v>
      </c>
      <c r="AV513">
        <f>(AU513-1)*100</f>
        <v>0</v>
      </c>
      <c r="AW513">
        <f>MAX(0,($B$13+$C$13*EF513)/(1+$D$13*EF513)*DY513/(EA513+273)*$E$13)</f>
        <v>0</v>
      </c>
      <c r="AX513" t="s">
        <v>437</v>
      </c>
      <c r="AY513" t="s">
        <v>437</v>
      </c>
      <c r="AZ513">
        <v>0</v>
      </c>
      <c r="BA513">
        <v>0</v>
      </c>
      <c r="BB513">
        <f>1-AZ513/BA513</f>
        <v>0</v>
      </c>
      <c r="BC513">
        <v>0</v>
      </c>
      <c r="BD513" t="s">
        <v>437</v>
      </c>
      <c r="BE513" t="s">
        <v>437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437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$B$11*EG513+$C$11*EH513+$F$11*ES513*(1-EV513)</f>
        <v>0</v>
      </c>
      <c r="DI513">
        <f>DH513*DJ513</f>
        <v>0</v>
      </c>
      <c r="DJ513">
        <f>($B$11*$D$9+$C$11*$D$9+$F$11*((FF513+EX513)/MAX(FF513+EX513+FG513, 0.1)*$I$9+FG513/MAX(FF513+EX513+FG513, 0.1)*$J$9))/($B$11+$C$11+$F$11)</f>
        <v>0</v>
      </c>
      <c r="DK513">
        <f>($B$11*$K$9+$C$11*$K$9+$F$11*((FF513+EX513)/MAX(FF513+EX513+FG513, 0.1)*$P$9+FG513/MAX(FF513+EX513+FG513, 0.1)*$Q$9))/($B$11+$C$11+$F$11)</f>
        <v>0</v>
      </c>
      <c r="DL513">
        <v>4.6</v>
      </c>
      <c r="DM513">
        <v>0.5</v>
      </c>
      <c r="DN513" t="s">
        <v>438</v>
      </c>
      <c r="DO513">
        <v>2</v>
      </c>
      <c r="DP513" t="b">
        <v>1</v>
      </c>
      <c r="DQ513">
        <v>1759003774.84615</v>
      </c>
      <c r="DR513">
        <v>218.372153846154</v>
      </c>
      <c r="DS513">
        <v>202.414307692308</v>
      </c>
      <c r="DT513">
        <v>23.0244769230769</v>
      </c>
      <c r="DU513">
        <v>21.5357230769231</v>
      </c>
      <c r="DV513">
        <v>213.222153846154</v>
      </c>
      <c r="DW513">
        <v>22.6508307692308</v>
      </c>
      <c r="DX513">
        <v>500.012307692308</v>
      </c>
      <c r="DY513">
        <v>90.2428384615385</v>
      </c>
      <c r="DZ513">
        <v>0.0290406230769231</v>
      </c>
      <c r="EA513">
        <v>29.5965153846154</v>
      </c>
      <c r="EB513">
        <v>29.9726923076923</v>
      </c>
      <c r="EC513">
        <v>999.9</v>
      </c>
      <c r="ED513">
        <v>0</v>
      </c>
      <c r="EE513">
        <v>0</v>
      </c>
      <c r="EF513">
        <v>10018.2184615385</v>
      </c>
      <c r="EG513">
        <v>0</v>
      </c>
      <c r="EH513">
        <v>10.8868461538462</v>
      </c>
      <c r="EI513">
        <v>15.9580769230769</v>
      </c>
      <c r="EJ513">
        <v>223.518769230769</v>
      </c>
      <c r="EK513">
        <v>206.869461538462</v>
      </c>
      <c r="EL513">
        <v>1.48877769230769</v>
      </c>
      <c r="EM513">
        <v>202.414307692308</v>
      </c>
      <c r="EN513">
        <v>21.5357230769231</v>
      </c>
      <c r="EO513">
        <v>2.07779538461538</v>
      </c>
      <c r="EP513">
        <v>1.94344230769231</v>
      </c>
      <c r="EQ513">
        <v>18.0499769230769</v>
      </c>
      <c r="ER513">
        <v>16.9909307692308</v>
      </c>
      <c r="ES513">
        <v>1999.97307692308</v>
      </c>
      <c r="ET513">
        <v>0.980003846153846</v>
      </c>
      <c r="EU513">
        <v>0.0199962692307692</v>
      </c>
      <c r="EV513">
        <v>0</v>
      </c>
      <c r="EW513">
        <v>297.632692307692</v>
      </c>
      <c r="EX513">
        <v>5.00016</v>
      </c>
      <c r="EY513">
        <v>6268.08230769231</v>
      </c>
      <c r="EZ513">
        <v>18233.9769230769</v>
      </c>
      <c r="FA513">
        <v>49</v>
      </c>
      <c r="FB513">
        <v>49.4806153846154</v>
      </c>
      <c r="FC513">
        <v>49.4226923076923</v>
      </c>
      <c r="FD513">
        <v>49.062</v>
      </c>
      <c r="FE513">
        <v>50.812</v>
      </c>
      <c r="FF513">
        <v>1955.08307692308</v>
      </c>
      <c r="FG513">
        <v>39.89</v>
      </c>
      <c r="FH513">
        <v>0</v>
      </c>
      <c r="FI513">
        <v>1759003788.3</v>
      </c>
      <c r="FJ513">
        <v>0</v>
      </c>
      <c r="FK513">
        <v>297.408923076923</v>
      </c>
      <c r="FL513">
        <v>-36.9385299402375</v>
      </c>
      <c r="FM513">
        <v>-759.054359536973</v>
      </c>
      <c r="FN513">
        <v>6262.50846153846</v>
      </c>
      <c r="FO513">
        <v>15</v>
      </c>
      <c r="FP513">
        <v>0</v>
      </c>
      <c r="FQ513" t="s">
        <v>439</v>
      </c>
      <c r="FR513">
        <v>1747249705.1</v>
      </c>
      <c r="FS513">
        <v>1747249711.1</v>
      </c>
      <c r="FT513">
        <v>0</v>
      </c>
      <c r="FU513">
        <v>0.871</v>
      </c>
      <c r="FV513">
        <v>0.066</v>
      </c>
      <c r="FW513">
        <v>5.486</v>
      </c>
      <c r="FX513">
        <v>0.145</v>
      </c>
      <c r="FY513">
        <v>420</v>
      </c>
      <c r="FZ513">
        <v>16</v>
      </c>
      <c r="GA513">
        <v>0.27</v>
      </c>
      <c r="GB513">
        <v>0.16</v>
      </c>
      <c r="GC513">
        <v>15.8689619047619</v>
      </c>
      <c r="GD513">
        <v>3.32265974025975</v>
      </c>
      <c r="GE513">
        <v>0.520969991345074</v>
      </c>
      <c r="GF513">
        <v>0</v>
      </c>
      <c r="GG513">
        <v>299.309941176471</v>
      </c>
      <c r="GH513">
        <v>-37.9134606741275</v>
      </c>
      <c r="GI513">
        <v>3.72630200649365</v>
      </c>
      <c r="GJ513">
        <v>-1</v>
      </c>
      <c r="GK513">
        <v>1.48488523809524</v>
      </c>
      <c r="GL513">
        <v>0.0835137662337667</v>
      </c>
      <c r="GM513">
        <v>0.00846492461589792</v>
      </c>
      <c r="GN513">
        <v>1</v>
      </c>
      <c r="GO513">
        <v>1</v>
      </c>
      <c r="GP513">
        <v>2</v>
      </c>
      <c r="GQ513" t="s">
        <v>446</v>
      </c>
      <c r="GR513">
        <v>3.12559</v>
      </c>
      <c r="GS513">
        <v>2.65468</v>
      </c>
      <c r="GT513">
        <v>0.04572</v>
      </c>
      <c r="GU513">
        <v>0.0432039</v>
      </c>
      <c r="GV513">
        <v>0.0982315</v>
      </c>
      <c r="GW513">
        <v>0.094191</v>
      </c>
      <c r="GX513">
        <v>24499.4</v>
      </c>
      <c r="GY513">
        <v>23337.3</v>
      </c>
      <c r="GZ513">
        <v>22960.5</v>
      </c>
      <c r="HA513">
        <v>23751.3</v>
      </c>
      <c r="HB513">
        <v>35288.5</v>
      </c>
      <c r="HC513">
        <v>35612</v>
      </c>
      <c r="HD513">
        <v>41400.3</v>
      </c>
      <c r="HE513">
        <v>42360.8</v>
      </c>
      <c r="HF513">
        <v>1.90093</v>
      </c>
      <c r="HG513">
        <v>1.81037</v>
      </c>
      <c r="HH513">
        <v>0.160128</v>
      </c>
      <c r="HI513">
        <v>0</v>
      </c>
      <c r="HJ513">
        <v>27.3664</v>
      </c>
      <c r="HK513">
        <v>999.9</v>
      </c>
      <c r="HL513">
        <v>56.019</v>
      </c>
      <c r="HM513">
        <v>29.517</v>
      </c>
      <c r="HN513">
        <v>25.721</v>
      </c>
      <c r="HO513">
        <v>53.5474</v>
      </c>
      <c r="HP513">
        <v>41.5785</v>
      </c>
      <c r="HQ513">
        <v>1</v>
      </c>
      <c r="HR513">
        <v>0.0657698</v>
      </c>
      <c r="HS513">
        <v>0.306879</v>
      </c>
      <c r="HT513">
        <v>20.2173</v>
      </c>
      <c r="HU513">
        <v>5.23376</v>
      </c>
      <c r="HV513">
        <v>11.992</v>
      </c>
      <c r="HW513">
        <v>4.95575</v>
      </c>
      <c r="HX513">
        <v>3.30398</v>
      </c>
      <c r="HY513">
        <v>25.1</v>
      </c>
      <c r="HZ513">
        <v>9999</v>
      </c>
      <c r="IA513">
        <v>9999</v>
      </c>
      <c r="IB513">
        <v>9999</v>
      </c>
      <c r="IC513">
        <v>1.86854</v>
      </c>
      <c r="ID513">
        <v>1.86424</v>
      </c>
      <c r="IE513">
        <v>1.8718</v>
      </c>
      <c r="IF513">
        <v>1.86271</v>
      </c>
      <c r="IG513">
        <v>1.86212</v>
      </c>
      <c r="IH513">
        <v>1.86854</v>
      </c>
      <c r="II513">
        <v>1.8587</v>
      </c>
      <c r="IJ513">
        <v>1.86508</v>
      </c>
      <c r="IK513">
        <v>5</v>
      </c>
      <c r="IL513">
        <v>0</v>
      </c>
      <c r="IM513">
        <v>0</v>
      </c>
      <c r="IN513">
        <v>0</v>
      </c>
      <c r="IO513" t="s">
        <v>441</v>
      </c>
      <c r="IP513" t="s">
        <v>442</v>
      </c>
      <c r="IQ513" t="s">
        <v>443</v>
      </c>
      <c r="IR513" t="s">
        <v>443</v>
      </c>
      <c r="IS513" t="s">
        <v>443</v>
      </c>
      <c r="IT513" t="s">
        <v>443</v>
      </c>
      <c r="IU513">
        <v>0</v>
      </c>
      <c r="IV513">
        <v>100</v>
      </c>
      <c r="IW513">
        <v>100</v>
      </c>
      <c r="IX513">
        <v>5.054</v>
      </c>
      <c r="IY513">
        <v>0.3737</v>
      </c>
      <c r="IZ513">
        <v>4.29428474587108</v>
      </c>
      <c r="JA513">
        <v>0.0044018681294096</v>
      </c>
      <c r="JB513">
        <v>-1.90699597991277e-06</v>
      </c>
      <c r="JC513">
        <v>4.44501569190667e-10</v>
      </c>
      <c r="JD513">
        <v>0.0663976639725661</v>
      </c>
      <c r="JE513">
        <v>0.00774552653971819</v>
      </c>
      <c r="JF513">
        <v>0.000136201457998369</v>
      </c>
      <c r="JG513">
        <v>5.32982615085375e-06</v>
      </c>
      <c r="JH513">
        <v>-0</v>
      </c>
      <c r="JI513">
        <v>1991</v>
      </c>
      <c r="JJ513">
        <v>1</v>
      </c>
      <c r="JK513">
        <v>28</v>
      </c>
      <c r="JL513">
        <v>195901.3</v>
      </c>
      <c r="JM513">
        <v>195901.2</v>
      </c>
      <c r="JN513">
        <v>0.224609</v>
      </c>
      <c r="JO513">
        <v>2.47681</v>
      </c>
      <c r="JP513">
        <v>1.4978</v>
      </c>
      <c r="JQ513">
        <v>2.33276</v>
      </c>
      <c r="JR513">
        <v>1.54419</v>
      </c>
      <c r="JS513">
        <v>2.26929</v>
      </c>
      <c r="JT513">
        <v>35.801</v>
      </c>
      <c r="JU513">
        <v>24.0875</v>
      </c>
      <c r="JV513">
        <v>18</v>
      </c>
      <c r="JW513">
        <v>547.335</v>
      </c>
      <c r="JX513">
        <v>432.129</v>
      </c>
      <c r="JY513">
        <v>26.2715</v>
      </c>
      <c r="JZ513">
        <v>28.4447</v>
      </c>
      <c r="KA513">
        <v>29.9998</v>
      </c>
      <c r="KB513">
        <v>28.3916</v>
      </c>
      <c r="KC513">
        <v>28.4193</v>
      </c>
      <c r="KD513">
        <v>4.44968</v>
      </c>
      <c r="KE513">
        <v>29.0233</v>
      </c>
      <c r="KF513">
        <v>100</v>
      </c>
      <c r="KG513">
        <v>26.2764</v>
      </c>
      <c r="KH513">
        <v>149.661</v>
      </c>
      <c r="KI513">
        <v>21.5846</v>
      </c>
      <c r="KJ513">
        <v>92.7838</v>
      </c>
      <c r="KK513">
        <v>98.7201</v>
      </c>
    </row>
    <row r="514" spans="1:297">
      <c r="A514">
        <v>498</v>
      </c>
      <c r="B514">
        <v>1759003788</v>
      </c>
      <c r="C514">
        <v>16441</v>
      </c>
      <c r="D514" t="s">
        <v>1442</v>
      </c>
      <c r="E514" t="s">
        <v>1443</v>
      </c>
      <c r="F514">
        <v>5</v>
      </c>
      <c r="G514" t="s">
        <v>1217</v>
      </c>
      <c r="H514" t="s">
        <v>436</v>
      </c>
      <c r="I514">
        <v>1759003779.84615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(EA514+(U514+2*0.95*5.67E-8*(((EA514+$B$7)+273)^4-(EA514+273)^4)-44100*J514)/(1.84*29.3*R514+8*0.95*5.67E-8*(EA514+273)^3))</f>
        <v>0</v>
      </c>
      <c r="W514">
        <f>($C$7*EB514+$D$7*EC514+$E$7*V514)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2*0.95*5.67E-8*(((EA514+$B$7)+273)^4-(W514+273)^4)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174.024271990476</v>
      </c>
      <c r="AK514">
        <v>183.667284848485</v>
      </c>
      <c r="AL514">
        <v>-3.26478212121215</v>
      </c>
      <c r="AM514">
        <v>63.08</v>
      </c>
      <c r="AN514">
        <f>(AP514 - AO514 + DY514*1E3/(8.314*(EA514+273.15)) * AR514/DX514 * AQ514) * DX514/(100*DL514) * 1000/(1000 - AP514)</f>
        <v>0</v>
      </c>
      <c r="AO514">
        <v>21.5229376458333</v>
      </c>
      <c r="AP514">
        <v>23.0258278787879</v>
      </c>
      <c r="AQ514">
        <v>-2.34337529481981e-06</v>
      </c>
      <c r="AR514">
        <v>99.94</v>
      </c>
      <c r="AS514">
        <v>0</v>
      </c>
      <c r="AT514">
        <v>0</v>
      </c>
      <c r="AU514">
        <f>IF(AS514*$H$13&gt;=AW514,1.0,(AW514/(AW514-AS514*$H$13)))</f>
        <v>0</v>
      </c>
      <c r="AV514">
        <f>(AU514-1)*100</f>
        <v>0</v>
      </c>
      <c r="AW514">
        <f>MAX(0,($B$13+$C$13*EF514)/(1+$D$13*EF514)*DY514/(EA514+273)*$E$13)</f>
        <v>0</v>
      </c>
      <c r="AX514" t="s">
        <v>437</v>
      </c>
      <c r="AY514" t="s">
        <v>437</v>
      </c>
      <c r="AZ514">
        <v>0</v>
      </c>
      <c r="BA514">
        <v>0</v>
      </c>
      <c r="BB514">
        <f>1-AZ514/BA514</f>
        <v>0</v>
      </c>
      <c r="BC514">
        <v>0</v>
      </c>
      <c r="BD514" t="s">
        <v>437</v>
      </c>
      <c r="BE514" t="s">
        <v>437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437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$B$11*EG514+$C$11*EH514+$F$11*ES514*(1-EV514)</f>
        <v>0</v>
      </c>
      <c r="DI514">
        <f>DH514*DJ514</f>
        <v>0</v>
      </c>
      <c r="DJ514">
        <f>($B$11*$D$9+$C$11*$D$9+$F$11*((FF514+EX514)/MAX(FF514+EX514+FG514, 0.1)*$I$9+FG514/MAX(FF514+EX514+FG514, 0.1)*$J$9))/($B$11+$C$11+$F$11)</f>
        <v>0</v>
      </c>
      <c r="DK514">
        <f>($B$11*$K$9+$C$11*$K$9+$F$11*((FF514+EX514)/MAX(FF514+EX514+FG514, 0.1)*$P$9+FG514/MAX(FF514+EX514+FG514, 0.1)*$Q$9))/($B$11+$C$11+$F$11)</f>
        <v>0</v>
      </c>
      <c r="DL514">
        <v>4.6</v>
      </c>
      <c r="DM514">
        <v>0.5</v>
      </c>
      <c r="DN514" t="s">
        <v>438</v>
      </c>
      <c r="DO514">
        <v>2</v>
      </c>
      <c r="DP514" t="b">
        <v>1</v>
      </c>
      <c r="DQ514">
        <v>1759003779.84615</v>
      </c>
      <c r="DR514">
        <v>202.343692307692</v>
      </c>
      <c r="DS514">
        <v>185.852461538462</v>
      </c>
      <c r="DT514">
        <v>23.0259153846154</v>
      </c>
      <c r="DU514">
        <v>21.5300615384615</v>
      </c>
      <c r="DV514">
        <v>197.252461538462</v>
      </c>
      <c r="DW514">
        <v>22.6522230769231</v>
      </c>
      <c r="DX514">
        <v>500.008307692308</v>
      </c>
      <c r="DY514">
        <v>90.2424769230769</v>
      </c>
      <c r="DZ514">
        <v>0.0290865846153846</v>
      </c>
      <c r="EA514">
        <v>29.5977846153846</v>
      </c>
      <c r="EB514">
        <v>29.9752</v>
      </c>
      <c r="EC514">
        <v>999.9</v>
      </c>
      <c r="ED514">
        <v>0</v>
      </c>
      <c r="EE514">
        <v>0</v>
      </c>
      <c r="EF514">
        <v>9999.33</v>
      </c>
      <c r="EG514">
        <v>0</v>
      </c>
      <c r="EH514">
        <v>10.8931615384615</v>
      </c>
      <c r="EI514">
        <v>16.4914307692308</v>
      </c>
      <c r="EJ514">
        <v>207.112846153846</v>
      </c>
      <c r="EK514">
        <v>189.941923076923</v>
      </c>
      <c r="EL514">
        <v>1.49587384615385</v>
      </c>
      <c r="EM514">
        <v>185.852461538462</v>
      </c>
      <c r="EN514">
        <v>21.5300615384615</v>
      </c>
      <c r="EO514">
        <v>2.07791615384615</v>
      </c>
      <c r="EP514">
        <v>1.94292307692308</v>
      </c>
      <c r="EQ514">
        <v>18.0509076923077</v>
      </c>
      <c r="ER514">
        <v>16.9867076923077</v>
      </c>
      <c r="ES514">
        <v>1999.99230769231</v>
      </c>
      <c r="ET514">
        <v>0.980004076923077</v>
      </c>
      <c r="EU514">
        <v>0.0199960538461538</v>
      </c>
      <c r="EV514">
        <v>0</v>
      </c>
      <c r="EW514">
        <v>294.711</v>
      </c>
      <c r="EX514">
        <v>5.00016</v>
      </c>
      <c r="EY514">
        <v>6206.92461538462</v>
      </c>
      <c r="EZ514">
        <v>18234.1538461538</v>
      </c>
      <c r="FA514">
        <v>49</v>
      </c>
      <c r="FB514">
        <v>49.4854615384615</v>
      </c>
      <c r="FC514">
        <v>49.4322307692308</v>
      </c>
      <c r="FD514">
        <v>49.062</v>
      </c>
      <c r="FE514">
        <v>50.8072307692308</v>
      </c>
      <c r="FF514">
        <v>1955.10230769231</v>
      </c>
      <c r="FG514">
        <v>39.89</v>
      </c>
      <c r="FH514">
        <v>0</v>
      </c>
      <c r="FI514">
        <v>1759003793.7</v>
      </c>
      <c r="FJ514">
        <v>0</v>
      </c>
      <c r="FK514">
        <v>294.06172</v>
      </c>
      <c r="FL514">
        <v>-33.4108461632793</v>
      </c>
      <c r="FM514">
        <v>-687.106153863817</v>
      </c>
      <c r="FN514">
        <v>6193.6548</v>
      </c>
      <c r="FO514">
        <v>15</v>
      </c>
      <c r="FP514">
        <v>0</v>
      </c>
      <c r="FQ514" t="s">
        <v>439</v>
      </c>
      <c r="FR514">
        <v>1747249705.1</v>
      </c>
      <c r="FS514">
        <v>1747249711.1</v>
      </c>
      <c r="FT514">
        <v>0</v>
      </c>
      <c r="FU514">
        <v>0.871</v>
      </c>
      <c r="FV514">
        <v>0.066</v>
      </c>
      <c r="FW514">
        <v>5.486</v>
      </c>
      <c r="FX514">
        <v>0.145</v>
      </c>
      <c r="FY514">
        <v>420</v>
      </c>
      <c r="FZ514">
        <v>16</v>
      </c>
      <c r="GA514">
        <v>0.27</v>
      </c>
      <c r="GB514">
        <v>0.16</v>
      </c>
      <c r="GC514">
        <v>16.1030952380952</v>
      </c>
      <c r="GD514">
        <v>4.67185714285717</v>
      </c>
      <c r="GE514">
        <v>0.603361225987338</v>
      </c>
      <c r="GF514">
        <v>0</v>
      </c>
      <c r="GG514">
        <v>296.743735294118</v>
      </c>
      <c r="GH514">
        <v>-35.6596943942791</v>
      </c>
      <c r="GI514">
        <v>3.50635150002043</v>
      </c>
      <c r="GJ514">
        <v>-1</v>
      </c>
      <c r="GK514">
        <v>1.49044095238095</v>
      </c>
      <c r="GL514">
        <v>0.0876187012987023</v>
      </c>
      <c r="GM514">
        <v>0.00886559315275145</v>
      </c>
      <c r="GN514">
        <v>1</v>
      </c>
      <c r="GO514">
        <v>1</v>
      </c>
      <c r="GP514">
        <v>2</v>
      </c>
      <c r="GQ514" t="s">
        <v>446</v>
      </c>
      <c r="GR514">
        <v>3.12536</v>
      </c>
      <c r="GS514">
        <v>2.65451</v>
      </c>
      <c r="GT514">
        <v>0.0421993</v>
      </c>
      <c r="GU514">
        <v>0.0395012</v>
      </c>
      <c r="GV514">
        <v>0.0982261</v>
      </c>
      <c r="GW514">
        <v>0.094171</v>
      </c>
      <c r="GX514">
        <v>24589.8</v>
      </c>
      <c r="GY514">
        <v>23427.5</v>
      </c>
      <c r="GZ514">
        <v>22960.6</v>
      </c>
      <c r="HA514">
        <v>23751.2</v>
      </c>
      <c r="HB514">
        <v>35287.9</v>
      </c>
      <c r="HC514">
        <v>35612.4</v>
      </c>
      <c r="HD514">
        <v>41399.7</v>
      </c>
      <c r="HE514">
        <v>42360.6</v>
      </c>
      <c r="HF514">
        <v>1.90055</v>
      </c>
      <c r="HG514">
        <v>1.8111</v>
      </c>
      <c r="HH514">
        <v>0.160336</v>
      </c>
      <c r="HI514">
        <v>0</v>
      </c>
      <c r="HJ514">
        <v>27.3639</v>
      </c>
      <c r="HK514">
        <v>999.9</v>
      </c>
      <c r="HL514">
        <v>55.994</v>
      </c>
      <c r="HM514">
        <v>29.527</v>
      </c>
      <c r="HN514">
        <v>25.7256</v>
      </c>
      <c r="HO514">
        <v>53.6174</v>
      </c>
      <c r="HP514">
        <v>41.7027</v>
      </c>
      <c r="HQ514">
        <v>1</v>
      </c>
      <c r="HR514">
        <v>0.0657088</v>
      </c>
      <c r="HS514">
        <v>0.308254</v>
      </c>
      <c r="HT514">
        <v>20.2173</v>
      </c>
      <c r="HU514">
        <v>5.23376</v>
      </c>
      <c r="HV514">
        <v>11.992</v>
      </c>
      <c r="HW514">
        <v>4.95575</v>
      </c>
      <c r="HX514">
        <v>3.30398</v>
      </c>
      <c r="HY514">
        <v>25.1</v>
      </c>
      <c r="HZ514">
        <v>9999</v>
      </c>
      <c r="IA514">
        <v>9999</v>
      </c>
      <c r="IB514">
        <v>9999</v>
      </c>
      <c r="IC514">
        <v>1.86853</v>
      </c>
      <c r="ID514">
        <v>1.86424</v>
      </c>
      <c r="IE514">
        <v>1.8718</v>
      </c>
      <c r="IF514">
        <v>1.86268</v>
      </c>
      <c r="IG514">
        <v>1.86213</v>
      </c>
      <c r="IH514">
        <v>1.86857</v>
      </c>
      <c r="II514">
        <v>1.8587</v>
      </c>
      <c r="IJ514">
        <v>1.86508</v>
      </c>
      <c r="IK514">
        <v>5</v>
      </c>
      <c r="IL514">
        <v>0</v>
      </c>
      <c r="IM514">
        <v>0</v>
      </c>
      <c r="IN514">
        <v>0</v>
      </c>
      <c r="IO514" t="s">
        <v>441</v>
      </c>
      <c r="IP514" t="s">
        <v>442</v>
      </c>
      <c r="IQ514" t="s">
        <v>443</v>
      </c>
      <c r="IR514" t="s">
        <v>443</v>
      </c>
      <c r="IS514" t="s">
        <v>443</v>
      </c>
      <c r="IT514" t="s">
        <v>443</v>
      </c>
      <c r="IU514">
        <v>0</v>
      </c>
      <c r="IV514">
        <v>100</v>
      </c>
      <c r="IW514">
        <v>100</v>
      </c>
      <c r="IX514">
        <v>4.994</v>
      </c>
      <c r="IY514">
        <v>0.3737</v>
      </c>
      <c r="IZ514">
        <v>4.29428474587108</v>
      </c>
      <c r="JA514">
        <v>0.0044018681294096</v>
      </c>
      <c r="JB514">
        <v>-1.90699597991277e-06</v>
      </c>
      <c r="JC514">
        <v>4.44501569190667e-10</v>
      </c>
      <c r="JD514">
        <v>0.0663976639725661</v>
      </c>
      <c r="JE514">
        <v>0.00774552653971819</v>
      </c>
      <c r="JF514">
        <v>0.000136201457998369</v>
      </c>
      <c r="JG514">
        <v>5.32982615085375e-06</v>
      </c>
      <c r="JH514">
        <v>-0</v>
      </c>
      <c r="JI514">
        <v>1991</v>
      </c>
      <c r="JJ514">
        <v>1</v>
      </c>
      <c r="JK514">
        <v>28</v>
      </c>
      <c r="JL514">
        <v>195901.4</v>
      </c>
      <c r="JM514">
        <v>195901.3</v>
      </c>
      <c r="JN514">
        <v>0.184326</v>
      </c>
      <c r="JO514">
        <v>2.48047</v>
      </c>
      <c r="JP514">
        <v>1.49902</v>
      </c>
      <c r="JQ514">
        <v>2.33276</v>
      </c>
      <c r="JR514">
        <v>1.54419</v>
      </c>
      <c r="JS514">
        <v>2.27539</v>
      </c>
      <c r="JT514">
        <v>35.8244</v>
      </c>
      <c r="JU514">
        <v>24.0875</v>
      </c>
      <c r="JV514">
        <v>18</v>
      </c>
      <c r="JW514">
        <v>547.055</v>
      </c>
      <c r="JX514">
        <v>432.534</v>
      </c>
      <c r="JY514">
        <v>26.2885</v>
      </c>
      <c r="JZ514">
        <v>28.4405</v>
      </c>
      <c r="KA514">
        <v>29.9998</v>
      </c>
      <c r="KB514">
        <v>28.3875</v>
      </c>
      <c r="KC514">
        <v>28.4157</v>
      </c>
      <c r="KD514">
        <v>3.71878</v>
      </c>
      <c r="KE514">
        <v>29.0233</v>
      </c>
      <c r="KF514">
        <v>100</v>
      </c>
      <c r="KG514">
        <v>26.2915</v>
      </c>
      <c r="KH514">
        <v>129.381</v>
      </c>
      <c r="KI514">
        <v>21.5846</v>
      </c>
      <c r="KJ514">
        <v>92.7831</v>
      </c>
      <c r="KK514">
        <v>98.7197</v>
      </c>
    </row>
    <row r="515" spans="1:297">
      <c r="A515">
        <v>499</v>
      </c>
      <c r="B515">
        <v>1759003793</v>
      </c>
      <c r="C515">
        <v>16446</v>
      </c>
      <c r="D515" t="s">
        <v>1444</v>
      </c>
      <c r="E515" t="s">
        <v>1445</v>
      </c>
      <c r="F515">
        <v>5</v>
      </c>
      <c r="G515" t="s">
        <v>1217</v>
      </c>
      <c r="H515" t="s">
        <v>436</v>
      </c>
      <c r="I515">
        <v>1759003784.84615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(EA515+(U515+2*0.95*5.67E-8*(((EA515+$B$7)+273)^4-(EA515+273)^4)-44100*J515)/(1.84*29.3*R515+8*0.95*5.67E-8*(EA515+273)^3))</f>
        <v>0</v>
      </c>
      <c r="W515">
        <f>($C$7*EB515+$D$7*EC515+$E$7*V515)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2*0.95*5.67E-8*(((EA515+$B$7)+273)^4-(W515+273)^4)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157.294088032143</v>
      </c>
      <c r="AK515">
        <v>167.283054545454</v>
      </c>
      <c r="AL515">
        <v>-3.27732422077924</v>
      </c>
      <c r="AM515">
        <v>63.08</v>
      </c>
      <c r="AN515">
        <f>(AP515 - AO515 + DY515*1E3/(8.314*(EA515+273.15)) * AR515/DX515 * AQ515) * DX515/(100*DL515) * 1000/(1000 - AP515)</f>
        <v>0</v>
      </c>
      <c r="AO515">
        <v>21.5172225892857</v>
      </c>
      <c r="AP515">
        <v>23.0303375757576</v>
      </c>
      <c r="AQ515">
        <v>8.7940006121336e-06</v>
      </c>
      <c r="AR515">
        <v>99.94</v>
      </c>
      <c r="AS515">
        <v>0</v>
      </c>
      <c r="AT515">
        <v>0</v>
      </c>
      <c r="AU515">
        <f>IF(AS515*$H$13&gt;=AW515,1.0,(AW515/(AW515-AS515*$H$13)))</f>
        <v>0</v>
      </c>
      <c r="AV515">
        <f>(AU515-1)*100</f>
        <v>0</v>
      </c>
      <c r="AW515">
        <f>MAX(0,($B$13+$C$13*EF515)/(1+$D$13*EF515)*DY515/(EA515+273)*$E$13)</f>
        <v>0</v>
      </c>
      <c r="AX515" t="s">
        <v>437</v>
      </c>
      <c r="AY515" t="s">
        <v>437</v>
      </c>
      <c r="AZ515">
        <v>0</v>
      </c>
      <c r="BA515">
        <v>0</v>
      </c>
      <c r="BB515">
        <f>1-AZ515/BA515</f>
        <v>0</v>
      </c>
      <c r="BC515">
        <v>0</v>
      </c>
      <c r="BD515" t="s">
        <v>437</v>
      </c>
      <c r="BE515" t="s">
        <v>437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437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$B$11*EG515+$C$11*EH515+$F$11*ES515*(1-EV515)</f>
        <v>0</v>
      </c>
      <c r="DI515">
        <f>DH515*DJ515</f>
        <v>0</v>
      </c>
      <c r="DJ515">
        <f>($B$11*$D$9+$C$11*$D$9+$F$11*((FF515+EX515)/MAX(FF515+EX515+FG515, 0.1)*$I$9+FG515/MAX(FF515+EX515+FG515, 0.1)*$J$9))/($B$11+$C$11+$F$11)</f>
        <v>0</v>
      </c>
      <c r="DK515">
        <f>($B$11*$K$9+$C$11*$K$9+$F$11*((FF515+EX515)/MAX(FF515+EX515+FG515, 0.1)*$P$9+FG515/MAX(FF515+EX515+FG515, 0.1)*$Q$9))/($B$11+$C$11+$F$11)</f>
        <v>0</v>
      </c>
      <c r="DL515">
        <v>4.6</v>
      </c>
      <c r="DM515">
        <v>0.5</v>
      </c>
      <c r="DN515" t="s">
        <v>438</v>
      </c>
      <c r="DO515">
        <v>2</v>
      </c>
      <c r="DP515" t="b">
        <v>1</v>
      </c>
      <c r="DQ515">
        <v>1759003784.84615</v>
      </c>
      <c r="DR515">
        <v>186.297230769231</v>
      </c>
      <c r="DS515">
        <v>169.535615384615</v>
      </c>
      <c r="DT515">
        <v>23.0273</v>
      </c>
      <c r="DU515">
        <v>21.5239230769231</v>
      </c>
      <c r="DV515">
        <v>181.265538461538</v>
      </c>
      <c r="DW515">
        <v>22.6535846153846</v>
      </c>
      <c r="DX515">
        <v>499.984461538462</v>
      </c>
      <c r="DY515">
        <v>90.2417230769231</v>
      </c>
      <c r="DZ515">
        <v>0.0291155384615385</v>
      </c>
      <c r="EA515">
        <v>29.5982923076923</v>
      </c>
      <c r="EB515">
        <v>29.9752538461538</v>
      </c>
      <c r="EC515">
        <v>999.9</v>
      </c>
      <c r="ED515">
        <v>0</v>
      </c>
      <c r="EE515">
        <v>0</v>
      </c>
      <c r="EF515">
        <v>9998.27461538461</v>
      </c>
      <c r="EG515">
        <v>0</v>
      </c>
      <c r="EH515">
        <v>10.8892076923077</v>
      </c>
      <c r="EI515">
        <v>16.7615461538462</v>
      </c>
      <c r="EJ515">
        <v>190.688307692308</v>
      </c>
      <c r="EK515">
        <v>173.265153846154</v>
      </c>
      <c r="EL515">
        <v>1.50339846153846</v>
      </c>
      <c r="EM515">
        <v>169.535615384615</v>
      </c>
      <c r="EN515">
        <v>21.5239230769231</v>
      </c>
      <c r="EO515">
        <v>2.07802538461538</v>
      </c>
      <c r="EP515">
        <v>1.94235307692308</v>
      </c>
      <c r="EQ515">
        <v>18.0517384615385</v>
      </c>
      <c r="ER515">
        <v>16.9820846153846</v>
      </c>
      <c r="ES515">
        <v>1999.96846153846</v>
      </c>
      <c r="ET515">
        <v>0.980003846153846</v>
      </c>
      <c r="EU515">
        <v>0.0199962615384615</v>
      </c>
      <c r="EV515">
        <v>0</v>
      </c>
      <c r="EW515">
        <v>291.983615384615</v>
      </c>
      <c r="EX515">
        <v>5.00016</v>
      </c>
      <c r="EY515">
        <v>6151.44692307692</v>
      </c>
      <c r="EZ515">
        <v>18233.9307692308</v>
      </c>
      <c r="FA515">
        <v>49</v>
      </c>
      <c r="FB515">
        <v>49.4903076923077</v>
      </c>
      <c r="FC515">
        <v>49.4322307692308</v>
      </c>
      <c r="FD515">
        <v>49.062</v>
      </c>
      <c r="FE515">
        <v>50.8072307692308</v>
      </c>
      <c r="FF515">
        <v>1955.07846153846</v>
      </c>
      <c r="FG515">
        <v>39.89</v>
      </c>
      <c r="FH515">
        <v>0</v>
      </c>
      <c r="FI515">
        <v>1759003798.5</v>
      </c>
      <c r="FJ515">
        <v>0</v>
      </c>
      <c r="FK515">
        <v>291.5142</v>
      </c>
      <c r="FL515">
        <v>-29.8859230415474</v>
      </c>
      <c r="FM515">
        <v>-618.552306739849</v>
      </c>
      <c r="FN515">
        <v>6141.5832</v>
      </c>
      <c r="FO515">
        <v>15</v>
      </c>
      <c r="FP515">
        <v>0</v>
      </c>
      <c r="FQ515" t="s">
        <v>439</v>
      </c>
      <c r="FR515">
        <v>1747249705.1</v>
      </c>
      <c r="FS515">
        <v>1747249711.1</v>
      </c>
      <c r="FT515">
        <v>0</v>
      </c>
      <c r="FU515">
        <v>0.871</v>
      </c>
      <c r="FV515">
        <v>0.066</v>
      </c>
      <c r="FW515">
        <v>5.486</v>
      </c>
      <c r="FX515">
        <v>0.145</v>
      </c>
      <c r="FY515">
        <v>420</v>
      </c>
      <c r="FZ515">
        <v>16</v>
      </c>
      <c r="GA515">
        <v>0.27</v>
      </c>
      <c r="GB515">
        <v>0.16</v>
      </c>
      <c r="GC515">
        <v>16.602135</v>
      </c>
      <c r="GD515">
        <v>3.82671428571426</v>
      </c>
      <c r="GE515">
        <v>0.45371660899178</v>
      </c>
      <c r="GF515">
        <v>0</v>
      </c>
      <c r="GG515">
        <v>294.002382352941</v>
      </c>
      <c r="GH515">
        <v>-33.7109091093129</v>
      </c>
      <c r="GI515">
        <v>3.31842670034625</v>
      </c>
      <c r="GJ515">
        <v>-1</v>
      </c>
      <c r="GK515">
        <v>1.498294</v>
      </c>
      <c r="GL515">
        <v>0.0875954887218063</v>
      </c>
      <c r="GM515">
        <v>0.00846175773701895</v>
      </c>
      <c r="GN515">
        <v>1</v>
      </c>
      <c r="GO515">
        <v>1</v>
      </c>
      <c r="GP515">
        <v>2</v>
      </c>
      <c r="GQ515" t="s">
        <v>446</v>
      </c>
      <c r="GR515">
        <v>3.12548</v>
      </c>
      <c r="GS515">
        <v>2.65481</v>
      </c>
      <c r="GT515">
        <v>0.0385949</v>
      </c>
      <c r="GU515">
        <v>0.0357753</v>
      </c>
      <c r="GV515">
        <v>0.0982389</v>
      </c>
      <c r="GW515">
        <v>0.0941543</v>
      </c>
      <c r="GX515">
        <v>24682.1</v>
      </c>
      <c r="GY515">
        <v>23518.8</v>
      </c>
      <c r="GZ515">
        <v>22960.3</v>
      </c>
      <c r="HA515">
        <v>23751.5</v>
      </c>
      <c r="HB515">
        <v>35287.1</v>
      </c>
      <c r="HC515">
        <v>35613.1</v>
      </c>
      <c r="HD515">
        <v>41399.7</v>
      </c>
      <c r="HE515">
        <v>42361.1</v>
      </c>
      <c r="HF515">
        <v>1.90073</v>
      </c>
      <c r="HG515">
        <v>1.81085</v>
      </c>
      <c r="HH515">
        <v>0.159048</v>
      </c>
      <c r="HI515">
        <v>0</v>
      </c>
      <c r="HJ515">
        <v>27.3617</v>
      </c>
      <c r="HK515">
        <v>999.9</v>
      </c>
      <c r="HL515">
        <v>55.994</v>
      </c>
      <c r="HM515">
        <v>29.517</v>
      </c>
      <c r="HN515">
        <v>25.7097</v>
      </c>
      <c r="HO515">
        <v>53.3574</v>
      </c>
      <c r="HP515">
        <v>41.5465</v>
      </c>
      <c r="HQ515">
        <v>1</v>
      </c>
      <c r="HR515">
        <v>0.0650762</v>
      </c>
      <c r="HS515">
        <v>0.298954</v>
      </c>
      <c r="HT515">
        <v>20.2174</v>
      </c>
      <c r="HU515">
        <v>5.23376</v>
      </c>
      <c r="HV515">
        <v>11.992</v>
      </c>
      <c r="HW515">
        <v>4.9557</v>
      </c>
      <c r="HX515">
        <v>3.30395</v>
      </c>
      <c r="HY515">
        <v>25.1</v>
      </c>
      <c r="HZ515">
        <v>9999</v>
      </c>
      <c r="IA515">
        <v>9999</v>
      </c>
      <c r="IB515">
        <v>9999</v>
      </c>
      <c r="IC515">
        <v>1.8685</v>
      </c>
      <c r="ID515">
        <v>1.86422</v>
      </c>
      <c r="IE515">
        <v>1.8718</v>
      </c>
      <c r="IF515">
        <v>1.86266</v>
      </c>
      <c r="IG515">
        <v>1.86211</v>
      </c>
      <c r="IH515">
        <v>1.86854</v>
      </c>
      <c r="II515">
        <v>1.85867</v>
      </c>
      <c r="IJ515">
        <v>1.86508</v>
      </c>
      <c r="IK515">
        <v>5</v>
      </c>
      <c r="IL515">
        <v>0</v>
      </c>
      <c r="IM515">
        <v>0</v>
      </c>
      <c r="IN515">
        <v>0</v>
      </c>
      <c r="IO515" t="s">
        <v>441</v>
      </c>
      <c r="IP515" t="s">
        <v>442</v>
      </c>
      <c r="IQ515" t="s">
        <v>443</v>
      </c>
      <c r="IR515" t="s">
        <v>443</v>
      </c>
      <c r="IS515" t="s">
        <v>443</v>
      </c>
      <c r="IT515" t="s">
        <v>443</v>
      </c>
      <c r="IU515">
        <v>0</v>
      </c>
      <c r="IV515">
        <v>100</v>
      </c>
      <c r="IW515">
        <v>100</v>
      </c>
      <c r="IX515">
        <v>4.933</v>
      </c>
      <c r="IY515">
        <v>0.3738</v>
      </c>
      <c r="IZ515">
        <v>4.29428474587108</v>
      </c>
      <c r="JA515">
        <v>0.0044018681294096</v>
      </c>
      <c r="JB515">
        <v>-1.90699597991277e-06</v>
      </c>
      <c r="JC515">
        <v>4.44501569190667e-10</v>
      </c>
      <c r="JD515">
        <v>0.0663976639725661</v>
      </c>
      <c r="JE515">
        <v>0.00774552653971819</v>
      </c>
      <c r="JF515">
        <v>0.000136201457998369</v>
      </c>
      <c r="JG515">
        <v>5.32982615085375e-06</v>
      </c>
      <c r="JH515">
        <v>-0</v>
      </c>
      <c r="JI515">
        <v>1991</v>
      </c>
      <c r="JJ515">
        <v>1</v>
      </c>
      <c r="JK515">
        <v>28</v>
      </c>
      <c r="JL515">
        <v>195901.5</v>
      </c>
      <c r="JM515">
        <v>195901.4</v>
      </c>
      <c r="JN515">
        <v>0.145264</v>
      </c>
      <c r="JO515">
        <v>2.4939</v>
      </c>
      <c r="JP515">
        <v>1.49902</v>
      </c>
      <c r="JQ515">
        <v>2.33276</v>
      </c>
      <c r="JR515">
        <v>1.54419</v>
      </c>
      <c r="JS515">
        <v>2.34131</v>
      </c>
      <c r="JT515">
        <v>35.8244</v>
      </c>
      <c r="JU515">
        <v>24.0963</v>
      </c>
      <c r="JV515">
        <v>18</v>
      </c>
      <c r="JW515">
        <v>547.138</v>
      </c>
      <c r="JX515">
        <v>432.358</v>
      </c>
      <c r="JY515">
        <v>26.3045</v>
      </c>
      <c r="JZ515">
        <v>28.4358</v>
      </c>
      <c r="KA515">
        <v>29.9997</v>
      </c>
      <c r="KB515">
        <v>28.3838</v>
      </c>
      <c r="KC515">
        <v>28.4121</v>
      </c>
      <c r="KD515">
        <v>2.85329</v>
      </c>
      <c r="KE515">
        <v>29.0233</v>
      </c>
      <c r="KF515">
        <v>100</v>
      </c>
      <c r="KG515">
        <v>26.3077</v>
      </c>
      <c r="KH515">
        <v>115.854</v>
      </c>
      <c r="KI515">
        <v>21.5846</v>
      </c>
      <c r="KJ515">
        <v>92.7828</v>
      </c>
      <c r="KK515">
        <v>98.7209</v>
      </c>
    </row>
    <row r="516" spans="1:297">
      <c r="A516">
        <v>500</v>
      </c>
      <c r="B516">
        <v>1759003798</v>
      </c>
      <c r="C516">
        <v>16451</v>
      </c>
      <c r="D516" t="s">
        <v>1446</v>
      </c>
      <c r="E516" t="s">
        <v>1447</v>
      </c>
      <c r="F516">
        <v>5</v>
      </c>
      <c r="G516" t="s">
        <v>1217</v>
      </c>
      <c r="H516" t="s">
        <v>436</v>
      </c>
      <c r="I516">
        <v>1759003789.84615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(EA516+(U516+2*0.95*5.67E-8*(((EA516+$B$7)+273)^4-(EA516+273)^4)-44100*J516)/(1.84*29.3*R516+8*0.95*5.67E-8*(EA516+273)^3))</f>
        <v>0</v>
      </c>
      <c r="W516">
        <f>($C$7*EB516+$D$7*EC516+$E$7*V516)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2*0.95*5.67E-8*(((EA516+$B$7)+273)^4-(W516+273)^4)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141.959238002381</v>
      </c>
      <c r="AK516">
        <v>151.562103030303</v>
      </c>
      <c r="AL516">
        <v>-3.09939519480521</v>
      </c>
      <c r="AM516">
        <v>63.08</v>
      </c>
      <c r="AN516">
        <f>(AP516 - AO516 + DY516*1E3/(8.314*(EA516+273.15)) * AR516/DX516 * AQ516) * DX516/(100*DL516) * 1000/(1000 - AP516)</f>
        <v>0</v>
      </c>
      <c r="AO516">
        <v>21.5122472857143</v>
      </c>
      <c r="AP516">
        <v>23.03212</v>
      </c>
      <c r="AQ516">
        <v>4.9067806673654e-06</v>
      </c>
      <c r="AR516">
        <v>99.94</v>
      </c>
      <c r="AS516">
        <v>0</v>
      </c>
      <c r="AT516">
        <v>0</v>
      </c>
      <c r="AU516">
        <f>IF(AS516*$H$13&gt;=AW516,1.0,(AW516/(AW516-AS516*$H$13)))</f>
        <v>0</v>
      </c>
      <c r="AV516">
        <f>(AU516-1)*100</f>
        <v>0</v>
      </c>
      <c r="AW516">
        <f>MAX(0,($B$13+$C$13*EF516)/(1+$D$13*EF516)*DY516/(EA516+273)*$E$13)</f>
        <v>0</v>
      </c>
      <c r="AX516" t="s">
        <v>437</v>
      </c>
      <c r="AY516" t="s">
        <v>437</v>
      </c>
      <c r="AZ516">
        <v>0</v>
      </c>
      <c r="BA516">
        <v>0</v>
      </c>
      <c r="BB516">
        <f>1-AZ516/BA516</f>
        <v>0</v>
      </c>
      <c r="BC516">
        <v>0</v>
      </c>
      <c r="BD516" t="s">
        <v>437</v>
      </c>
      <c r="BE516" t="s">
        <v>437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437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$B$11*EG516+$C$11*EH516+$F$11*ES516*(1-EV516)</f>
        <v>0</v>
      </c>
      <c r="DI516">
        <f>DH516*DJ516</f>
        <v>0</v>
      </c>
      <c r="DJ516">
        <f>($B$11*$D$9+$C$11*$D$9+$F$11*((FF516+EX516)/MAX(FF516+EX516+FG516, 0.1)*$I$9+FG516/MAX(FF516+EX516+FG516, 0.1)*$J$9))/($B$11+$C$11+$F$11)</f>
        <v>0</v>
      </c>
      <c r="DK516">
        <f>($B$11*$K$9+$C$11*$K$9+$F$11*((FF516+EX516)/MAX(FF516+EX516+FG516, 0.1)*$P$9+FG516/MAX(FF516+EX516+FG516, 0.1)*$Q$9))/($B$11+$C$11+$F$11)</f>
        <v>0</v>
      </c>
      <c r="DL516">
        <v>4.6</v>
      </c>
      <c r="DM516">
        <v>0.5</v>
      </c>
      <c r="DN516" t="s">
        <v>438</v>
      </c>
      <c r="DO516">
        <v>2</v>
      </c>
      <c r="DP516" t="b">
        <v>1</v>
      </c>
      <c r="DQ516">
        <v>1759003789.84615</v>
      </c>
      <c r="DR516">
        <v>170.413615384615</v>
      </c>
      <c r="DS516">
        <v>153.857615384615</v>
      </c>
      <c r="DT516">
        <v>23.0286538461538</v>
      </c>
      <c r="DU516">
        <v>21.5178846153846</v>
      </c>
      <c r="DV516">
        <v>165.441692307692</v>
      </c>
      <c r="DW516">
        <v>22.6549</v>
      </c>
      <c r="DX516">
        <v>500.023076923077</v>
      </c>
      <c r="DY516">
        <v>90.2419615384615</v>
      </c>
      <c r="DZ516">
        <v>0.0291018076923077</v>
      </c>
      <c r="EA516">
        <v>29.5999384615385</v>
      </c>
      <c r="EB516">
        <v>29.9677076923077</v>
      </c>
      <c r="EC516">
        <v>999.9</v>
      </c>
      <c r="ED516">
        <v>0</v>
      </c>
      <c r="EE516">
        <v>0</v>
      </c>
      <c r="EF516">
        <v>9990.14923076923</v>
      </c>
      <c r="EG516">
        <v>0</v>
      </c>
      <c r="EH516">
        <v>10.9079384615385</v>
      </c>
      <c r="EI516">
        <v>16.5557846153846</v>
      </c>
      <c r="EJ516">
        <v>174.430461538462</v>
      </c>
      <c r="EK516">
        <v>157.241230769231</v>
      </c>
      <c r="EL516">
        <v>1.51078076923077</v>
      </c>
      <c r="EM516">
        <v>153.857615384615</v>
      </c>
      <c r="EN516">
        <v>21.5178846153846</v>
      </c>
      <c r="EO516">
        <v>2.07815307692308</v>
      </c>
      <c r="EP516">
        <v>1.94181461538462</v>
      </c>
      <c r="EQ516">
        <v>18.0527076923077</v>
      </c>
      <c r="ER516">
        <v>16.9777076923077</v>
      </c>
      <c r="ES516">
        <v>1999.98769230769</v>
      </c>
      <c r="ET516">
        <v>0.980004076923077</v>
      </c>
      <c r="EU516">
        <v>0.0199960538461538</v>
      </c>
      <c r="EV516">
        <v>0</v>
      </c>
      <c r="EW516">
        <v>289.537846153846</v>
      </c>
      <c r="EX516">
        <v>5.00016</v>
      </c>
      <c r="EY516">
        <v>6101.43538461538</v>
      </c>
      <c r="EZ516">
        <v>18234.0923076923</v>
      </c>
      <c r="FA516">
        <v>49</v>
      </c>
      <c r="FB516">
        <v>49.4903076923077</v>
      </c>
      <c r="FC516">
        <v>49.4226923076923</v>
      </c>
      <c r="FD516">
        <v>49.062</v>
      </c>
      <c r="FE516">
        <v>50.8024615384615</v>
      </c>
      <c r="FF516">
        <v>1955.09769230769</v>
      </c>
      <c r="FG516">
        <v>39.89</v>
      </c>
      <c r="FH516">
        <v>0</v>
      </c>
      <c r="FI516">
        <v>1759003803.3</v>
      </c>
      <c r="FJ516">
        <v>0</v>
      </c>
      <c r="FK516">
        <v>289.1762</v>
      </c>
      <c r="FL516">
        <v>-28.3616923570079</v>
      </c>
      <c r="FM516">
        <v>-551.292308518067</v>
      </c>
      <c r="FN516">
        <v>6094.7176</v>
      </c>
      <c r="FO516">
        <v>15</v>
      </c>
      <c r="FP516">
        <v>0</v>
      </c>
      <c r="FQ516" t="s">
        <v>439</v>
      </c>
      <c r="FR516">
        <v>1747249705.1</v>
      </c>
      <c r="FS516">
        <v>1747249711.1</v>
      </c>
      <c r="FT516">
        <v>0</v>
      </c>
      <c r="FU516">
        <v>0.871</v>
      </c>
      <c r="FV516">
        <v>0.066</v>
      </c>
      <c r="FW516">
        <v>5.486</v>
      </c>
      <c r="FX516">
        <v>0.145</v>
      </c>
      <c r="FY516">
        <v>420</v>
      </c>
      <c r="FZ516">
        <v>16</v>
      </c>
      <c r="GA516">
        <v>0.27</v>
      </c>
      <c r="GB516">
        <v>0.16</v>
      </c>
      <c r="GC516">
        <v>16.539805</v>
      </c>
      <c r="GD516">
        <v>-1.25394135338345</v>
      </c>
      <c r="GE516">
        <v>0.908290454906909</v>
      </c>
      <c r="GF516">
        <v>0</v>
      </c>
      <c r="GG516">
        <v>290.819117647059</v>
      </c>
      <c r="GH516">
        <v>-29.6076699899402</v>
      </c>
      <c r="GI516">
        <v>2.90989146517535</v>
      </c>
      <c r="GJ516">
        <v>-1</v>
      </c>
      <c r="GK516">
        <v>1.507301</v>
      </c>
      <c r="GL516">
        <v>0.0891067669172927</v>
      </c>
      <c r="GM516">
        <v>0.00860402109481373</v>
      </c>
      <c r="GN516">
        <v>1</v>
      </c>
      <c r="GO516">
        <v>1</v>
      </c>
      <c r="GP516">
        <v>2</v>
      </c>
      <c r="GQ516" t="s">
        <v>446</v>
      </c>
      <c r="GR516">
        <v>3.12538</v>
      </c>
      <c r="GS516">
        <v>2.65465</v>
      </c>
      <c r="GT516">
        <v>0.0352183</v>
      </c>
      <c r="GU516">
        <v>0.0336822</v>
      </c>
      <c r="GV516">
        <v>0.0982499</v>
      </c>
      <c r="GW516">
        <v>0.0941481</v>
      </c>
      <c r="GX516">
        <v>24769.8</v>
      </c>
      <c r="GY516">
        <v>23569.9</v>
      </c>
      <c r="GZ516">
        <v>22961.3</v>
      </c>
      <c r="HA516">
        <v>23751.6</v>
      </c>
      <c r="HB516">
        <v>35286.8</v>
      </c>
      <c r="HC516">
        <v>35613.4</v>
      </c>
      <c r="HD516">
        <v>41400.2</v>
      </c>
      <c r="HE516">
        <v>42361.3</v>
      </c>
      <c r="HF516">
        <v>1.90073</v>
      </c>
      <c r="HG516">
        <v>1.81095</v>
      </c>
      <c r="HH516">
        <v>0.159211</v>
      </c>
      <c r="HI516">
        <v>0</v>
      </c>
      <c r="HJ516">
        <v>27.3594</v>
      </c>
      <c r="HK516">
        <v>999.9</v>
      </c>
      <c r="HL516">
        <v>55.97</v>
      </c>
      <c r="HM516">
        <v>29.517</v>
      </c>
      <c r="HN516">
        <v>25.6969</v>
      </c>
      <c r="HO516">
        <v>53.8174</v>
      </c>
      <c r="HP516">
        <v>41.4423</v>
      </c>
      <c r="HQ516">
        <v>1</v>
      </c>
      <c r="HR516">
        <v>0.0648272</v>
      </c>
      <c r="HS516">
        <v>0.250684</v>
      </c>
      <c r="HT516">
        <v>20.2176</v>
      </c>
      <c r="HU516">
        <v>5.23361</v>
      </c>
      <c r="HV516">
        <v>11.992</v>
      </c>
      <c r="HW516">
        <v>4.9557</v>
      </c>
      <c r="HX516">
        <v>3.304</v>
      </c>
      <c r="HY516">
        <v>25.1</v>
      </c>
      <c r="HZ516">
        <v>9999</v>
      </c>
      <c r="IA516">
        <v>9999</v>
      </c>
      <c r="IB516">
        <v>9999</v>
      </c>
      <c r="IC516">
        <v>1.86852</v>
      </c>
      <c r="ID516">
        <v>1.86421</v>
      </c>
      <c r="IE516">
        <v>1.8718</v>
      </c>
      <c r="IF516">
        <v>1.86268</v>
      </c>
      <c r="IG516">
        <v>1.86212</v>
      </c>
      <c r="IH516">
        <v>1.86855</v>
      </c>
      <c r="II516">
        <v>1.85868</v>
      </c>
      <c r="IJ516">
        <v>1.86508</v>
      </c>
      <c r="IK516">
        <v>5</v>
      </c>
      <c r="IL516">
        <v>0</v>
      </c>
      <c r="IM516">
        <v>0</v>
      </c>
      <c r="IN516">
        <v>0</v>
      </c>
      <c r="IO516" t="s">
        <v>441</v>
      </c>
      <c r="IP516" t="s">
        <v>442</v>
      </c>
      <c r="IQ516" t="s">
        <v>443</v>
      </c>
      <c r="IR516" t="s">
        <v>443</v>
      </c>
      <c r="IS516" t="s">
        <v>443</v>
      </c>
      <c r="IT516" t="s">
        <v>443</v>
      </c>
      <c r="IU516">
        <v>0</v>
      </c>
      <c r="IV516">
        <v>100</v>
      </c>
      <c r="IW516">
        <v>100</v>
      </c>
      <c r="IX516">
        <v>4.877</v>
      </c>
      <c r="IY516">
        <v>0.3738</v>
      </c>
      <c r="IZ516">
        <v>4.29428474587108</v>
      </c>
      <c r="JA516">
        <v>0.0044018681294096</v>
      </c>
      <c r="JB516">
        <v>-1.90699597991277e-06</v>
      </c>
      <c r="JC516">
        <v>4.44501569190667e-10</v>
      </c>
      <c r="JD516">
        <v>0.0663976639725661</v>
      </c>
      <c r="JE516">
        <v>0.00774552653971819</v>
      </c>
      <c r="JF516">
        <v>0.000136201457998369</v>
      </c>
      <c r="JG516">
        <v>5.32982615085375e-06</v>
      </c>
      <c r="JH516">
        <v>-0</v>
      </c>
      <c r="JI516">
        <v>1991</v>
      </c>
      <c r="JJ516">
        <v>1</v>
      </c>
      <c r="JK516">
        <v>28</v>
      </c>
      <c r="JL516">
        <v>195901.5</v>
      </c>
      <c r="JM516">
        <v>195901.4</v>
      </c>
      <c r="JN516">
        <v>0.0939941</v>
      </c>
      <c r="JO516">
        <v>2.53418</v>
      </c>
      <c r="JP516">
        <v>1.4978</v>
      </c>
      <c r="JQ516">
        <v>2.33276</v>
      </c>
      <c r="JR516">
        <v>1.54419</v>
      </c>
      <c r="JS516">
        <v>2.34863</v>
      </c>
      <c r="JT516">
        <v>35.8244</v>
      </c>
      <c r="JU516">
        <v>24.105</v>
      </c>
      <c r="JV516">
        <v>18</v>
      </c>
      <c r="JW516">
        <v>547.108</v>
      </c>
      <c r="JX516">
        <v>432.391</v>
      </c>
      <c r="JY516">
        <v>26.3244</v>
      </c>
      <c r="JZ516">
        <v>28.4315</v>
      </c>
      <c r="KA516">
        <v>29.9997</v>
      </c>
      <c r="KB516">
        <v>28.3802</v>
      </c>
      <c r="KC516">
        <v>28.4085</v>
      </c>
      <c r="KD516">
        <v>1.79241</v>
      </c>
      <c r="KE516">
        <v>28.7412</v>
      </c>
      <c r="KF516">
        <v>100</v>
      </c>
      <c r="KG516">
        <v>26.3335</v>
      </c>
      <c r="KH516">
        <v>102.29</v>
      </c>
      <c r="KI516">
        <v>21.5846</v>
      </c>
      <c r="KJ516">
        <v>92.7848</v>
      </c>
      <c r="KK516">
        <v>98.7214</v>
      </c>
    </row>
    <row r="517" spans="1:297">
      <c r="A517">
        <v>501</v>
      </c>
      <c r="B517">
        <v>1759003803</v>
      </c>
      <c r="C517">
        <v>16456</v>
      </c>
      <c r="D517" t="s">
        <v>1448</v>
      </c>
      <c r="E517" t="s">
        <v>1449</v>
      </c>
      <c r="F517">
        <v>5</v>
      </c>
      <c r="G517" t="s">
        <v>1217</v>
      </c>
      <c r="H517" t="s">
        <v>436</v>
      </c>
      <c r="I517">
        <v>1759003794.84615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(EA517+(U517+2*0.95*5.67E-8*(((EA517+$B$7)+273)^4-(EA517+273)^4)-44100*J517)/(1.84*29.3*R517+8*0.95*5.67E-8*(EA517+273)^3))</f>
        <v>0</v>
      </c>
      <c r="W517">
        <f>($C$7*EB517+$D$7*EC517+$E$7*V517)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2*0.95*5.67E-8*(((EA517+$B$7)+273)^4-(W517+273)^4)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136.018493297619</v>
      </c>
      <c r="AK517">
        <v>140.973054545455</v>
      </c>
      <c r="AL517">
        <v>-1.95307136363637</v>
      </c>
      <c r="AM517">
        <v>63.08</v>
      </c>
      <c r="AN517">
        <f>(AP517 - AO517 + DY517*1E3/(8.314*(EA517+273.15)) * AR517/DX517 * AQ517) * DX517/(100*DL517) * 1000/(1000 - AP517)</f>
        <v>0</v>
      </c>
      <c r="AO517">
        <v>21.5163966755952</v>
      </c>
      <c r="AP517">
        <v>23.0404606060606</v>
      </c>
      <c r="AQ517">
        <v>1.82452818117697e-05</v>
      </c>
      <c r="AR517">
        <v>99.94</v>
      </c>
      <c r="AS517">
        <v>0</v>
      </c>
      <c r="AT517">
        <v>0</v>
      </c>
      <c r="AU517">
        <f>IF(AS517*$H$13&gt;=AW517,1.0,(AW517/(AW517-AS517*$H$13)))</f>
        <v>0</v>
      </c>
      <c r="AV517">
        <f>(AU517-1)*100</f>
        <v>0</v>
      </c>
      <c r="AW517">
        <f>MAX(0,($B$13+$C$13*EF517)/(1+$D$13*EF517)*DY517/(EA517+273)*$E$13)</f>
        <v>0</v>
      </c>
      <c r="AX517" t="s">
        <v>437</v>
      </c>
      <c r="AY517" t="s">
        <v>437</v>
      </c>
      <c r="AZ517">
        <v>0</v>
      </c>
      <c r="BA517">
        <v>0</v>
      </c>
      <c r="BB517">
        <f>1-AZ517/BA517</f>
        <v>0</v>
      </c>
      <c r="BC517">
        <v>0</v>
      </c>
      <c r="BD517" t="s">
        <v>437</v>
      </c>
      <c r="BE517" t="s">
        <v>437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437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$B$11*EG517+$C$11*EH517+$F$11*ES517*(1-EV517)</f>
        <v>0</v>
      </c>
      <c r="DI517">
        <f>DH517*DJ517</f>
        <v>0</v>
      </c>
      <c r="DJ517">
        <f>($B$11*$D$9+$C$11*$D$9+$F$11*((FF517+EX517)/MAX(FF517+EX517+FG517, 0.1)*$I$9+FG517/MAX(FF517+EX517+FG517, 0.1)*$J$9))/($B$11+$C$11+$F$11)</f>
        <v>0</v>
      </c>
      <c r="DK517">
        <f>($B$11*$K$9+$C$11*$K$9+$F$11*((FF517+EX517)/MAX(FF517+EX517+FG517, 0.1)*$P$9+FG517/MAX(FF517+EX517+FG517, 0.1)*$Q$9))/($B$11+$C$11+$F$11)</f>
        <v>0</v>
      </c>
      <c r="DL517">
        <v>4.6</v>
      </c>
      <c r="DM517">
        <v>0.5</v>
      </c>
      <c r="DN517" t="s">
        <v>438</v>
      </c>
      <c r="DO517">
        <v>2</v>
      </c>
      <c r="DP517" t="b">
        <v>1</v>
      </c>
      <c r="DQ517">
        <v>1759003794.84615</v>
      </c>
      <c r="DR517">
        <v>155.691076923077</v>
      </c>
      <c r="DS517">
        <v>142.136076923077</v>
      </c>
      <c r="DT517">
        <v>23.0317692307692</v>
      </c>
      <c r="DU517">
        <v>21.5160230769231</v>
      </c>
      <c r="DV517">
        <v>150.775153846154</v>
      </c>
      <c r="DW517">
        <v>22.6579384615385</v>
      </c>
      <c r="DX517">
        <v>500.012</v>
      </c>
      <c r="DY517">
        <v>90.2419461538461</v>
      </c>
      <c r="DZ517">
        <v>0.0291251153846154</v>
      </c>
      <c r="EA517">
        <v>29.6006692307692</v>
      </c>
      <c r="EB517">
        <v>29.9653153846154</v>
      </c>
      <c r="EC517">
        <v>999.9</v>
      </c>
      <c r="ED517">
        <v>0</v>
      </c>
      <c r="EE517">
        <v>0</v>
      </c>
      <c r="EF517">
        <v>9989.61769230769</v>
      </c>
      <c r="EG517">
        <v>0</v>
      </c>
      <c r="EH517">
        <v>10.9337230769231</v>
      </c>
      <c r="EI517">
        <v>13.5548284615385</v>
      </c>
      <c r="EJ517">
        <v>159.361384615385</v>
      </c>
      <c r="EK517">
        <v>145.261538461538</v>
      </c>
      <c r="EL517">
        <v>1.51575307692308</v>
      </c>
      <c r="EM517">
        <v>142.136076923077</v>
      </c>
      <c r="EN517">
        <v>21.5160230769231</v>
      </c>
      <c r="EO517">
        <v>2.07843307692308</v>
      </c>
      <c r="EP517">
        <v>1.94164769230769</v>
      </c>
      <c r="EQ517">
        <v>18.0548461538461</v>
      </c>
      <c r="ER517">
        <v>16.9763538461538</v>
      </c>
      <c r="ES517">
        <v>1999.96846153846</v>
      </c>
      <c r="ET517">
        <v>0.980003846153846</v>
      </c>
      <c r="EU517">
        <v>0.0199962692307692</v>
      </c>
      <c r="EV517">
        <v>0</v>
      </c>
      <c r="EW517">
        <v>287.323692307692</v>
      </c>
      <c r="EX517">
        <v>5.00016</v>
      </c>
      <c r="EY517">
        <v>6057.77384615385</v>
      </c>
      <c r="EZ517">
        <v>18233.9</v>
      </c>
      <c r="FA517">
        <v>49</v>
      </c>
      <c r="FB517">
        <v>49.5</v>
      </c>
      <c r="FC517">
        <v>49.4131538461538</v>
      </c>
      <c r="FD517">
        <v>49.062</v>
      </c>
      <c r="FE517">
        <v>50.8024615384615</v>
      </c>
      <c r="FF517">
        <v>1955.07846153846</v>
      </c>
      <c r="FG517">
        <v>39.89</v>
      </c>
      <c r="FH517">
        <v>0</v>
      </c>
      <c r="FI517">
        <v>1759003808.7</v>
      </c>
      <c r="FJ517">
        <v>0</v>
      </c>
      <c r="FK517">
        <v>286.9475</v>
      </c>
      <c r="FL517">
        <v>-25.0777777884395</v>
      </c>
      <c r="FM517">
        <v>-488.149402017722</v>
      </c>
      <c r="FN517">
        <v>6050.64115384615</v>
      </c>
      <c r="FO517">
        <v>15</v>
      </c>
      <c r="FP517">
        <v>0</v>
      </c>
      <c r="FQ517" t="s">
        <v>439</v>
      </c>
      <c r="FR517">
        <v>1747249705.1</v>
      </c>
      <c r="FS517">
        <v>1747249711.1</v>
      </c>
      <c r="FT517">
        <v>0</v>
      </c>
      <c r="FU517">
        <v>0.871</v>
      </c>
      <c r="FV517">
        <v>0.066</v>
      </c>
      <c r="FW517">
        <v>5.486</v>
      </c>
      <c r="FX517">
        <v>0.145</v>
      </c>
      <c r="FY517">
        <v>420</v>
      </c>
      <c r="FZ517">
        <v>16</v>
      </c>
      <c r="GA517">
        <v>0.27</v>
      </c>
      <c r="GB517">
        <v>0.16</v>
      </c>
      <c r="GC517">
        <v>14.5878176190476</v>
      </c>
      <c r="GD517">
        <v>-31.0210254545455</v>
      </c>
      <c r="GE517">
        <v>3.99283903746254</v>
      </c>
      <c r="GF517">
        <v>0</v>
      </c>
      <c r="GG517">
        <v>288.599764705882</v>
      </c>
      <c r="GH517">
        <v>-26.7779984709704</v>
      </c>
      <c r="GI517">
        <v>2.63885929075451</v>
      </c>
      <c r="GJ517">
        <v>-1</v>
      </c>
      <c r="GK517">
        <v>1.51232666666667</v>
      </c>
      <c r="GL517">
        <v>0.0666389610389584</v>
      </c>
      <c r="GM517">
        <v>0.00727734340155298</v>
      </c>
      <c r="GN517">
        <v>1</v>
      </c>
      <c r="GO517">
        <v>1</v>
      </c>
      <c r="GP517">
        <v>2</v>
      </c>
      <c r="GQ517" t="s">
        <v>446</v>
      </c>
      <c r="GR517">
        <v>3.12539</v>
      </c>
      <c r="GS517">
        <v>2.65445</v>
      </c>
      <c r="GT517">
        <v>0.0331035</v>
      </c>
      <c r="GU517">
        <v>0.0335187</v>
      </c>
      <c r="GV517">
        <v>0.0982822</v>
      </c>
      <c r="GW517">
        <v>0.0942071</v>
      </c>
      <c r="GX517">
        <v>24823.7</v>
      </c>
      <c r="GY517">
        <v>23574.5</v>
      </c>
      <c r="GZ517">
        <v>22961</v>
      </c>
      <c r="HA517">
        <v>23752.1</v>
      </c>
      <c r="HB517">
        <v>35285.5</v>
      </c>
      <c r="HC517">
        <v>35611.6</v>
      </c>
      <c r="HD517">
        <v>41400.4</v>
      </c>
      <c r="HE517">
        <v>42362</v>
      </c>
      <c r="HF517">
        <v>1.90062</v>
      </c>
      <c r="HG517">
        <v>1.8109</v>
      </c>
      <c r="HH517">
        <v>0.160538</v>
      </c>
      <c r="HI517">
        <v>0</v>
      </c>
      <c r="HJ517">
        <v>27.3592</v>
      </c>
      <c r="HK517">
        <v>999.9</v>
      </c>
      <c r="HL517">
        <v>55.97</v>
      </c>
      <c r="HM517">
        <v>29.517</v>
      </c>
      <c r="HN517">
        <v>25.7003</v>
      </c>
      <c r="HO517">
        <v>54.2474</v>
      </c>
      <c r="HP517">
        <v>41.5625</v>
      </c>
      <c r="HQ517">
        <v>1</v>
      </c>
      <c r="HR517">
        <v>0.0642353</v>
      </c>
      <c r="HS517">
        <v>0.194777</v>
      </c>
      <c r="HT517">
        <v>20.2176</v>
      </c>
      <c r="HU517">
        <v>5.23256</v>
      </c>
      <c r="HV517">
        <v>11.992</v>
      </c>
      <c r="HW517">
        <v>4.95565</v>
      </c>
      <c r="HX517">
        <v>3.30395</v>
      </c>
      <c r="HY517">
        <v>25.1</v>
      </c>
      <c r="HZ517">
        <v>9999</v>
      </c>
      <c r="IA517">
        <v>9999</v>
      </c>
      <c r="IB517">
        <v>9999</v>
      </c>
      <c r="IC517">
        <v>1.86855</v>
      </c>
      <c r="ID517">
        <v>1.86426</v>
      </c>
      <c r="IE517">
        <v>1.8718</v>
      </c>
      <c r="IF517">
        <v>1.86273</v>
      </c>
      <c r="IG517">
        <v>1.86214</v>
      </c>
      <c r="IH517">
        <v>1.86856</v>
      </c>
      <c r="II517">
        <v>1.85868</v>
      </c>
      <c r="IJ517">
        <v>1.86509</v>
      </c>
      <c r="IK517">
        <v>5</v>
      </c>
      <c r="IL517">
        <v>0</v>
      </c>
      <c r="IM517">
        <v>0</v>
      </c>
      <c r="IN517">
        <v>0</v>
      </c>
      <c r="IO517" t="s">
        <v>441</v>
      </c>
      <c r="IP517" t="s">
        <v>442</v>
      </c>
      <c r="IQ517" t="s">
        <v>443</v>
      </c>
      <c r="IR517" t="s">
        <v>443</v>
      </c>
      <c r="IS517" t="s">
        <v>443</v>
      </c>
      <c r="IT517" t="s">
        <v>443</v>
      </c>
      <c r="IU517">
        <v>0</v>
      </c>
      <c r="IV517">
        <v>100</v>
      </c>
      <c r="IW517">
        <v>100</v>
      </c>
      <c r="IX517">
        <v>4.841</v>
      </c>
      <c r="IY517">
        <v>0.374</v>
      </c>
      <c r="IZ517">
        <v>4.29428474587108</v>
      </c>
      <c r="JA517">
        <v>0.0044018681294096</v>
      </c>
      <c r="JB517">
        <v>-1.90699597991277e-06</v>
      </c>
      <c r="JC517">
        <v>4.44501569190667e-10</v>
      </c>
      <c r="JD517">
        <v>0.0663976639725661</v>
      </c>
      <c r="JE517">
        <v>0.00774552653971819</v>
      </c>
      <c r="JF517">
        <v>0.000136201457998369</v>
      </c>
      <c r="JG517">
        <v>5.32982615085375e-06</v>
      </c>
      <c r="JH517">
        <v>-0</v>
      </c>
      <c r="JI517">
        <v>1991</v>
      </c>
      <c r="JJ517">
        <v>1</v>
      </c>
      <c r="JK517">
        <v>28</v>
      </c>
      <c r="JL517">
        <v>195901.6</v>
      </c>
      <c r="JM517">
        <v>195901.5</v>
      </c>
      <c r="JN517">
        <v>0.032959</v>
      </c>
      <c r="JO517">
        <v>4.99756</v>
      </c>
      <c r="JP517">
        <v>1.49902</v>
      </c>
      <c r="JQ517">
        <v>2.33276</v>
      </c>
      <c r="JR517">
        <v>1.54419</v>
      </c>
      <c r="JS517">
        <v>2.38647</v>
      </c>
      <c r="JT517">
        <v>35.801</v>
      </c>
      <c r="JU517">
        <v>24.07</v>
      </c>
      <c r="JV517">
        <v>18</v>
      </c>
      <c r="JW517">
        <v>547.011</v>
      </c>
      <c r="JX517">
        <v>432.335</v>
      </c>
      <c r="JY517">
        <v>26.3519</v>
      </c>
      <c r="JZ517">
        <v>28.4277</v>
      </c>
      <c r="KA517">
        <v>29.9996</v>
      </c>
      <c r="KB517">
        <v>28.3765</v>
      </c>
      <c r="KC517">
        <v>28.4049</v>
      </c>
      <c r="KD517">
        <v>0.0697801</v>
      </c>
      <c r="KE517">
        <v>28.7412</v>
      </c>
      <c r="KF517">
        <v>100</v>
      </c>
      <c r="KG517">
        <v>26.3644</v>
      </c>
      <c r="KH517">
        <v>81.9866</v>
      </c>
      <c r="KI517">
        <v>21.5846</v>
      </c>
      <c r="KJ517">
        <v>92.7846</v>
      </c>
      <c r="KK517">
        <v>98.7232</v>
      </c>
    </row>
    <row r="518" spans="1:297">
      <c r="A518">
        <v>502</v>
      </c>
      <c r="B518">
        <v>1759003808</v>
      </c>
      <c r="C518">
        <v>16461</v>
      </c>
      <c r="D518" t="s">
        <v>1450</v>
      </c>
      <c r="E518" t="s">
        <v>1451</v>
      </c>
      <c r="F518">
        <v>5</v>
      </c>
      <c r="G518" t="s">
        <v>1217</v>
      </c>
      <c r="H518" t="s">
        <v>436</v>
      </c>
      <c r="I518">
        <v>1759003799.84615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(EA518+(U518+2*0.95*5.67E-8*(((EA518+$B$7)+273)^4-(EA518+273)^4)-44100*J518)/(1.84*29.3*R518+8*0.95*5.67E-8*(EA518+273)^3))</f>
        <v>0</v>
      </c>
      <c r="W518">
        <f>($C$7*EB518+$D$7*EC518+$E$7*V518)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2*0.95*5.67E-8*(((EA518+$B$7)+273)^4-(W518+273)^4)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136.060125317857</v>
      </c>
      <c r="AK518">
        <v>136.361181818182</v>
      </c>
      <c r="AL518">
        <v>-0.791589783549795</v>
      </c>
      <c r="AM518">
        <v>63.08</v>
      </c>
      <c r="AN518">
        <f>(AP518 - AO518 + DY518*1E3/(8.314*(EA518+273.15)) * AR518/DX518 * AQ518) * DX518/(100*DL518) * 1000/(1000 - AP518)</f>
        <v>0</v>
      </c>
      <c r="AO518">
        <v>21.5323105208333</v>
      </c>
      <c r="AP518">
        <v>23.0593969696969</v>
      </c>
      <c r="AQ518">
        <v>3.81382964156397e-05</v>
      </c>
      <c r="AR518">
        <v>99.94</v>
      </c>
      <c r="AS518">
        <v>0</v>
      </c>
      <c r="AT518">
        <v>0</v>
      </c>
      <c r="AU518">
        <f>IF(AS518*$H$13&gt;=AW518,1.0,(AW518/(AW518-AS518*$H$13)))</f>
        <v>0</v>
      </c>
      <c r="AV518">
        <f>(AU518-1)*100</f>
        <v>0</v>
      </c>
      <c r="AW518">
        <f>MAX(0,($B$13+$C$13*EF518)/(1+$D$13*EF518)*DY518/(EA518+273)*$E$13)</f>
        <v>0</v>
      </c>
      <c r="AX518" t="s">
        <v>437</v>
      </c>
      <c r="AY518" t="s">
        <v>437</v>
      </c>
      <c r="AZ518">
        <v>0</v>
      </c>
      <c r="BA518">
        <v>0</v>
      </c>
      <c r="BB518">
        <f>1-AZ518/BA518</f>
        <v>0</v>
      </c>
      <c r="BC518">
        <v>0</v>
      </c>
      <c r="BD518" t="s">
        <v>437</v>
      </c>
      <c r="BE518" t="s">
        <v>437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437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$B$11*EG518+$C$11*EH518+$F$11*ES518*(1-EV518)</f>
        <v>0</v>
      </c>
      <c r="DI518">
        <f>DH518*DJ518</f>
        <v>0</v>
      </c>
      <c r="DJ518">
        <f>($B$11*$D$9+$C$11*$D$9+$F$11*((FF518+EX518)/MAX(FF518+EX518+FG518, 0.1)*$I$9+FG518/MAX(FF518+EX518+FG518, 0.1)*$J$9))/($B$11+$C$11+$F$11)</f>
        <v>0</v>
      </c>
      <c r="DK518">
        <f>($B$11*$K$9+$C$11*$K$9+$F$11*((FF518+EX518)/MAX(FF518+EX518+FG518, 0.1)*$P$9+FG518/MAX(FF518+EX518+FG518, 0.1)*$Q$9))/($B$11+$C$11+$F$11)</f>
        <v>0</v>
      </c>
      <c r="DL518">
        <v>4.6</v>
      </c>
      <c r="DM518">
        <v>0.5</v>
      </c>
      <c r="DN518" t="s">
        <v>438</v>
      </c>
      <c r="DO518">
        <v>2</v>
      </c>
      <c r="DP518" t="b">
        <v>1</v>
      </c>
      <c r="DQ518">
        <v>1759003799.84615</v>
      </c>
      <c r="DR518">
        <v>143.994846153846</v>
      </c>
      <c r="DS518">
        <v>135.393769230769</v>
      </c>
      <c r="DT518">
        <v>23.0394538461538</v>
      </c>
      <c r="DU518">
        <v>21.5202615384615</v>
      </c>
      <c r="DV518">
        <v>139.124</v>
      </c>
      <c r="DW518">
        <v>22.6654615384615</v>
      </c>
      <c r="DX518">
        <v>500.016461538462</v>
      </c>
      <c r="DY518">
        <v>90.2426538461538</v>
      </c>
      <c r="DZ518">
        <v>0.0291011923076923</v>
      </c>
      <c r="EA518">
        <v>29.6028384615385</v>
      </c>
      <c r="EB518">
        <v>29.9639846153846</v>
      </c>
      <c r="EC518">
        <v>999.9</v>
      </c>
      <c r="ED518">
        <v>0</v>
      </c>
      <c r="EE518">
        <v>0</v>
      </c>
      <c r="EF518">
        <v>9986.87384615385</v>
      </c>
      <c r="EG518">
        <v>0</v>
      </c>
      <c r="EH518">
        <v>10.9627230769231</v>
      </c>
      <c r="EI518">
        <v>8.60094823846154</v>
      </c>
      <c r="EJ518">
        <v>147.390615384615</v>
      </c>
      <c r="EK518">
        <v>138.371461538462</v>
      </c>
      <c r="EL518">
        <v>1.51919538461538</v>
      </c>
      <c r="EM518">
        <v>135.393769230769</v>
      </c>
      <c r="EN518">
        <v>21.5202615384615</v>
      </c>
      <c r="EO518">
        <v>2.07914153846154</v>
      </c>
      <c r="EP518">
        <v>1.94204615384615</v>
      </c>
      <c r="EQ518">
        <v>18.0602692307692</v>
      </c>
      <c r="ER518">
        <v>16.9795923076923</v>
      </c>
      <c r="ES518">
        <v>1999.97076923077</v>
      </c>
      <c r="ET518">
        <v>0.980003846153846</v>
      </c>
      <c r="EU518">
        <v>0.0199962769230769</v>
      </c>
      <c r="EV518">
        <v>0</v>
      </c>
      <c r="EW518">
        <v>285.404769230769</v>
      </c>
      <c r="EX518">
        <v>5.00016</v>
      </c>
      <c r="EY518">
        <v>6018.18692307692</v>
      </c>
      <c r="EZ518">
        <v>18233.9</v>
      </c>
      <c r="FA518">
        <v>49</v>
      </c>
      <c r="FB518">
        <v>49.4951538461538</v>
      </c>
      <c r="FC518">
        <v>49.4179230769231</v>
      </c>
      <c r="FD518">
        <v>49.062</v>
      </c>
      <c r="FE518">
        <v>50.8024615384615</v>
      </c>
      <c r="FF518">
        <v>1955.08076923077</v>
      </c>
      <c r="FG518">
        <v>39.89</v>
      </c>
      <c r="FH518">
        <v>0</v>
      </c>
      <c r="FI518">
        <v>1759003813.5</v>
      </c>
      <c r="FJ518">
        <v>0</v>
      </c>
      <c r="FK518">
        <v>285.102653846154</v>
      </c>
      <c r="FL518">
        <v>-21.6701196176839</v>
      </c>
      <c r="FM518">
        <v>-444.852648965018</v>
      </c>
      <c r="FN518">
        <v>6013.13153846154</v>
      </c>
      <c r="FO518">
        <v>15</v>
      </c>
      <c r="FP518">
        <v>0</v>
      </c>
      <c r="FQ518" t="s">
        <v>439</v>
      </c>
      <c r="FR518">
        <v>1747249705.1</v>
      </c>
      <c r="FS518">
        <v>1747249711.1</v>
      </c>
      <c r="FT518">
        <v>0</v>
      </c>
      <c r="FU518">
        <v>0.871</v>
      </c>
      <c r="FV518">
        <v>0.066</v>
      </c>
      <c r="FW518">
        <v>5.486</v>
      </c>
      <c r="FX518">
        <v>0.145</v>
      </c>
      <c r="FY518">
        <v>420</v>
      </c>
      <c r="FZ518">
        <v>16</v>
      </c>
      <c r="GA518">
        <v>0.27</v>
      </c>
      <c r="GB518">
        <v>0.16</v>
      </c>
      <c r="GC518">
        <v>10.645603355</v>
      </c>
      <c r="GD518">
        <v>-65.2648866360903</v>
      </c>
      <c r="GE518">
        <v>6.53767831700416</v>
      </c>
      <c r="GF518">
        <v>0</v>
      </c>
      <c r="GG518">
        <v>286.554529411765</v>
      </c>
      <c r="GH518">
        <v>-23.7727731080422</v>
      </c>
      <c r="GI518">
        <v>2.34698057882255</v>
      </c>
      <c r="GJ518">
        <v>-1</v>
      </c>
      <c r="GK518">
        <v>1.5169415</v>
      </c>
      <c r="GL518">
        <v>0.033933383458647</v>
      </c>
      <c r="GM518">
        <v>0.00497406802828426</v>
      </c>
      <c r="GN518">
        <v>1</v>
      </c>
      <c r="GO518">
        <v>1</v>
      </c>
      <c r="GP518">
        <v>2</v>
      </c>
      <c r="GQ518" t="s">
        <v>446</v>
      </c>
      <c r="GR518">
        <v>3.12532</v>
      </c>
      <c r="GS518">
        <v>2.65467</v>
      </c>
      <c r="GT518">
        <v>0.0321785</v>
      </c>
      <c r="GU518">
        <v>0.03351</v>
      </c>
      <c r="GV518">
        <v>0.0983514</v>
      </c>
      <c r="GW518">
        <v>0.0942135</v>
      </c>
      <c r="GX518">
        <v>24848.3</v>
      </c>
      <c r="GY518">
        <v>23575.3</v>
      </c>
      <c r="GZ518">
        <v>22961.7</v>
      </c>
      <c r="HA518">
        <v>23752.8</v>
      </c>
      <c r="HB518">
        <v>35283.2</v>
      </c>
      <c r="HC518">
        <v>35612.4</v>
      </c>
      <c r="HD518">
        <v>41401</v>
      </c>
      <c r="HE518">
        <v>42363.3</v>
      </c>
      <c r="HF518">
        <v>1.90062</v>
      </c>
      <c r="HG518">
        <v>1.81087</v>
      </c>
      <c r="HH518">
        <v>0.159971</v>
      </c>
      <c r="HI518">
        <v>0</v>
      </c>
      <c r="HJ518">
        <v>27.3571</v>
      </c>
      <c r="HK518">
        <v>999.9</v>
      </c>
      <c r="HL518">
        <v>55.97</v>
      </c>
      <c r="HM518">
        <v>29.497</v>
      </c>
      <c r="HN518">
        <v>25.673</v>
      </c>
      <c r="HO518">
        <v>53.9874</v>
      </c>
      <c r="HP518">
        <v>41.7468</v>
      </c>
      <c r="HQ518">
        <v>1</v>
      </c>
      <c r="HR518">
        <v>0.0639329</v>
      </c>
      <c r="HS518">
        <v>0.216977</v>
      </c>
      <c r="HT518">
        <v>20.2176</v>
      </c>
      <c r="HU518">
        <v>5.23212</v>
      </c>
      <c r="HV518">
        <v>11.992</v>
      </c>
      <c r="HW518">
        <v>4.9557</v>
      </c>
      <c r="HX518">
        <v>3.304</v>
      </c>
      <c r="HY518">
        <v>25.1</v>
      </c>
      <c r="HZ518">
        <v>9999</v>
      </c>
      <c r="IA518">
        <v>9999</v>
      </c>
      <c r="IB518">
        <v>9999</v>
      </c>
      <c r="IC518">
        <v>1.86858</v>
      </c>
      <c r="ID518">
        <v>1.8643</v>
      </c>
      <c r="IE518">
        <v>1.87181</v>
      </c>
      <c r="IF518">
        <v>1.86278</v>
      </c>
      <c r="IG518">
        <v>1.86217</v>
      </c>
      <c r="IH518">
        <v>1.86859</v>
      </c>
      <c r="II518">
        <v>1.85875</v>
      </c>
      <c r="IJ518">
        <v>1.86511</v>
      </c>
      <c r="IK518">
        <v>5</v>
      </c>
      <c r="IL518">
        <v>0</v>
      </c>
      <c r="IM518">
        <v>0</v>
      </c>
      <c r="IN518">
        <v>0</v>
      </c>
      <c r="IO518" t="s">
        <v>441</v>
      </c>
      <c r="IP518" t="s">
        <v>442</v>
      </c>
      <c r="IQ518" t="s">
        <v>443</v>
      </c>
      <c r="IR518" t="s">
        <v>443</v>
      </c>
      <c r="IS518" t="s">
        <v>443</v>
      </c>
      <c r="IT518" t="s">
        <v>443</v>
      </c>
      <c r="IU518">
        <v>0</v>
      </c>
      <c r="IV518">
        <v>100</v>
      </c>
      <c r="IW518">
        <v>100</v>
      </c>
      <c r="IX518">
        <v>4.826</v>
      </c>
      <c r="IY518">
        <v>0.3746</v>
      </c>
      <c r="IZ518">
        <v>4.29428474587108</v>
      </c>
      <c r="JA518">
        <v>0.0044018681294096</v>
      </c>
      <c r="JB518">
        <v>-1.90699597991277e-06</v>
      </c>
      <c r="JC518">
        <v>4.44501569190667e-10</v>
      </c>
      <c r="JD518">
        <v>0.0663976639725661</v>
      </c>
      <c r="JE518">
        <v>0.00774552653971819</v>
      </c>
      <c r="JF518">
        <v>0.000136201457998369</v>
      </c>
      <c r="JG518">
        <v>5.32982615085375e-06</v>
      </c>
      <c r="JH518">
        <v>-0</v>
      </c>
      <c r="JI518">
        <v>1991</v>
      </c>
      <c r="JJ518">
        <v>1</v>
      </c>
      <c r="JK518">
        <v>28</v>
      </c>
      <c r="JL518">
        <v>195901.7</v>
      </c>
      <c r="JM518">
        <v>195901.6</v>
      </c>
      <c r="JN518">
        <v>0.032959</v>
      </c>
      <c r="JO518">
        <v>4.99756</v>
      </c>
      <c r="JP518">
        <v>1.49902</v>
      </c>
      <c r="JQ518">
        <v>2.33154</v>
      </c>
      <c r="JR518">
        <v>1.54419</v>
      </c>
      <c r="JS518">
        <v>2.27295</v>
      </c>
      <c r="JT518">
        <v>35.801</v>
      </c>
      <c r="JU518">
        <v>24.0612</v>
      </c>
      <c r="JV518">
        <v>18</v>
      </c>
      <c r="JW518">
        <v>546.977</v>
      </c>
      <c r="JX518">
        <v>432.293</v>
      </c>
      <c r="JY518">
        <v>26.3799</v>
      </c>
      <c r="JZ518">
        <v>28.4234</v>
      </c>
      <c r="KA518">
        <v>29.9998</v>
      </c>
      <c r="KB518">
        <v>28.3724</v>
      </c>
      <c r="KC518">
        <v>28.4013</v>
      </c>
      <c r="KD518">
        <v>0</v>
      </c>
      <c r="KE518">
        <v>28.7412</v>
      </c>
      <c r="KF518">
        <v>100</v>
      </c>
      <c r="KG518">
        <v>26.3833</v>
      </c>
      <c r="KH518">
        <v>68.4919</v>
      </c>
      <c r="KI518">
        <v>21.5679</v>
      </c>
      <c r="KJ518">
        <v>92.7865</v>
      </c>
      <c r="KK518">
        <v>98.726</v>
      </c>
    </row>
    <row r="519" spans="1:297">
      <c r="A519">
        <v>503</v>
      </c>
      <c r="B519">
        <v>1759003813</v>
      </c>
      <c r="C519">
        <v>16466</v>
      </c>
      <c r="D519" t="s">
        <v>1452</v>
      </c>
      <c r="E519" t="s">
        <v>1453</v>
      </c>
      <c r="F519">
        <v>5</v>
      </c>
      <c r="G519" t="s">
        <v>1217</v>
      </c>
      <c r="H519" t="s">
        <v>436</v>
      </c>
      <c r="I519">
        <v>1759003804.84615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(EA519+(U519+2*0.95*5.67E-8*(((EA519+$B$7)+273)^4-(EA519+273)^4)-44100*J519)/(1.84*29.3*R519+8*0.95*5.67E-8*(EA519+273)^3))</f>
        <v>0</v>
      </c>
      <c r="W519">
        <f>($C$7*EB519+$D$7*EC519+$E$7*V519)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2*0.95*5.67E-8*(((EA519+$B$7)+273)^4-(W519+273)^4)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136.053714465476</v>
      </c>
      <c r="AK519">
        <v>134.078927272727</v>
      </c>
      <c r="AL519">
        <v>-0.382588181818193</v>
      </c>
      <c r="AM519">
        <v>63.08</v>
      </c>
      <c r="AN519">
        <f>(AP519 - AO519 + DY519*1E3/(8.314*(EA519+273.15)) * AR519/DX519 * AQ519) * DX519/(100*DL519) * 1000/(1000 - AP519)</f>
        <v>0</v>
      </c>
      <c r="AO519">
        <v>21.5308813214286</v>
      </c>
      <c r="AP519">
        <v>23.0775636363636</v>
      </c>
      <c r="AQ519">
        <v>3.23484015983839e-05</v>
      </c>
      <c r="AR519">
        <v>99.94</v>
      </c>
      <c r="AS519">
        <v>0</v>
      </c>
      <c r="AT519">
        <v>0</v>
      </c>
      <c r="AU519">
        <f>IF(AS519*$H$13&gt;=AW519,1.0,(AW519/(AW519-AS519*$H$13)))</f>
        <v>0</v>
      </c>
      <c r="AV519">
        <f>(AU519-1)*100</f>
        <v>0</v>
      </c>
      <c r="AW519">
        <f>MAX(0,($B$13+$C$13*EF519)/(1+$D$13*EF519)*DY519/(EA519+273)*$E$13)</f>
        <v>0</v>
      </c>
      <c r="AX519" t="s">
        <v>437</v>
      </c>
      <c r="AY519" t="s">
        <v>437</v>
      </c>
      <c r="AZ519">
        <v>0</v>
      </c>
      <c r="BA519">
        <v>0</v>
      </c>
      <c r="BB519">
        <f>1-AZ519/BA519</f>
        <v>0</v>
      </c>
      <c r="BC519">
        <v>0</v>
      </c>
      <c r="BD519" t="s">
        <v>437</v>
      </c>
      <c r="BE519" t="s">
        <v>437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437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$B$11*EG519+$C$11*EH519+$F$11*ES519*(1-EV519)</f>
        <v>0</v>
      </c>
      <c r="DI519">
        <f>DH519*DJ519</f>
        <v>0</v>
      </c>
      <c r="DJ519">
        <f>($B$11*$D$9+$C$11*$D$9+$F$11*((FF519+EX519)/MAX(FF519+EX519+FG519, 0.1)*$I$9+FG519/MAX(FF519+EX519+FG519, 0.1)*$J$9))/($B$11+$C$11+$F$11)</f>
        <v>0</v>
      </c>
      <c r="DK519">
        <f>($B$11*$K$9+$C$11*$K$9+$F$11*((FF519+EX519)/MAX(FF519+EX519+FG519, 0.1)*$P$9+FG519/MAX(FF519+EX519+FG519, 0.1)*$Q$9))/($B$11+$C$11+$F$11)</f>
        <v>0</v>
      </c>
      <c r="DL519">
        <v>4.6</v>
      </c>
      <c r="DM519">
        <v>0.5</v>
      </c>
      <c r="DN519" t="s">
        <v>438</v>
      </c>
      <c r="DO519">
        <v>2</v>
      </c>
      <c r="DP519" t="b">
        <v>1</v>
      </c>
      <c r="DQ519">
        <v>1759003804.84615</v>
      </c>
      <c r="DR519">
        <v>136.336923076923</v>
      </c>
      <c r="DS519">
        <v>133.306</v>
      </c>
      <c r="DT519">
        <v>23.0525538461538</v>
      </c>
      <c r="DU519">
        <v>21.5256769230769</v>
      </c>
      <c r="DV519">
        <v>131.495846153846</v>
      </c>
      <c r="DW519">
        <v>22.6782846153846</v>
      </c>
      <c r="DX519">
        <v>499.984846153846</v>
      </c>
      <c r="DY519">
        <v>90.2424538461539</v>
      </c>
      <c r="DZ519">
        <v>0.0290727</v>
      </c>
      <c r="EA519">
        <v>29.6050846153846</v>
      </c>
      <c r="EB519">
        <v>29.9671</v>
      </c>
      <c r="EC519">
        <v>999.9</v>
      </c>
      <c r="ED519">
        <v>0</v>
      </c>
      <c r="EE519">
        <v>0</v>
      </c>
      <c r="EF519">
        <v>9991.87615384615</v>
      </c>
      <c r="EG519">
        <v>0</v>
      </c>
      <c r="EH519">
        <v>10.9824153846154</v>
      </c>
      <c r="EI519">
        <v>3.03079823846154</v>
      </c>
      <c r="EJ519">
        <v>139.554</v>
      </c>
      <c r="EK519">
        <v>136.238692307692</v>
      </c>
      <c r="EL519">
        <v>1.52688076923077</v>
      </c>
      <c r="EM519">
        <v>133.306</v>
      </c>
      <c r="EN519">
        <v>21.5256769230769</v>
      </c>
      <c r="EO519">
        <v>2.08031923076923</v>
      </c>
      <c r="EP519">
        <v>1.94253</v>
      </c>
      <c r="EQ519">
        <v>18.0692769230769</v>
      </c>
      <c r="ER519">
        <v>16.9835230769231</v>
      </c>
      <c r="ES519">
        <v>2000.01538461538</v>
      </c>
      <c r="ET519">
        <v>0.980004307692308</v>
      </c>
      <c r="EU519">
        <v>0.0199958461538461</v>
      </c>
      <c r="EV519">
        <v>0</v>
      </c>
      <c r="EW519">
        <v>283.554692307692</v>
      </c>
      <c r="EX519">
        <v>5.00016</v>
      </c>
      <c r="EY519">
        <v>5981.59692307692</v>
      </c>
      <c r="EZ519">
        <v>18234.3230769231</v>
      </c>
      <c r="FA519">
        <v>49</v>
      </c>
      <c r="FB519">
        <v>49.4903076923077</v>
      </c>
      <c r="FC519">
        <v>49.4179230769231</v>
      </c>
      <c r="FD519">
        <v>49.062</v>
      </c>
      <c r="FE519">
        <v>50.8024615384615</v>
      </c>
      <c r="FF519">
        <v>1955.12538461538</v>
      </c>
      <c r="FG519">
        <v>39.89</v>
      </c>
      <c r="FH519">
        <v>0</v>
      </c>
      <c r="FI519">
        <v>1759003818.3</v>
      </c>
      <c r="FJ519">
        <v>0</v>
      </c>
      <c r="FK519">
        <v>283.433269230769</v>
      </c>
      <c r="FL519">
        <v>-20.387042745844</v>
      </c>
      <c r="FM519">
        <v>-420.5135045384</v>
      </c>
      <c r="FN519">
        <v>5978.43538461538</v>
      </c>
      <c r="FO519">
        <v>15</v>
      </c>
      <c r="FP519">
        <v>0</v>
      </c>
      <c r="FQ519" t="s">
        <v>439</v>
      </c>
      <c r="FR519">
        <v>1747249705.1</v>
      </c>
      <c r="FS519">
        <v>1747249711.1</v>
      </c>
      <c r="FT519">
        <v>0</v>
      </c>
      <c r="FU519">
        <v>0.871</v>
      </c>
      <c r="FV519">
        <v>0.066</v>
      </c>
      <c r="FW519">
        <v>5.486</v>
      </c>
      <c r="FX519">
        <v>0.145</v>
      </c>
      <c r="FY519">
        <v>420</v>
      </c>
      <c r="FZ519">
        <v>16</v>
      </c>
      <c r="GA519">
        <v>0.27</v>
      </c>
      <c r="GB519">
        <v>0.16</v>
      </c>
      <c r="GC519">
        <v>6.52877124285714</v>
      </c>
      <c r="GD519">
        <v>-68.8698406363636</v>
      </c>
      <c r="GE519">
        <v>7.09946135955494</v>
      </c>
      <c r="GF519">
        <v>0</v>
      </c>
      <c r="GG519">
        <v>284.5105</v>
      </c>
      <c r="GH519">
        <v>-21.1856837323948</v>
      </c>
      <c r="GI519">
        <v>2.09417506220862</v>
      </c>
      <c r="GJ519">
        <v>-1</v>
      </c>
      <c r="GK519">
        <v>1.5240219047619</v>
      </c>
      <c r="GL519">
        <v>0.0785384415584427</v>
      </c>
      <c r="GM519">
        <v>0.0103025811001061</v>
      </c>
      <c r="GN519">
        <v>1</v>
      </c>
      <c r="GO519">
        <v>1</v>
      </c>
      <c r="GP519">
        <v>2</v>
      </c>
      <c r="GQ519" t="s">
        <v>446</v>
      </c>
      <c r="GR519">
        <v>3.12539</v>
      </c>
      <c r="GS519">
        <v>2.65491</v>
      </c>
      <c r="GT519">
        <v>0.031733</v>
      </c>
      <c r="GU519">
        <v>0.0335043</v>
      </c>
      <c r="GV519">
        <v>0.098394</v>
      </c>
      <c r="GW519">
        <v>0.0942045</v>
      </c>
      <c r="GX519">
        <v>24859.1</v>
      </c>
      <c r="GY519">
        <v>23575.3</v>
      </c>
      <c r="GZ519">
        <v>22961.1</v>
      </c>
      <c r="HA519">
        <v>23752.6</v>
      </c>
      <c r="HB519">
        <v>35281.6</v>
      </c>
      <c r="HC519">
        <v>35612.4</v>
      </c>
      <c r="HD519">
        <v>41401.1</v>
      </c>
      <c r="HE519">
        <v>42362.8</v>
      </c>
      <c r="HF519">
        <v>1.90038</v>
      </c>
      <c r="HG519">
        <v>1.81098</v>
      </c>
      <c r="HH519">
        <v>0.16021</v>
      </c>
      <c r="HI519">
        <v>0</v>
      </c>
      <c r="HJ519">
        <v>27.3557</v>
      </c>
      <c r="HK519">
        <v>999.9</v>
      </c>
      <c r="HL519">
        <v>55.97</v>
      </c>
      <c r="HM519">
        <v>29.517</v>
      </c>
      <c r="HN519">
        <v>25.6994</v>
      </c>
      <c r="HO519">
        <v>53.2174</v>
      </c>
      <c r="HP519">
        <v>41.6146</v>
      </c>
      <c r="HQ519">
        <v>1</v>
      </c>
      <c r="HR519">
        <v>0.0635315</v>
      </c>
      <c r="HS519">
        <v>0.205346</v>
      </c>
      <c r="HT519">
        <v>20.2175</v>
      </c>
      <c r="HU519">
        <v>5.23092</v>
      </c>
      <c r="HV519">
        <v>11.992</v>
      </c>
      <c r="HW519">
        <v>4.95555</v>
      </c>
      <c r="HX519">
        <v>3.30387</v>
      </c>
      <c r="HY519">
        <v>25.1</v>
      </c>
      <c r="HZ519">
        <v>9999</v>
      </c>
      <c r="IA519">
        <v>9999</v>
      </c>
      <c r="IB519">
        <v>9999</v>
      </c>
      <c r="IC519">
        <v>1.86859</v>
      </c>
      <c r="ID519">
        <v>1.86431</v>
      </c>
      <c r="IE519">
        <v>1.87181</v>
      </c>
      <c r="IF519">
        <v>1.86277</v>
      </c>
      <c r="IG519">
        <v>1.86217</v>
      </c>
      <c r="IH519">
        <v>1.86859</v>
      </c>
      <c r="II519">
        <v>1.85873</v>
      </c>
      <c r="IJ519">
        <v>1.86511</v>
      </c>
      <c r="IK519">
        <v>5</v>
      </c>
      <c r="IL519">
        <v>0</v>
      </c>
      <c r="IM519">
        <v>0</v>
      </c>
      <c r="IN519">
        <v>0</v>
      </c>
      <c r="IO519" t="s">
        <v>441</v>
      </c>
      <c r="IP519" t="s">
        <v>442</v>
      </c>
      <c r="IQ519" t="s">
        <v>443</v>
      </c>
      <c r="IR519" t="s">
        <v>443</v>
      </c>
      <c r="IS519" t="s">
        <v>443</v>
      </c>
      <c r="IT519" t="s">
        <v>443</v>
      </c>
      <c r="IU519">
        <v>0</v>
      </c>
      <c r="IV519">
        <v>100</v>
      </c>
      <c r="IW519">
        <v>100</v>
      </c>
      <c r="IX519">
        <v>4.819</v>
      </c>
      <c r="IY519">
        <v>0.3748</v>
      </c>
      <c r="IZ519">
        <v>4.29428474587108</v>
      </c>
      <c r="JA519">
        <v>0.0044018681294096</v>
      </c>
      <c r="JB519">
        <v>-1.90699597991277e-06</v>
      </c>
      <c r="JC519">
        <v>4.44501569190667e-10</v>
      </c>
      <c r="JD519">
        <v>0.0663976639725661</v>
      </c>
      <c r="JE519">
        <v>0.00774552653971819</v>
      </c>
      <c r="JF519">
        <v>0.000136201457998369</v>
      </c>
      <c r="JG519">
        <v>5.32982615085375e-06</v>
      </c>
      <c r="JH519">
        <v>-0</v>
      </c>
      <c r="JI519">
        <v>1991</v>
      </c>
      <c r="JJ519">
        <v>1</v>
      </c>
      <c r="JK519">
        <v>28</v>
      </c>
      <c r="JL519">
        <v>195901.8</v>
      </c>
      <c r="JM519">
        <v>195901.7</v>
      </c>
      <c r="JN519">
        <v>0.032959</v>
      </c>
      <c r="JO519">
        <v>4.99756</v>
      </c>
      <c r="JP519">
        <v>1.49902</v>
      </c>
      <c r="JQ519">
        <v>2.33154</v>
      </c>
      <c r="JR519">
        <v>1.54419</v>
      </c>
      <c r="JS519">
        <v>2.32422</v>
      </c>
      <c r="JT519">
        <v>35.801</v>
      </c>
      <c r="JU519">
        <v>24.0787</v>
      </c>
      <c r="JV519">
        <v>18</v>
      </c>
      <c r="JW519">
        <v>546.778</v>
      </c>
      <c r="JX519">
        <v>432.326</v>
      </c>
      <c r="JY519">
        <v>26.4016</v>
      </c>
      <c r="JZ519">
        <v>28.4188</v>
      </c>
      <c r="KA519">
        <v>29.9996</v>
      </c>
      <c r="KB519">
        <v>28.3683</v>
      </c>
      <c r="KC519">
        <v>28.3976</v>
      </c>
      <c r="KD519">
        <v>0</v>
      </c>
      <c r="KE519">
        <v>28.7412</v>
      </c>
      <c r="KF519">
        <v>100</v>
      </c>
      <c r="KG519">
        <v>26.4057</v>
      </c>
      <c r="KH519">
        <v>48.2934</v>
      </c>
      <c r="KI519">
        <v>21.5545</v>
      </c>
      <c r="KJ519">
        <v>92.7858</v>
      </c>
      <c r="KK519">
        <v>98.7251</v>
      </c>
    </row>
    <row r="520" spans="1:297">
      <c r="A520">
        <v>504</v>
      </c>
      <c r="B520">
        <v>1759003818</v>
      </c>
      <c r="C520">
        <v>16471</v>
      </c>
      <c r="D520" t="s">
        <v>1454</v>
      </c>
      <c r="E520" t="s">
        <v>1455</v>
      </c>
      <c r="F520">
        <v>5</v>
      </c>
      <c r="G520" t="s">
        <v>1217</v>
      </c>
      <c r="H520" t="s">
        <v>436</v>
      </c>
      <c r="I520">
        <v>1759003809.84615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(EA520+(U520+2*0.95*5.67E-8*(((EA520+$B$7)+273)^4-(EA520+273)^4)-44100*J520)/(1.84*29.3*R520+8*0.95*5.67E-8*(EA520+273)^3))</f>
        <v>0</v>
      </c>
      <c r="W520">
        <f>($C$7*EB520+$D$7*EC520+$E$7*V520)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2*0.95*5.67E-8*(((EA520+$B$7)+273)^4-(W520+273)^4)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136.024574933333</v>
      </c>
      <c r="AK520">
        <v>133.167836363636</v>
      </c>
      <c r="AL520">
        <v>-0.141164242424261</v>
      </c>
      <c r="AM520">
        <v>63.08</v>
      </c>
      <c r="AN520">
        <f>(AP520 - AO520 + DY520*1E3/(8.314*(EA520+273.15)) * AR520/DX520 * AQ520) * DX520/(100*DL520) * 1000/(1000 - AP520)</f>
        <v>0</v>
      </c>
      <c r="AO520">
        <v>21.5274463333333</v>
      </c>
      <c r="AP520">
        <v>23.0932333333333</v>
      </c>
      <c r="AQ520">
        <v>3.14380726162026e-05</v>
      </c>
      <c r="AR520">
        <v>99.94</v>
      </c>
      <c r="AS520">
        <v>0</v>
      </c>
      <c r="AT520">
        <v>0</v>
      </c>
      <c r="AU520">
        <f>IF(AS520*$H$13&gt;=AW520,1.0,(AW520/(AW520-AS520*$H$13)))</f>
        <v>0</v>
      </c>
      <c r="AV520">
        <f>(AU520-1)*100</f>
        <v>0</v>
      </c>
      <c r="AW520">
        <f>MAX(0,($B$13+$C$13*EF520)/(1+$D$13*EF520)*DY520/(EA520+273)*$E$13)</f>
        <v>0</v>
      </c>
      <c r="AX520" t="s">
        <v>437</v>
      </c>
      <c r="AY520" t="s">
        <v>437</v>
      </c>
      <c r="AZ520">
        <v>0</v>
      </c>
      <c r="BA520">
        <v>0</v>
      </c>
      <c r="BB520">
        <f>1-AZ520/BA520</f>
        <v>0</v>
      </c>
      <c r="BC520">
        <v>0</v>
      </c>
      <c r="BD520" t="s">
        <v>437</v>
      </c>
      <c r="BE520" t="s">
        <v>437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437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$B$11*EG520+$C$11*EH520+$F$11*ES520*(1-EV520)</f>
        <v>0</v>
      </c>
      <c r="DI520">
        <f>DH520*DJ520</f>
        <v>0</v>
      </c>
      <c r="DJ520">
        <f>($B$11*$D$9+$C$11*$D$9+$F$11*((FF520+EX520)/MAX(FF520+EX520+FG520, 0.1)*$I$9+FG520/MAX(FF520+EX520+FG520, 0.1)*$J$9))/($B$11+$C$11+$F$11)</f>
        <v>0</v>
      </c>
      <c r="DK520">
        <f>($B$11*$K$9+$C$11*$K$9+$F$11*((FF520+EX520)/MAX(FF520+EX520+FG520, 0.1)*$P$9+FG520/MAX(FF520+EX520+FG520, 0.1)*$Q$9))/($B$11+$C$11+$F$11)</f>
        <v>0</v>
      </c>
      <c r="DL520">
        <v>4.6</v>
      </c>
      <c r="DM520">
        <v>0.5</v>
      </c>
      <c r="DN520" t="s">
        <v>438</v>
      </c>
      <c r="DO520">
        <v>2</v>
      </c>
      <c r="DP520" t="b">
        <v>1</v>
      </c>
      <c r="DQ520">
        <v>1759003809.84615</v>
      </c>
      <c r="DR520">
        <v>132.431538461538</v>
      </c>
      <c r="DS520">
        <v>133.128076923077</v>
      </c>
      <c r="DT520">
        <v>23.0689692307692</v>
      </c>
      <c r="DU520">
        <v>21.5295615384615</v>
      </c>
      <c r="DV520">
        <v>127.605846153846</v>
      </c>
      <c r="DW520">
        <v>22.6943538461538</v>
      </c>
      <c r="DX520">
        <v>500.009384615385</v>
      </c>
      <c r="DY520">
        <v>90.2427692307692</v>
      </c>
      <c r="DZ520">
        <v>0.0289161307692308</v>
      </c>
      <c r="EA520">
        <v>29.6076615384615</v>
      </c>
      <c r="EB520">
        <v>29.9659230769231</v>
      </c>
      <c r="EC520">
        <v>999.9</v>
      </c>
      <c r="ED520">
        <v>0</v>
      </c>
      <c r="EE520">
        <v>0</v>
      </c>
      <c r="EF520">
        <v>10014.5715384615</v>
      </c>
      <c r="EG520">
        <v>0</v>
      </c>
      <c r="EH520">
        <v>10.9979384615385</v>
      </c>
      <c r="EI520">
        <v>-0.696638684615385</v>
      </c>
      <c r="EJ520">
        <v>135.558692307692</v>
      </c>
      <c r="EK520">
        <v>136.057384615385</v>
      </c>
      <c r="EL520">
        <v>1.53941923076923</v>
      </c>
      <c r="EM520">
        <v>133.128076923077</v>
      </c>
      <c r="EN520">
        <v>21.5295615384615</v>
      </c>
      <c r="EO520">
        <v>2.08180923076923</v>
      </c>
      <c r="EP520">
        <v>1.94288692307692</v>
      </c>
      <c r="EQ520">
        <v>18.0806615384615</v>
      </c>
      <c r="ER520">
        <v>16.9864153846154</v>
      </c>
      <c r="ES520">
        <v>2000.04230769231</v>
      </c>
      <c r="ET520">
        <v>0.980004538461539</v>
      </c>
      <c r="EU520">
        <v>0.0199956307692308</v>
      </c>
      <c r="EV520">
        <v>0</v>
      </c>
      <c r="EW520">
        <v>281.894923076923</v>
      </c>
      <c r="EX520">
        <v>5.00016</v>
      </c>
      <c r="EY520">
        <v>5946.99</v>
      </c>
      <c r="EZ520">
        <v>18234.5692307692</v>
      </c>
      <c r="FA520">
        <v>49</v>
      </c>
      <c r="FB520">
        <v>49.4854615384615</v>
      </c>
      <c r="FC520">
        <v>49.4274615384615</v>
      </c>
      <c r="FD520">
        <v>49.062</v>
      </c>
      <c r="FE520">
        <v>50.7929230769231</v>
      </c>
      <c r="FF520">
        <v>1955.15230769231</v>
      </c>
      <c r="FG520">
        <v>39.89</v>
      </c>
      <c r="FH520">
        <v>0</v>
      </c>
      <c r="FI520">
        <v>1759003823.7</v>
      </c>
      <c r="FJ520">
        <v>0</v>
      </c>
      <c r="FK520">
        <v>281.53076</v>
      </c>
      <c r="FL520">
        <v>-20.5930769313304</v>
      </c>
      <c r="FM520">
        <v>-408.339999982937</v>
      </c>
      <c r="FN520">
        <v>5938.9648</v>
      </c>
      <c r="FO520">
        <v>15</v>
      </c>
      <c r="FP520">
        <v>0</v>
      </c>
      <c r="FQ520" t="s">
        <v>439</v>
      </c>
      <c r="FR520">
        <v>1747249705.1</v>
      </c>
      <c r="FS520">
        <v>1747249711.1</v>
      </c>
      <c r="FT520">
        <v>0</v>
      </c>
      <c r="FU520">
        <v>0.871</v>
      </c>
      <c r="FV520">
        <v>0.066</v>
      </c>
      <c r="FW520">
        <v>5.486</v>
      </c>
      <c r="FX520">
        <v>0.145</v>
      </c>
      <c r="FY520">
        <v>420</v>
      </c>
      <c r="FZ520">
        <v>16</v>
      </c>
      <c r="GA520">
        <v>0.27</v>
      </c>
      <c r="GB520">
        <v>0.16</v>
      </c>
      <c r="GC520">
        <v>1.325933805</v>
      </c>
      <c r="GD520">
        <v>-42.4508129368421</v>
      </c>
      <c r="GE520">
        <v>4.37341825085469</v>
      </c>
      <c r="GF520">
        <v>0</v>
      </c>
      <c r="GG520">
        <v>282.829470588235</v>
      </c>
      <c r="GH520">
        <v>-20.2412834216241</v>
      </c>
      <c r="GI520">
        <v>1.99796775036232</v>
      </c>
      <c r="GJ520">
        <v>-1</v>
      </c>
      <c r="GK520">
        <v>1.5344595</v>
      </c>
      <c r="GL520">
        <v>0.16723894736842</v>
      </c>
      <c r="GM520">
        <v>0.0172321822399254</v>
      </c>
      <c r="GN520">
        <v>0</v>
      </c>
      <c r="GO520">
        <v>0</v>
      </c>
      <c r="GP520">
        <v>2</v>
      </c>
      <c r="GQ520" t="s">
        <v>457</v>
      </c>
      <c r="GR520">
        <v>3.12552</v>
      </c>
      <c r="GS520">
        <v>2.65449</v>
      </c>
      <c r="GT520">
        <v>0.0315638</v>
      </c>
      <c r="GU520">
        <v>0.0335163</v>
      </c>
      <c r="GV520">
        <v>0.0984488</v>
      </c>
      <c r="GW520">
        <v>0.0941951</v>
      </c>
      <c r="GX520">
        <v>24863.9</v>
      </c>
      <c r="GY520">
        <v>23575.4</v>
      </c>
      <c r="GZ520">
        <v>22961.5</v>
      </c>
      <c r="HA520">
        <v>23753</v>
      </c>
      <c r="HB520">
        <v>35279.8</v>
      </c>
      <c r="HC520">
        <v>35613.2</v>
      </c>
      <c r="HD520">
        <v>41401.5</v>
      </c>
      <c r="HE520">
        <v>42363.4</v>
      </c>
      <c r="HF520">
        <v>1.90082</v>
      </c>
      <c r="HG520">
        <v>1.81068</v>
      </c>
      <c r="HH520">
        <v>0.159577</v>
      </c>
      <c r="HI520">
        <v>0</v>
      </c>
      <c r="HJ520">
        <v>27.3526</v>
      </c>
      <c r="HK520">
        <v>999.9</v>
      </c>
      <c r="HL520">
        <v>55.946</v>
      </c>
      <c r="HM520">
        <v>29.517</v>
      </c>
      <c r="HN520">
        <v>25.689</v>
      </c>
      <c r="HO520">
        <v>53.8874</v>
      </c>
      <c r="HP520">
        <v>41.4784</v>
      </c>
      <c r="HQ520">
        <v>1</v>
      </c>
      <c r="HR520">
        <v>0.0632774</v>
      </c>
      <c r="HS520">
        <v>0.190577</v>
      </c>
      <c r="HT520">
        <v>20.2177</v>
      </c>
      <c r="HU520">
        <v>5.23167</v>
      </c>
      <c r="HV520">
        <v>11.992</v>
      </c>
      <c r="HW520">
        <v>4.9557</v>
      </c>
      <c r="HX520">
        <v>3.30395</v>
      </c>
      <c r="HY520">
        <v>25.1</v>
      </c>
      <c r="HZ520">
        <v>9999</v>
      </c>
      <c r="IA520">
        <v>9999</v>
      </c>
      <c r="IB520">
        <v>9999</v>
      </c>
      <c r="IC520">
        <v>1.86859</v>
      </c>
      <c r="ID520">
        <v>1.8643</v>
      </c>
      <c r="IE520">
        <v>1.87181</v>
      </c>
      <c r="IF520">
        <v>1.86278</v>
      </c>
      <c r="IG520">
        <v>1.86217</v>
      </c>
      <c r="IH520">
        <v>1.86859</v>
      </c>
      <c r="II520">
        <v>1.85875</v>
      </c>
      <c r="IJ520">
        <v>1.86515</v>
      </c>
      <c r="IK520">
        <v>5</v>
      </c>
      <c r="IL520">
        <v>0</v>
      </c>
      <c r="IM520">
        <v>0</v>
      </c>
      <c r="IN520">
        <v>0</v>
      </c>
      <c r="IO520" t="s">
        <v>441</v>
      </c>
      <c r="IP520" t="s">
        <v>442</v>
      </c>
      <c r="IQ520" t="s">
        <v>443</v>
      </c>
      <c r="IR520" t="s">
        <v>443</v>
      </c>
      <c r="IS520" t="s">
        <v>443</v>
      </c>
      <c r="IT520" t="s">
        <v>443</v>
      </c>
      <c r="IU520">
        <v>0</v>
      </c>
      <c r="IV520">
        <v>100</v>
      </c>
      <c r="IW520">
        <v>100</v>
      </c>
      <c r="IX520">
        <v>4.816</v>
      </c>
      <c r="IY520">
        <v>0.3753</v>
      </c>
      <c r="IZ520">
        <v>4.29428474587108</v>
      </c>
      <c r="JA520">
        <v>0.0044018681294096</v>
      </c>
      <c r="JB520">
        <v>-1.90699597991277e-06</v>
      </c>
      <c r="JC520">
        <v>4.44501569190667e-10</v>
      </c>
      <c r="JD520">
        <v>0.0663976639725661</v>
      </c>
      <c r="JE520">
        <v>0.00774552653971819</v>
      </c>
      <c r="JF520">
        <v>0.000136201457998369</v>
      </c>
      <c r="JG520">
        <v>5.32982615085375e-06</v>
      </c>
      <c r="JH520">
        <v>-0</v>
      </c>
      <c r="JI520">
        <v>1991</v>
      </c>
      <c r="JJ520">
        <v>1</v>
      </c>
      <c r="JK520">
        <v>28</v>
      </c>
      <c r="JL520">
        <v>195901.9</v>
      </c>
      <c r="JM520">
        <v>195901.8</v>
      </c>
      <c r="JN520">
        <v>0.032959</v>
      </c>
      <c r="JO520">
        <v>4.99756</v>
      </c>
      <c r="JP520">
        <v>1.4978</v>
      </c>
      <c r="JQ520">
        <v>2.33154</v>
      </c>
      <c r="JR520">
        <v>1.54419</v>
      </c>
      <c r="JS520">
        <v>2.36694</v>
      </c>
      <c r="JT520">
        <v>35.801</v>
      </c>
      <c r="JU520">
        <v>24.0875</v>
      </c>
      <c r="JV520">
        <v>18</v>
      </c>
      <c r="JW520">
        <v>547.046</v>
      </c>
      <c r="JX520">
        <v>432.116</v>
      </c>
      <c r="JY520">
        <v>26.4244</v>
      </c>
      <c r="JZ520">
        <v>28.4146</v>
      </c>
      <c r="KA520">
        <v>29.9998</v>
      </c>
      <c r="KB520">
        <v>28.3653</v>
      </c>
      <c r="KC520">
        <v>28.3934</v>
      </c>
      <c r="KD520">
        <v>0</v>
      </c>
      <c r="KE520">
        <v>28.7412</v>
      </c>
      <c r="KF520">
        <v>100</v>
      </c>
      <c r="KG520">
        <v>26.4295</v>
      </c>
      <c r="KH520">
        <v>34.8451</v>
      </c>
      <c r="KI520">
        <v>21.5266</v>
      </c>
      <c r="KJ520">
        <v>92.787</v>
      </c>
      <c r="KK520">
        <v>98.7264</v>
      </c>
    </row>
    <row r="521" spans="1:297">
      <c r="A521">
        <v>505</v>
      </c>
      <c r="B521">
        <v>1759003915</v>
      </c>
      <c r="C521">
        <v>16568</v>
      </c>
      <c r="D521" t="s">
        <v>1456</v>
      </c>
      <c r="E521" t="s">
        <v>1457</v>
      </c>
      <c r="F521">
        <v>5</v>
      </c>
      <c r="G521" t="s">
        <v>1217</v>
      </c>
      <c r="H521" t="s">
        <v>436</v>
      </c>
      <c r="I521">
        <v>1759003906.5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(EA521+(U521+2*0.95*5.67E-8*(((EA521+$B$7)+273)^4-(EA521+273)^4)-44100*J521)/(1.84*29.3*R521+8*0.95*5.67E-8*(EA521+273)^3))</f>
        <v>0</v>
      </c>
      <c r="W521">
        <f>($C$7*EB521+$D$7*EC521+$E$7*V521)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2*0.95*5.67E-8*(((EA521+$B$7)+273)^4-(W521+273)^4)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429.250592820238</v>
      </c>
      <c r="AK521">
        <v>420.244490909091</v>
      </c>
      <c r="AL521">
        <v>0.000145667060211381</v>
      </c>
      <c r="AM521">
        <v>63.08</v>
      </c>
      <c r="AN521">
        <f>(AP521 - AO521 + DY521*1E3/(8.314*(EA521+273.15)) * AR521/DX521 * AQ521) * DX521/(100*DL521) * 1000/(1000 - AP521)</f>
        <v>0</v>
      </c>
      <c r="AO521">
        <v>21.3991659940476</v>
      </c>
      <c r="AP521">
        <v>23.1256254545454</v>
      </c>
      <c r="AQ521">
        <v>0.00622601731601625</v>
      </c>
      <c r="AR521">
        <v>99.94</v>
      </c>
      <c r="AS521">
        <v>0</v>
      </c>
      <c r="AT521">
        <v>0</v>
      </c>
      <c r="AU521">
        <f>IF(AS521*$H$13&gt;=AW521,1.0,(AW521/(AW521-AS521*$H$13)))</f>
        <v>0</v>
      </c>
      <c r="AV521">
        <f>(AU521-1)*100</f>
        <v>0</v>
      </c>
      <c r="AW521">
        <f>MAX(0,($B$13+$C$13*EF521)/(1+$D$13*EF521)*DY521/(EA521+273)*$E$13)</f>
        <v>0</v>
      </c>
      <c r="AX521" t="s">
        <v>437</v>
      </c>
      <c r="AY521" t="s">
        <v>437</v>
      </c>
      <c r="AZ521">
        <v>0</v>
      </c>
      <c r="BA521">
        <v>0</v>
      </c>
      <c r="BB521">
        <f>1-AZ521/BA521</f>
        <v>0</v>
      </c>
      <c r="BC521">
        <v>0</v>
      </c>
      <c r="BD521" t="s">
        <v>437</v>
      </c>
      <c r="BE521" t="s">
        <v>437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437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$B$11*EG521+$C$11*EH521+$F$11*ES521*(1-EV521)</f>
        <v>0</v>
      </c>
      <c r="DI521">
        <f>DH521*DJ521</f>
        <v>0</v>
      </c>
      <c r="DJ521">
        <f>($B$11*$D$9+$C$11*$D$9+$F$11*((FF521+EX521)/MAX(FF521+EX521+FG521, 0.1)*$I$9+FG521/MAX(FF521+EX521+FG521, 0.1)*$J$9))/($B$11+$C$11+$F$11)</f>
        <v>0</v>
      </c>
      <c r="DK521">
        <f>($B$11*$K$9+$C$11*$K$9+$F$11*((FF521+EX521)/MAX(FF521+EX521+FG521, 0.1)*$P$9+FG521/MAX(FF521+EX521+FG521, 0.1)*$Q$9))/($B$11+$C$11+$F$11)</f>
        <v>0</v>
      </c>
      <c r="DL521">
        <v>4.6</v>
      </c>
      <c r="DM521">
        <v>0.5</v>
      </c>
      <c r="DN521" t="s">
        <v>438</v>
      </c>
      <c r="DO521">
        <v>2</v>
      </c>
      <c r="DP521" t="b">
        <v>1</v>
      </c>
      <c r="DQ521">
        <v>1759003906.5</v>
      </c>
      <c r="DR521">
        <v>410.6236875</v>
      </c>
      <c r="DS521">
        <v>420.0746875</v>
      </c>
      <c r="DT521">
        <v>23.0912</v>
      </c>
      <c r="DU521">
        <v>21.340225</v>
      </c>
      <c r="DV521">
        <v>404.8303125</v>
      </c>
      <c r="DW521">
        <v>22.7161</v>
      </c>
      <c r="DX521">
        <v>500.0065</v>
      </c>
      <c r="DY521">
        <v>90.24233125</v>
      </c>
      <c r="DZ521">
        <v>0.0293953125</v>
      </c>
      <c r="EA521">
        <v>29.7635875</v>
      </c>
      <c r="EB521">
        <v>29.9954</v>
      </c>
      <c r="EC521">
        <v>999.9</v>
      </c>
      <c r="ED521">
        <v>0</v>
      </c>
      <c r="EE521">
        <v>0</v>
      </c>
      <c r="EF521">
        <v>10008.710625</v>
      </c>
      <c r="EG521">
        <v>0</v>
      </c>
      <c r="EH521">
        <v>11.1974875</v>
      </c>
      <c r="EI521">
        <v>-9.45118375</v>
      </c>
      <c r="EJ521">
        <v>420.3295625</v>
      </c>
      <c r="EK521">
        <v>429.23475</v>
      </c>
      <c r="EL521">
        <v>1.75097375</v>
      </c>
      <c r="EM521">
        <v>420.0746875</v>
      </c>
      <c r="EN521">
        <v>21.340225</v>
      </c>
      <c r="EO521">
        <v>2.08380375</v>
      </c>
      <c r="EP521">
        <v>1.92579125</v>
      </c>
      <c r="EQ521">
        <v>18.09590625</v>
      </c>
      <c r="ER521">
        <v>16.84701875</v>
      </c>
      <c r="ES521">
        <v>1999.969375</v>
      </c>
      <c r="ET521">
        <v>0.9800033125</v>
      </c>
      <c r="EU521">
        <v>0.01999676875</v>
      </c>
      <c r="EV521">
        <v>0</v>
      </c>
      <c r="EW521">
        <v>294.263375</v>
      </c>
      <c r="EX521">
        <v>5.00016</v>
      </c>
      <c r="EY521">
        <v>6204.313125</v>
      </c>
      <c r="EZ521">
        <v>18233.93125</v>
      </c>
      <c r="FA521">
        <v>48.9409375</v>
      </c>
      <c r="FB521">
        <v>49.5</v>
      </c>
      <c r="FC521">
        <v>49.378875</v>
      </c>
      <c r="FD521">
        <v>49.062</v>
      </c>
      <c r="FE521">
        <v>50.75</v>
      </c>
      <c r="FF521">
        <v>1955.079375</v>
      </c>
      <c r="FG521">
        <v>39.89</v>
      </c>
      <c r="FH521">
        <v>0</v>
      </c>
      <c r="FI521">
        <v>1759003920.3</v>
      </c>
      <c r="FJ521">
        <v>0</v>
      </c>
      <c r="FK521">
        <v>294.411346153846</v>
      </c>
      <c r="FL521">
        <v>7.10492307688726</v>
      </c>
      <c r="FM521">
        <v>152.099829145468</v>
      </c>
      <c r="FN521">
        <v>6206.46769230769</v>
      </c>
      <c r="FO521">
        <v>15</v>
      </c>
      <c r="FP521">
        <v>0</v>
      </c>
      <c r="FQ521" t="s">
        <v>439</v>
      </c>
      <c r="FR521">
        <v>1747249705.1</v>
      </c>
      <c r="FS521">
        <v>1747249711.1</v>
      </c>
      <c r="FT521">
        <v>0</v>
      </c>
      <c r="FU521">
        <v>0.871</v>
      </c>
      <c r="FV521">
        <v>0.066</v>
      </c>
      <c r="FW521">
        <v>5.486</v>
      </c>
      <c r="FX521">
        <v>0.145</v>
      </c>
      <c r="FY521">
        <v>420</v>
      </c>
      <c r="FZ521">
        <v>16</v>
      </c>
      <c r="GA521">
        <v>0.27</v>
      </c>
      <c r="GB521">
        <v>0.16</v>
      </c>
      <c r="GC521">
        <v>-9.375836</v>
      </c>
      <c r="GD521">
        <v>-1.47879879699248</v>
      </c>
      <c r="GE521">
        <v>0.149011218013947</v>
      </c>
      <c r="GF521">
        <v>0</v>
      </c>
      <c r="GG521">
        <v>293.810411764706</v>
      </c>
      <c r="GH521">
        <v>8.57543162196161</v>
      </c>
      <c r="GI521">
        <v>0.879634754337314</v>
      </c>
      <c r="GJ521">
        <v>-1</v>
      </c>
      <c r="GK521">
        <v>1.762918</v>
      </c>
      <c r="GL521">
        <v>-0.270639699248124</v>
      </c>
      <c r="GM521">
        <v>0.0276251846328671</v>
      </c>
      <c r="GN521">
        <v>0</v>
      </c>
      <c r="GO521">
        <v>0</v>
      </c>
      <c r="GP521">
        <v>2</v>
      </c>
      <c r="GQ521" t="s">
        <v>457</v>
      </c>
      <c r="GR521">
        <v>3.12534</v>
      </c>
      <c r="GS521">
        <v>2.65548</v>
      </c>
      <c r="GT521">
        <v>0.0870956</v>
      </c>
      <c r="GU521">
        <v>0.0895598</v>
      </c>
      <c r="GV521">
        <v>0.0985729</v>
      </c>
      <c r="GW521">
        <v>0.0939152</v>
      </c>
      <c r="GX521">
        <v>23444.3</v>
      </c>
      <c r="GY521">
        <v>22212.9</v>
      </c>
      <c r="GZ521">
        <v>22966.8</v>
      </c>
      <c r="HA521">
        <v>23757.1</v>
      </c>
      <c r="HB521">
        <v>35286.3</v>
      </c>
      <c r="HC521">
        <v>35634.3</v>
      </c>
      <c r="HD521">
        <v>41409.6</v>
      </c>
      <c r="HE521">
        <v>42370</v>
      </c>
      <c r="HF521">
        <v>1.90215</v>
      </c>
      <c r="HG521">
        <v>1.8128</v>
      </c>
      <c r="HH521">
        <v>0.162091</v>
      </c>
      <c r="HI521">
        <v>0</v>
      </c>
      <c r="HJ521">
        <v>27.3583</v>
      </c>
      <c r="HK521">
        <v>999.9</v>
      </c>
      <c r="HL521">
        <v>55.823</v>
      </c>
      <c r="HM521">
        <v>29.527</v>
      </c>
      <c r="HN521">
        <v>25.6493</v>
      </c>
      <c r="HO521">
        <v>54.4174</v>
      </c>
      <c r="HP521">
        <v>41.5104</v>
      </c>
      <c r="HQ521">
        <v>1</v>
      </c>
      <c r="HR521">
        <v>0.056029</v>
      </c>
      <c r="HS521">
        <v>-0.131588</v>
      </c>
      <c r="HT521">
        <v>20.2178</v>
      </c>
      <c r="HU521">
        <v>5.23077</v>
      </c>
      <c r="HV521">
        <v>11.992</v>
      </c>
      <c r="HW521">
        <v>4.9556</v>
      </c>
      <c r="HX521">
        <v>3.30398</v>
      </c>
      <c r="HY521">
        <v>25.1</v>
      </c>
      <c r="HZ521">
        <v>9999</v>
      </c>
      <c r="IA521">
        <v>9999</v>
      </c>
      <c r="IB521">
        <v>9999</v>
      </c>
      <c r="IC521">
        <v>1.86856</v>
      </c>
      <c r="ID521">
        <v>1.86419</v>
      </c>
      <c r="IE521">
        <v>1.8718</v>
      </c>
      <c r="IF521">
        <v>1.86268</v>
      </c>
      <c r="IG521">
        <v>1.86212</v>
      </c>
      <c r="IH521">
        <v>1.86857</v>
      </c>
      <c r="II521">
        <v>1.85867</v>
      </c>
      <c r="IJ521">
        <v>1.86508</v>
      </c>
      <c r="IK521">
        <v>5</v>
      </c>
      <c r="IL521">
        <v>0</v>
      </c>
      <c r="IM521">
        <v>0</v>
      </c>
      <c r="IN521">
        <v>0</v>
      </c>
      <c r="IO521" t="s">
        <v>441</v>
      </c>
      <c r="IP521" t="s">
        <v>442</v>
      </c>
      <c r="IQ521" t="s">
        <v>443</v>
      </c>
      <c r="IR521" t="s">
        <v>443</v>
      </c>
      <c r="IS521" t="s">
        <v>443</v>
      </c>
      <c r="IT521" t="s">
        <v>443</v>
      </c>
      <c r="IU521">
        <v>0</v>
      </c>
      <c r="IV521">
        <v>100</v>
      </c>
      <c r="IW521">
        <v>100</v>
      </c>
      <c r="IX521">
        <v>5.792</v>
      </c>
      <c r="IY521">
        <v>0.376</v>
      </c>
      <c r="IZ521">
        <v>4.29428474587108</v>
      </c>
      <c r="JA521">
        <v>0.0044018681294096</v>
      </c>
      <c r="JB521">
        <v>-1.90699597991277e-06</v>
      </c>
      <c r="JC521">
        <v>4.44501569190667e-10</v>
      </c>
      <c r="JD521">
        <v>0.0663976639725661</v>
      </c>
      <c r="JE521">
        <v>0.00774552653971819</v>
      </c>
      <c r="JF521">
        <v>0.000136201457998369</v>
      </c>
      <c r="JG521">
        <v>5.32982615085375e-06</v>
      </c>
      <c r="JH521">
        <v>-0</v>
      </c>
      <c r="JI521">
        <v>1991</v>
      </c>
      <c r="JJ521">
        <v>1</v>
      </c>
      <c r="JK521">
        <v>28</v>
      </c>
      <c r="JL521">
        <v>195903.5</v>
      </c>
      <c r="JM521">
        <v>195903.4</v>
      </c>
      <c r="JN521">
        <v>0.783691</v>
      </c>
      <c r="JO521">
        <v>2.40967</v>
      </c>
      <c r="JP521">
        <v>1.49902</v>
      </c>
      <c r="JQ521">
        <v>2.33276</v>
      </c>
      <c r="JR521">
        <v>1.54419</v>
      </c>
      <c r="JS521">
        <v>2.32788</v>
      </c>
      <c r="JT521">
        <v>35.8244</v>
      </c>
      <c r="JU521">
        <v>24.105</v>
      </c>
      <c r="JV521">
        <v>18</v>
      </c>
      <c r="JW521">
        <v>547.241</v>
      </c>
      <c r="JX521">
        <v>432.8</v>
      </c>
      <c r="JY521">
        <v>27.2292</v>
      </c>
      <c r="JZ521">
        <v>28.3272</v>
      </c>
      <c r="KA521">
        <v>29.9997</v>
      </c>
      <c r="KB521">
        <v>28.2865</v>
      </c>
      <c r="KC521">
        <v>28.3153</v>
      </c>
      <c r="KD521">
        <v>15.713</v>
      </c>
      <c r="KE521">
        <v>28.9975</v>
      </c>
      <c r="KF521">
        <v>100</v>
      </c>
      <c r="KG521">
        <v>27.223</v>
      </c>
      <c r="KH521">
        <v>426.836</v>
      </c>
      <c r="KI521">
        <v>21.5454</v>
      </c>
      <c r="KJ521">
        <v>92.8063</v>
      </c>
      <c r="KK521">
        <v>98.7426</v>
      </c>
    </row>
    <row r="522" spans="1:297">
      <c r="A522">
        <v>506</v>
      </c>
      <c r="B522">
        <v>1759003920</v>
      </c>
      <c r="C522">
        <v>16573</v>
      </c>
      <c r="D522" t="s">
        <v>1458</v>
      </c>
      <c r="E522" t="s">
        <v>1459</v>
      </c>
      <c r="F522">
        <v>5</v>
      </c>
      <c r="G522" t="s">
        <v>1217</v>
      </c>
      <c r="H522" t="s">
        <v>436</v>
      </c>
      <c r="I522">
        <v>1759003911.26667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(EA522+(U522+2*0.95*5.67E-8*(((EA522+$B$7)+273)^4-(EA522+273)^4)-44100*J522)/(1.84*29.3*R522+8*0.95*5.67E-8*(EA522+273)^3))</f>
        <v>0</v>
      </c>
      <c r="W522">
        <f>($C$7*EB522+$D$7*EC522+$E$7*V522)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2*0.95*5.67E-8*(((EA522+$B$7)+273)^4-(W522+273)^4)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429.518886409524</v>
      </c>
      <c r="AK522">
        <v>420.156193939394</v>
      </c>
      <c r="AL522">
        <v>-0.0216193722943338</v>
      </c>
      <c r="AM522">
        <v>63.08</v>
      </c>
      <c r="AN522">
        <f>(AP522 - AO522 + DY522*1E3/(8.314*(EA522+273.15)) * AR522/DX522 * AQ522) * DX522/(100*DL522) * 1000/(1000 - AP522)</f>
        <v>0</v>
      </c>
      <c r="AO522">
        <v>21.448192625</v>
      </c>
      <c r="AP522">
        <v>23.163843030303</v>
      </c>
      <c r="AQ522">
        <v>0.00778976623376463</v>
      </c>
      <c r="AR522">
        <v>99.94</v>
      </c>
      <c r="AS522">
        <v>0</v>
      </c>
      <c r="AT522">
        <v>0</v>
      </c>
      <c r="AU522">
        <f>IF(AS522*$H$13&gt;=AW522,1.0,(AW522/(AW522-AS522*$H$13)))</f>
        <v>0</v>
      </c>
      <c r="AV522">
        <f>(AU522-1)*100</f>
        <v>0</v>
      </c>
      <c r="AW522">
        <f>MAX(0,($B$13+$C$13*EF522)/(1+$D$13*EF522)*DY522/(EA522+273)*$E$13)</f>
        <v>0</v>
      </c>
      <c r="AX522" t="s">
        <v>437</v>
      </c>
      <c r="AY522" t="s">
        <v>437</v>
      </c>
      <c r="AZ522">
        <v>0</v>
      </c>
      <c r="BA522">
        <v>0</v>
      </c>
      <c r="BB522">
        <f>1-AZ522/BA522</f>
        <v>0</v>
      </c>
      <c r="BC522">
        <v>0</v>
      </c>
      <c r="BD522" t="s">
        <v>437</v>
      </c>
      <c r="BE522" t="s">
        <v>437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437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$B$11*EG522+$C$11*EH522+$F$11*ES522*(1-EV522)</f>
        <v>0</v>
      </c>
      <c r="DI522">
        <f>DH522*DJ522</f>
        <v>0</v>
      </c>
      <c r="DJ522">
        <f>($B$11*$D$9+$C$11*$D$9+$F$11*((FF522+EX522)/MAX(FF522+EX522+FG522, 0.1)*$I$9+FG522/MAX(FF522+EX522+FG522, 0.1)*$J$9))/($B$11+$C$11+$F$11)</f>
        <v>0</v>
      </c>
      <c r="DK522">
        <f>($B$11*$K$9+$C$11*$K$9+$F$11*((FF522+EX522)/MAX(FF522+EX522+FG522, 0.1)*$P$9+FG522/MAX(FF522+EX522+FG522, 0.1)*$Q$9))/($B$11+$C$11+$F$11)</f>
        <v>0</v>
      </c>
      <c r="DL522">
        <v>4.6</v>
      </c>
      <c r="DM522">
        <v>0.5</v>
      </c>
      <c r="DN522" t="s">
        <v>438</v>
      </c>
      <c r="DO522">
        <v>2</v>
      </c>
      <c r="DP522" t="b">
        <v>1</v>
      </c>
      <c r="DQ522">
        <v>1759003911.26667</v>
      </c>
      <c r="DR522">
        <v>410.533866666667</v>
      </c>
      <c r="DS522">
        <v>420.192666666667</v>
      </c>
      <c r="DT522">
        <v>23.1122133333333</v>
      </c>
      <c r="DU522">
        <v>21.38454</v>
      </c>
      <c r="DV522">
        <v>404.740866666667</v>
      </c>
      <c r="DW522">
        <v>22.7366733333333</v>
      </c>
      <c r="DX522">
        <v>500.003733333333</v>
      </c>
      <c r="DY522">
        <v>90.2424533333333</v>
      </c>
      <c r="DZ522">
        <v>0.0293063533333333</v>
      </c>
      <c r="EA522">
        <v>29.772</v>
      </c>
      <c r="EB522">
        <v>29.9987</v>
      </c>
      <c r="EC522">
        <v>999.9</v>
      </c>
      <c r="ED522">
        <v>0</v>
      </c>
      <c r="EE522">
        <v>0</v>
      </c>
      <c r="EF522">
        <v>10019.918</v>
      </c>
      <c r="EG522">
        <v>0</v>
      </c>
      <c r="EH522">
        <v>11.2255533333333</v>
      </c>
      <c r="EI522">
        <v>-9.658954</v>
      </c>
      <c r="EJ522">
        <v>420.2466</v>
      </c>
      <c r="EK522">
        <v>429.3748</v>
      </c>
      <c r="EL522">
        <v>1.72769133333333</v>
      </c>
      <c r="EM522">
        <v>420.192666666667</v>
      </c>
      <c r="EN522">
        <v>21.38454</v>
      </c>
      <c r="EO522">
        <v>2.08570333333333</v>
      </c>
      <c r="EP522">
        <v>1.929792</v>
      </c>
      <c r="EQ522">
        <v>18.1104066666667</v>
      </c>
      <c r="ER522">
        <v>16.87972</v>
      </c>
      <c r="ES522">
        <v>2000.01266666667</v>
      </c>
      <c r="ET522">
        <v>0.9800038</v>
      </c>
      <c r="EU522">
        <v>0.01999632</v>
      </c>
      <c r="EV522">
        <v>0</v>
      </c>
      <c r="EW522">
        <v>294.840933333333</v>
      </c>
      <c r="EX522">
        <v>5.00016</v>
      </c>
      <c r="EY522">
        <v>6215.972</v>
      </c>
      <c r="EZ522">
        <v>18234.3333333333</v>
      </c>
      <c r="FA522">
        <v>48.9412</v>
      </c>
      <c r="FB522">
        <v>49.5</v>
      </c>
      <c r="FC522">
        <v>49.3791333333333</v>
      </c>
      <c r="FD522">
        <v>49.062</v>
      </c>
      <c r="FE522">
        <v>50.75</v>
      </c>
      <c r="FF522">
        <v>1955.12266666667</v>
      </c>
      <c r="FG522">
        <v>39.89</v>
      </c>
      <c r="FH522">
        <v>0</v>
      </c>
      <c r="FI522">
        <v>1759003925.7</v>
      </c>
      <c r="FJ522">
        <v>0</v>
      </c>
      <c r="FK522">
        <v>295.04552</v>
      </c>
      <c r="FL522">
        <v>6.65138462567875</v>
      </c>
      <c r="FM522">
        <v>127.898461496208</v>
      </c>
      <c r="FN522">
        <v>6219.8492</v>
      </c>
      <c r="FO522">
        <v>15</v>
      </c>
      <c r="FP522">
        <v>0</v>
      </c>
      <c r="FQ522" t="s">
        <v>439</v>
      </c>
      <c r="FR522">
        <v>1747249705.1</v>
      </c>
      <c r="FS522">
        <v>1747249711.1</v>
      </c>
      <c r="FT522">
        <v>0</v>
      </c>
      <c r="FU522">
        <v>0.871</v>
      </c>
      <c r="FV522">
        <v>0.066</v>
      </c>
      <c r="FW522">
        <v>5.486</v>
      </c>
      <c r="FX522">
        <v>0.145</v>
      </c>
      <c r="FY522">
        <v>420</v>
      </c>
      <c r="FZ522">
        <v>16</v>
      </c>
      <c r="GA522">
        <v>0.27</v>
      </c>
      <c r="GB522">
        <v>0.16</v>
      </c>
      <c r="GC522">
        <v>-9.591939</v>
      </c>
      <c r="GD522">
        <v>-2.4732830075188</v>
      </c>
      <c r="GE522">
        <v>0.335014896622523</v>
      </c>
      <c r="GF522">
        <v>0</v>
      </c>
      <c r="GG522">
        <v>294.621264705882</v>
      </c>
      <c r="GH522">
        <v>7.00184873893918</v>
      </c>
      <c r="GI522">
        <v>0.723567522310504</v>
      </c>
      <c r="GJ522">
        <v>-1</v>
      </c>
      <c r="GK522">
        <v>1.7363405</v>
      </c>
      <c r="GL522">
        <v>-0.311829924812025</v>
      </c>
      <c r="GM522">
        <v>0.0310314299501328</v>
      </c>
      <c r="GN522">
        <v>0</v>
      </c>
      <c r="GO522">
        <v>0</v>
      </c>
      <c r="GP522">
        <v>2</v>
      </c>
      <c r="GQ522" t="s">
        <v>457</v>
      </c>
      <c r="GR522">
        <v>3.1255</v>
      </c>
      <c r="GS522">
        <v>2.65512</v>
      </c>
      <c r="GT522">
        <v>0.0871004</v>
      </c>
      <c r="GU522">
        <v>0.0899761</v>
      </c>
      <c r="GV522">
        <v>0.0986874</v>
      </c>
      <c r="GW522">
        <v>0.0940034</v>
      </c>
      <c r="GX522">
        <v>23444.4</v>
      </c>
      <c r="GY522">
        <v>22202.8</v>
      </c>
      <c r="GZ522">
        <v>22967.1</v>
      </c>
      <c r="HA522">
        <v>23757.2</v>
      </c>
      <c r="HB522">
        <v>35282.4</v>
      </c>
      <c r="HC522">
        <v>35631.3</v>
      </c>
      <c r="HD522">
        <v>41410.3</v>
      </c>
      <c r="HE522">
        <v>42370.4</v>
      </c>
      <c r="HF522">
        <v>1.90225</v>
      </c>
      <c r="HG522">
        <v>1.81288</v>
      </c>
      <c r="HH522">
        <v>0.161976</v>
      </c>
      <c r="HI522">
        <v>0</v>
      </c>
      <c r="HJ522">
        <v>27.3602</v>
      </c>
      <c r="HK522">
        <v>999.9</v>
      </c>
      <c r="HL522">
        <v>55.823</v>
      </c>
      <c r="HM522">
        <v>29.517</v>
      </c>
      <c r="HN522">
        <v>25.6346</v>
      </c>
      <c r="HO522">
        <v>54.1274</v>
      </c>
      <c r="HP522">
        <v>41.6506</v>
      </c>
      <c r="HQ522">
        <v>1</v>
      </c>
      <c r="HR522">
        <v>0.0558689</v>
      </c>
      <c r="HS522">
        <v>0.435575</v>
      </c>
      <c r="HT522">
        <v>20.2129</v>
      </c>
      <c r="HU522">
        <v>5.23107</v>
      </c>
      <c r="HV522">
        <v>11.992</v>
      </c>
      <c r="HW522">
        <v>4.95565</v>
      </c>
      <c r="HX522">
        <v>3.30393</v>
      </c>
      <c r="HY522">
        <v>25.1</v>
      </c>
      <c r="HZ522">
        <v>9999</v>
      </c>
      <c r="IA522">
        <v>9999</v>
      </c>
      <c r="IB522">
        <v>9999</v>
      </c>
      <c r="IC522">
        <v>1.86856</v>
      </c>
      <c r="ID522">
        <v>1.8642</v>
      </c>
      <c r="IE522">
        <v>1.8718</v>
      </c>
      <c r="IF522">
        <v>1.86273</v>
      </c>
      <c r="IG522">
        <v>1.86212</v>
      </c>
      <c r="IH522">
        <v>1.86856</v>
      </c>
      <c r="II522">
        <v>1.85867</v>
      </c>
      <c r="IJ522">
        <v>1.86508</v>
      </c>
      <c r="IK522">
        <v>5</v>
      </c>
      <c r="IL522">
        <v>0</v>
      </c>
      <c r="IM522">
        <v>0</v>
      </c>
      <c r="IN522">
        <v>0</v>
      </c>
      <c r="IO522" t="s">
        <v>441</v>
      </c>
      <c r="IP522" t="s">
        <v>442</v>
      </c>
      <c r="IQ522" t="s">
        <v>443</v>
      </c>
      <c r="IR522" t="s">
        <v>443</v>
      </c>
      <c r="IS522" t="s">
        <v>443</v>
      </c>
      <c r="IT522" t="s">
        <v>443</v>
      </c>
      <c r="IU522">
        <v>0</v>
      </c>
      <c r="IV522">
        <v>100</v>
      </c>
      <c r="IW522">
        <v>100</v>
      </c>
      <c r="IX522">
        <v>5.793</v>
      </c>
      <c r="IY522">
        <v>0.3768</v>
      </c>
      <c r="IZ522">
        <v>4.29428474587108</v>
      </c>
      <c r="JA522">
        <v>0.0044018681294096</v>
      </c>
      <c r="JB522">
        <v>-1.90699597991277e-06</v>
      </c>
      <c r="JC522">
        <v>4.44501569190667e-10</v>
      </c>
      <c r="JD522">
        <v>0.0663976639725661</v>
      </c>
      <c r="JE522">
        <v>0.00774552653971819</v>
      </c>
      <c r="JF522">
        <v>0.000136201457998369</v>
      </c>
      <c r="JG522">
        <v>5.32982615085375e-06</v>
      </c>
      <c r="JH522">
        <v>-0</v>
      </c>
      <c r="JI522">
        <v>1991</v>
      </c>
      <c r="JJ522">
        <v>1</v>
      </c>
      <c r="JK522">
        <v>28</v>
      </c>
      <c r="JL522">
        <v>195903.6</v>
      </c>
      <c r="JM522">
        <v>195903.5</v>
      </c>
      <c r="JN522">
        <v>0.806885</v>
      </c>
      <c r="JO522">
        <v>2.3999</v>
      </c>
      <c r="JP522">
        <v>1.4978</v>
      </c>
      <c r="JQ522">
        <v>2.33276</v>
      </c>
      <c r="JR522">
        <v>1.54419</v>
      </c>
      <c r="JS522">
        <v>2.34741</v>
      </c>
      <c r="JT522">
        <v>35.8244</v>
      </c>
      <c r="JU522">
        <v>24.0875</v>
      </c>
      <c r="JV522">
        <v>18</v>
      </c>
      <c r="JW522">
        <v>547.269</v>
      </c>
      <c r="JX522">
        <v>432.816</v>
      </c>
      <c r="JY522">
        <v>27.2258</v>
      </c>
      <c r="JZ522">
        <v>28.3227</v>
      </c>
      <c r="KA522">
        <v>29.9998</v>
      </c>
      <c r="KB522">
        <v>28.2822</v>
      </c>
      <c r="KC522">
        <v>28.3114</v>
      </c>
      <c r="KD522">
        <v>16.2545</v>
      </c>
      <c r="KE522">
        <v>28.7262</v>
      </c>
      <c r="KF522">
        <v>100</v>
      </c>
      <c r="KG522">
        <v>26.6709</v>
      </c>
      <c r="KH522">
        <v>440.424</v>
      </c>
      <c r="KI522">
        <v>21.548</v>
      </c>
      <c r="KJ522">
        <v>92.8077</v>
      </c>
      <c r="KK522">
        <v>98.7434</v>
      </c>
    </row>
    <row r="523" spans="1:297">
      <c r="A523">
        <v>507</v>
      </c>
      <c r="B523">
        <v>1759003925</v>
      </c>
      <c r="C523">
        <v>16578</v>
      </c>
      <c r="D523" t="s">
        <v>1460</v>
      </c>
      <c r="E523" t="s">
        <v>1461</v>
      </c>
      <c r="F523">
        <v>5</v>
      </c>
      <c r="G523" t="s">
        <v>1217</v>
      </c>
      <c r="H523" t="s">
        <v>436</v>
      </c>
      <c r="I523">
        <v>1759003916.35714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(EA523+(U523+2*0.95*5.67E-8*(((EA523+$B$7)+273)^4-(EA523+273)^4)-44100*J523)/(1.84*29.3*R523+8*0.95*5.67E-8*(EA523+273)^3))</f>
        <v>0</v>
      </c>
      <c r="W523">
        <f>($C$7*EB523+$D$7*EC523+$E$7*V523)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2*0.95*5.67E-8*(((EA523+$B$7)+273)^4-(W523+273)^4)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435.223645792857</v>
      </c>
      <c r="AK523">
        <v>422.865739393939</v>
      </c>
      <c r="AL523">
        <v>0.681126038960973</v>
      </c>
      <c r="AM523">
        <v>63.08</v>
      </c>
      <c r="AN523">
        <f>(AP523 - AO523 + DY523*1E3/(8.314*(EA523+273.15)) * AR523/DX523 * AQ523) * DX523/(100*DL523) * 1000/(1000 - AP523)</f>
        <v>0</v>
      </c>
      <c r="AO523">
        <v>21.4704911369048</v>
      </c>
      <c r="AP523">
        <v>23.1856036363636</v>
      </c>
      <c r="AQ523">
        <v>0.00358875844155526</v>
      </c>
      <c r="AR523">
        <v>99.94</v>
      </c>
      <c r="AS523">
        <v>0</v>
      </c>
      <c r="AT523">
        <v>0</v>
      </c>
      <c r="AU523">
        <f>IF(AS523*$H$13&gt;=AW523,1.0,(AW523/(AW523-AS523*$H$13)))</f>
        <v>0</v>
      </c>
      <c r="AV523">
        <f>(AU523-1)*100</f>
        <v>0</v>
      </c>
      <c r="AW523">
        <f>MAX(0,($B$13+$C$13*EF523)/(1+$D$13*EF523)*DY523/(EA523+273)*$E$13)</f>
        <v>0</v>
      </c>
      <c r="AX523" t="s">
        <v>437</v>
      </c>
      <c r="AY523" t="s">
        <v>437</v>
      </c>
      <c r="AZ523">
        <v>0</v>
      </c>
      <c r="BA523">
        <v>0</v>
      </c>
      <c r="BB523">
        <f>1-AZ523/BA523</f>
        <v>0</v>
      </c>
      <c r="BC523">
        <v>0</v>
      </c>
      <c r="BD523" t="s">
        <v>437</v>
      </c>
      <c r="BE523" t="s">
        <v>437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437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$B$11*EG523+$C$11*EH523+$F$11*ES523*(1-EV523)</f>
        <v>0</v>
      </c>
      <c r="DI523">
        <f>DH523*DJ523</f>
        <v>0</v>
      </c>
      <c r="DJ523">
        <f>($B$11*$D$9+$C$11*$D$9+$F$11*((FF523+EX523)/MAX(FF523+EX523+FG523, 0.1)*$I$9+FG523/MAX(FF523+EX523+FG523, 0.1)*$J$9))/($B$11+$C$11+$F$11)</f>
        <v>0</v>
      </c>
      <c r="DK523">
        <f>($B$11*$K$9+$C$11*$K$9+$F$11*((FF523+EX523)/MAX(FF523+EX523+FG523, 0.1)*$P$9+FG523/MAX(FF523+EX523+FG523, 0.1)*$Q$9))/($B$11+$C$11+$F$11)</f>
        <v>0</v>
      </c>
      <c r="DL523">
        <v>4.6</v>
      </c>
      <c r="DM523">
        <v>0.5</v>
      </c>
      <c r="DN523" t="s">
        <v>438</v>
      </c>
      <c r="DO523">
        <v>2</v>
      </c>
      <c r="DP523" t="b">
        <v>1</v>
      </c>
      <c r="DQ523">
        <v>1759003916.35714</v>
      </c>
      <c r="DR523">
        <v>410.897785714286</v>
      </c>
      <c r="DS523">
        <v>422.598285714286</v>
      </c>
      <c r="DT523">
        <v>23.1416571428571</v>
      </c>
      <c r="DU523">
        <v>21.4316428571429</v>
      </c>
      <c r="DV523">
        <v>405.103714285714</v>
      </c>
      <c r="DW523">
        <v>22.7654714285714</v>
      </c>
      <c r="DX523">
        <v>500.020428571429</v>
      </c>
      <c r="DY523">
        <v>90.2425571428571</v>
      </c>
      <c r="DZ523">
        <v>0.0294128071428571</v>
      </c>
      <c r="EA523">
        <v>29.7769428571429</v>
      </c>
      <c r="EB523">
        <v>30.0037357142857</v>
      </c>
      <c r="EC523">
        <v>999.9</v>
      </c>
      <c r="ED523">
        <v>0</v>
      </c>
      <c r="EE523">
        <v>0</v>
      </c>
      <c r="EF523">
        <v>10010.7635714286</v>
      </c>
      <c r="EG523">
        <v>0</v>
      </c>
      <c r="EH523">
        <v>11.24015</v>
      </c>
      <c r="EI523">
        <v>-11.7005957142857</v>
      </c>
      <c r="EJ523">
        <v>420.631857142857</v>
      </c>
      <c r="EK523">
        <v>431.853857142857</v>
      </c>
      <c r="EL523">
        <v>1.71002571428571</v>
      </c>
      <c r="EM523">
        <v>422.598285714286</v>
      </c>
      <c r="EN523">
        <v>21.4316428571429</v>
      </c>
      <c r="EO523">
        <v>2.08836142857143</v>
      </c>
      <c r="EP523">
        <v>1.934045</v>
      </c>
      <c r="EQ523">
        <v>18.1306714285714</v>
      </c>
      <c r="ER523">
        <v>16.9144428571429</v>
      </c>
      <c r="ES523">
        <v>2000.045</v>
      </c>
      <c r="ET523">
        <v>0.980004142857143</v>
      </c>
      <c r="EU523">
        <v>0.019996</v>
      </c>
      <c r="EV523">
        <v>0</v>
      </c>
      <c r="EW523">
        <v>295.397714285714</v>
      </c>
      <c r="EX523">
        <v>5.00016</v>
      </c>
      <c r="EY523">
        <v>6226.705</v>
      </c>
      <c r="EZ523">
        <v>18234.6357142857</v>
      </c>
      <c r="FA523">
        <v>48.937</v>
      </c>
      <c r="FB523">
        <v>49.5</v>
      </c>
      <c r="FC523">
        <v>49.375</v>
      </c>
      <c r="FD523">
        <v>49.062</v>
      </c>
      <c r="FE523">
        <v>50.75</v>
      </c>
      <c r="FF523">
        <v>1955.155</v>
      </c>
      <c r="FG523">
        <v>39.89</v>
      </c>
      <c r="FH523">
        <v>0</v>
      </c>
      <c r="FI523">
        <v>1759003930.5</v>
      </c>
      <c r="FJ523">
        <v>0</v>
      </c>
      <c r="FK523">
        <v>295.55976</v>
      </c>
      <c r="FL523">
        <v>5.2218461602156</v>
      </c>
      <c r="FM523">
        <v>114.432307492043</v>
      </c>
      <c r="FN523">
        <v>6229.61</v>
      </c>
      <c r="FO523">
        <v>15</v>
      </c>
      <c r="FP523">
        <v>0</v>
      </c>
      <c r="FQ523" t="s">
        <v>439</v>
      </c>
      <c r="FR523">
        <v>1747249705.1</v>
      </c>
      <c r="FS523">
        <v>1747249711.1</v>
      </c>
      <c r="FT523">
        <v>0</v>
      </c>
      <c r="FU523">
        <v>0.871</v>
      </c>
      <c r="FV523">
        <v>0.066</v>
      </c>
      <c r="FW523">
        <v>5.486</v>
      </c>
      <c r="FX523">
        <v>0.145</v>
      </c>
      <c r="FY523">
        <v>420</v>
      </c>
      <c r="FZ523">
        <v>16</v>
      </c>
      <c r="GA523">
        <v>0.27</v>
      </c>
      <c r="GB523">
        <v>0.16</v>
      </c>
      <c r="GC523">
        <v>-11.0905957142857</v>
      </c>
      <c r="GD523">
        <v>-21.4996761038961</v>
      </c>
      <c r="GE523">
        <v>2.85709800035692</v>
      </c>
      <c r="GF523">
        <v>0</v>
      </c>
      <c r="GG523">
        <v>295.137470588235</v>
      </c>
      <c r="GH523">
        <v>6.28189458232195</v>
      </c>
      <c r="GI523">
        <v>0.651835247828332</v>
      </c>
      <c r="GJ523">
        <v>-1</v>
      </c>
      <c r="GK523">
        <v>1.72181571428571</v>
      </c>
      <c r="GL523">
        <v>-0.195670129870128</v>
      </c>
      <c r="GM523">
        <v>0.0237701731010041</v>
      </c>
      <c r="GN523">
        <v>0</v>
      </c>
      <c r="GO523">
        <v>0</v>
      </c>
      <c r="GP523">
        <v>2</v>
      </c>
      <c r="GQ523" t="s">
        <v>457</v>
      </c>
      <c r="GR523">
        <v>3.12552</v>
      </c>
      <c r="GS523">
        <v>2.65506</v>
      </c>
      <c r="GT523">
        <v>0.0877501</v>
      </c>
      <c r="GU523">
        <v>0.0919097</v>
      </c>
      <c r="GV523">
        <v>0.0987422</v>
      </c>
      <c r="GW523">
        <v>0.0940927</v>
      </c>
      <c r="GX523">
        <v>23427.8</v>
      </c>
      <c r="GY523">
        <v>22156.1</v>
      </c>
      <c r="GZ523">
        <v>22967.1</v>
      </c>
      <c r="HA523">
        <v>23757.6</v>
      </c>
      <c r="HB523">
        <v>35280.3</v>
      </c>
      <c r="HC523">
        <v>35628.5</v>
      </c>
      <c r="HD523">
        <v>41410.2</v>
      </c>
      <c r="HE523">
        <v>42371.1</v>
      </c>
      <c r="HF523">
        <v>1.9023</v>
      </c>
      <c r="HG523">
        <v>1.8127</v>
      </c>
      <c r="HH523">
        <v>0.16246</v>
      </c>
      <c r="HI523">
        <v>0</v>
      </c>
      <c r="HJ523">
        <v>27.3617</v>
      </c>
      <c r="HK523">
        <v>999.9</v>
      </c>
      <c r="HL523">
        <v>55.823</v>
      </c>
      <c r="HM523">
        <v>29.517</v>
      </c>
      <c r="HN523">
        <v>25.6317</v>
      </c>
      <c r="HO523">
        <v>54.1074</v>
      </c>
      <c r="HP523">
        <v>41.4303</v>
      </c>
      <c r="HQ523">
        <v>1</v>
      </c>
      <c r="HR523">
        <v>0.0594106</v>
      </c>
      <c r="HS523">
        <v>1.77285</v>
      </c>
      <c r="HT523">
        <v>20.2057</v>
      </c>
      <c r="HU523">
        <v>5.22972</v>
      </c>
      <c r="HV523">
        <v>11.992</v>
      </c>
      <c r="HW523">
        <v>4.9556</v>
      </c>
      <c r="HX523">
        <v>3.30385</v>
      </c>
      <c r="HY523">
        <v>25.1</v>
      </c>
      <c r="HZ523">
        <v>9999</v>
      </c>
      <c r="IA523">
        <v>9999</v>
      </c>
      <c r="IB523">
        <v>9999</v>
      </c>
      <c r="IC523">
        <v>1.86854</v>
      </c>
      <c r="ID523">
        <v>1.8642</v>
      </c>
      <c r="IE523">
        <v>1.8718</v>
      </c>
      <c r="IF523">
        <v>1.8627</v>
      </c>
      <c r="IG523">
        <v>1.86209</v>
      </c>
      <c r="IH523">
        <v>1.86854</v>
      </c>
      <c r="II523">
        <v>1.85868</v>
      </c>
      <c r="IJ523">
        <v>1.86508</v>
      </c>
      <c r="IK523">
        <v>5</v>
      </c>
      <c r="IL523">
        <v>0</v>
      </c>
      <c r="IM523">
        <v>0</v>
      </c>
      <c r="IN523">
        <v>0</v>
      </c>
      <c r="IO523" t="s">
        <v>441</v>
      </c>
      <c r="IP523" t="s">
        <v>442</v>
      </c>
      <c r="IQ523" t="s">
        <v>443</v>
      </c>
      <c r="IR523" t="s">
        <v>443</v>
      </c>
      <c r="IS523" t="s">
        <v>443</v>
      </c>
      <c r="IT523" t="s">
        <v>443</v>
      </c>
      <c r="IU523">
        <v>0</v>
      </c>
      <c r="IV523">
        <v>100</v>
      </c>
      <c r="IW523">
        <v>100</v>
      </c>
      <c r="IX523">
        <v>5.805</v>
      </c>
      <c r="IY523">
        <v>0.3772</v>
      </c>
      <c r="IZ523">
        <v>4.29428474587108</v>
      </c>
      <c r="JA523">
        <v>0.0044018681294096</v>
      </c>
      <c r="JB523">
        <v>-1.90699597991277e-06</v>
      </c>
      <c r="JC523">
        <v>4.44501569190667e-10</v>
      </c>
      <c r="JD523">
        <v>0.0663976639725661</v>
      </c>
      <c r="JE523">
        <v>0.00774552653971819</v>
      </c>
      <c r="JF523">
        <v>0.000136201457998369</v>
      </c>
      <c r="JG523">
        <v>5.32982615085375e-06</v>
      </c>
      <c r="JH523">
        <v>-0</v>
      </c>
      <c r="JI523">
        <v>1991</v>
      </c>
      <c r="JJ523">
        <v>1</v>
      </c>
      <c r="JK523">
        <v>28</v>
      </c>
      <c r="JL523">
        <v>195903.7</v>
      </c>
      <c r="JM523">
        <v>195903.6</v>
      </c>
      <c r="JN523">
        <v>0.838623</v>
      </c>
      <c r="JO523">
        <v>2.41455</v>
      </c>
      <c r="JP523">
        <v>1.4978</v>
      </c>
      <c r="JQ523">
        <v>2.33276</v>
      </c>
      <c r="JR523">
        <v>1.54419</v>
      </c>
      <c r="JS523">
        <v>2.36816</v>
      </c>
      <c r="JT523">
        <v>35.8244</v>
      </c>
      <c r="JU523">
        <v>24.0963</v>
      </c>
      <c r="JV523">
        <v>18</v>
      </c>
      <c r="JW523">
        <v>547.266</v>
      </c>
      <c r="JX523">
        <v>432.681</v>
      </c>
      <c r="JY523">
        <v>26.818</v>
      </c>
      <c r="JZ523">
        <v>28.3179</v>
      </c>
      <c r="KA523">
        <v>30.0023</v>
      </c>
      <c r="KB523">
        <v>28.2779</v>
      </c>
      <c r="KC523">
        <v>28.3071</v>
      </c>
      <c r="KD523">
        <v>16.8422</v>
      </c>
      <c r="KE523">
        <v>28.7262</v>
      </c>
      <c r="KF523">
        <v>100</v>
      </c>
      <c r="KG523">
        <v>26.6557</v>
      </c>
      <c r="KH523">
        <v>460.732</v>
      </c>
      <c r="KI523">
        <v>21.5563</v>
      </c>
      <c r="KJ523">
        <v>92.8077</v>
      </c>
      <c r="KK523">
        <v>98.745</v>
      </c>
    </row>
    <row r="524" spans="1:297">
      <c r="A524">
        <v>508</v>
      </c>
      <c r="B524">
        <v>1759003930</v>
      </c>
      <c r="C524">
        <v>16583</v>
      </c>
      <c r="D524" t="s">
        <v>1462</v>
      </c>
      <c r="E524" t="s">
        <v>1463</v>
      </c>
      <c r="F524">
        <v>5</v>
      </c>
      <c r="G524" t="s">
        <v>1217</v>
      </c>
      <c r="H524" t="s">
        <v>436</v>
      </c>
      <c r="I524">
        <v>1759003921.84615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(EA524+(U524+2*0.95*5.67E-8*(((EA524+$B$7)+273)^4-(EA524+273)^4)-44100*J524)/(1.84*29.3*R524+8*0.95*5.67E-8*(EA524+273)^3))</f>
        <v>0</v>
      </c>
      <c r="W524">
        <f>($C$7*EB524+$D$7*EC524+$E$7*V524)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2*0.95*5.67E-8*(((EA524+$B$7)+273)^4-(W524+273)^4)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448.888536579762</v>
      </c>
      <c r="AK524">
        <v>431.433254545454</v>
      </c>
      <c r="AL524">
        <v>1.82768649350644</v>
      </c>
      <c r="AM524">
        <v>63.08</v>
      </c>
      <c r="AN524">
        <f>(AP524 - AO524 + DY524*1E3/(8.314*(EA524+273.15)) * AR524/DX524 * AQ524) * DX524/(100*DL524) * 1000/(1000 - AP524)</f>
        <v>0</v>
      </c>
      <c r="AO524">
        <v>21.4911038214286</v>
      </c>
      <c r="AP524">
        <v>23.1851254545455</v>
      </c>
      <c r="AQ524">
        <v>-1.98787878790924e-05</v>
      </c>
      <c r="AR524">
        <v>99.94</v>
      </c>
      <c r="AS524">
        <v>0</v>
      </c>
      <c r="AT524">
        <v>0</v>
      </c>
      <c r="AU524">
        <f>IF(AS524*$H$13&gt;=AW524,1.0,(AW524/(AW524-AS524*$H$13)))</f>
        <v>0</v>
      </c>
      <c r="AV524">
        <f>(AU524-1)*100</f>
        <v>0</v>
      </c>
      <c r="AW524">
        <f>MAX(0,($B$13+$C$13*EF524)/(1+$D$13*EF524)*DY524/(EA524+273)*$E$13)</f>
        <v>0</v>
      </c>
      <c r="AX524" t="s">
        <v>437</v>
      </c>
      <c r="AY524" t="s">
        <v>437</v>
      </c>
      <c r="AZ524">
        <v>0</v>
      </c>
      <c r="BA524">
        <v>0</v>
      </c>
      <c r="BB524">
        <f>1-AZ524/BA524</f>
        <v>0</v>
      </c>
      <c r="BC524">
        <v>0</v>
      </c>
      <c r="BD524" t="s">
        <v>437</v>
      </c>
      <c r="BE524" t="s">
        <v>437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437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$B$11*EG524+$C$11*EH524+$F$11*ES524*(1-EV524)</f>
        <v>0</v>
      </c>
      <c r="DI524">
        <f>DH524*DJ524</f>
        <v>0</v>
      </c>
      <c r="DJ524">
        <f>($B$11*$D$9+$C$11*$D$9+$F$11*((FF524+EX524)/MAX(FF524+EX524+FG524, 0.1)*$I$9+FG524/MAX(FF524+EX524+FG524, 0.1)*$J$9))/($B$11+$C$11+$F$11)</f>
        <v>0</v>
      </c>
      <c r="DK524">
        <f>($B$11*$K$9+$C$11*$K$9+$F$11*((FF524+EX524)/MAX(FF524+EX524+FG524, 0.1)*$P$9+FG524/MAX(FF524+EX524+FG524, 0.1)*$Q$9))/($B$11+$C$11+$F$11)</f>
        <v>0</v>
      </c>
      <c r="DL524">
        <v>4.6</v>
      </c>
      <c r="DM524">
        <v>0.5</v>
      </c>
      <c r="DN524" t="s">
        <v>438</v>
      </c>
      <c r="DO524">
        <v>2</v>
      </c>
      <c r="DP524" t="b">
        <v>1</v>
      </c>
      <c r="DQ524">
        <v>1759003921.84615</v>
      </c>
      <c r="DR524">
        <v>413.403384615385</v>
      </c>
      <c r="DS524">
        <v>429.553923076923</v>
      </c>
      <c r="DT524">
        <v>23.1689692307692</v>
      </c>
      <c r="DU524">
        <v>21.4672384615385</v>
      </c>
      <c r="DV524">
        <v>407.601615384615</v>
      </c>
      <c r="DW524">
        <v>22.7921769230769</v>
      </c>
      <c r="DX524">
        <v>500.028153846154</v>
      </c>
      <c r="DY524">
        <v>90.2422230769231</v>
      </c>
      <c r="DZ524">
        <v>0.0294635846153846</v>
      </c>
      <c r="EA524">
        <v>29.7781230769231</v>
      </c>
      <c r="EB524">
        <v>30.0079307692308</v>
      </c>
      <c r="EC524">
        <v>999.9</v>
      </c>
      <c r="ED524">
        <v>0</v>
      </c>
      <c r="EE524">
        <v>0</v>
      </c>
      <c r="EF524">
        <v>10002.8361538462</v>
      </c>
      <c r="EG524">
        <v>0</v>
      </c>
      <c r="EH524">
        <v>11.2597692307692</v>
      </c>
      <c r="EI524">
        <v>-16.1506115384615</v>
      </c>
      <c r="EJ524">
        <v>423.208692307692</v>
      </c>
      <c r="EK524">
        <v>438.977692307692</v>
      </c>
      <c r="EL524">
        <v>1.70173769230769</v>
      </c>
      <c r="EM524">
        <v>429.553923076923</v>
      </c>
      <c r="EN524">
        <v>21.4672384615385</v>
      </c>
      <c r="EO524">
        <v>2.09081923076923</v>
      </c>
      <c r="EP524">
        <v>1.93725153846154</v>
      </c>
      <c r="EQ524">
        <v>18.1494</v>
      </c>
      <c r="ER524">
        <v>16.9405769230769</v>
      </c>
      <c r="ES524">
        <v>2000.02153846154</v>
      </c>
      <c r="ET524">
        <v>0.980003846153846</v>
      </c>
      <c r="EU524">
        <v>0.0199962769230769</v>
      </c>
      <c r="EV524">
        <v>0</v>
      </c>
      <c r="EW524">
        <v>295.990153846154</v>
      </c>
      <c r="EX524">
        <v>5.00016</v>
      </c>
      <c r="EY524">
        <v>6237.26307692308</v>
      </c>
      <c r="EZ524">
        <v>18234.4076923077</v>
      </c>
      <c r="FA524">
        <v>48.937</v>
      </c>
      <c r="FB524">
        <v>49.5</v>
      </c>
      <c r="FC524">
        <v>49.375</v>
      </c>
      <c r="FD524">
        <v>49.062</v>
      </c>
      <c r="FE524">
        <v>50.75</v>
      </c>
      <c r="FF524">
        <v>1955.13153846154</v>
      </c>
      <c r="FG524">
        <v>39.89</v>
      </c>
      <c r="FH524">
        <v>0</v>
      </c>
      <c r="FI524">
        <v>1759003935.3</v>
      </c>
      <c r="FJ524">
        <v>0</v>
      </c>
      <c r="FK524">
        <v>296.00716</v>
      </c>
      <c r="FL524">
        <v>4.9155384767345</v>
      </c>
      <c r="FM524">
        <v>111.706923223788</v>
      </c>
      <c r="FN524">
        <v>6238.67</v>
      </c>
      <c r="FO524">
        <v>15</v>
      </c>
      <c r="FP524">
        <v>0</v>
      </c>
      <c r="FQ524" t="s">
        <v>439</v>
      </c>
      <c r="FR524">
        <v>1747249705.1</v>
      </c>
      <c r="FS524">
        <v>1747249711.1</v>
      </c>
      <c r="FT524">
        <v>0</v>
      </c>
      <c r="FU524">
        <v>0.871</v>
      </c>
      <c r="FV524">
        <v>0.066</v>
      </c>
      <c r="FW524">
        <v>5.486</v>
      </c>
      <c r="FX524">
        <v>0.145</v>
      </c>
      <c r="FY524">
        <v>420</v>
      </c>
      <c r="FZ524">
        <v>16</v>
      </c>
      <c r="GA524">
        <v>0.27</v>
      </c>
      <c r="GB524">
        <v>0.16</v>
      </c>
      <c r="GC524">
        <v>-14.5015535</v>
      </c>
      <c r="GD524">
        <v>-54.4083730827067</v>
      </c>
      <c r="GE524">
        <v>5.60368755790798</v>
      </c>
      <c r="GF524">
        <v>0</v>
      </c>
      <c r="GG524">
        <v>295.691882352941</v>
      </c>
      <c r="GH524">
        <v>5.52687548271954</v>
      </c>
      <c r="GI524">
        <v>0.58042929167105</v>
      </c>
      <c r="GJ524">
        <v>-1</v>
      </c>
      <c r="GK524">
        <v>1.7052615</v>
      </c>
      <c r="GL524">
        <v>-0.0586091729323307</v>
      </c>
      <c r="GM524">
        <v>0.00808568381461954</v>
      </c>
      <c r="GN524">
        <v>1</v>
      </c>
      <c r="GO524">
        <v>1</v>
      </c>
      <c r="GP524">
        <v>2</v>
      </c>
      <c r="GQ524" t="s">
        <v>446</v>
      </c>
      <c r="GR524">
        <v>3.12541</v>
      </c>
      <c r="GS524">
        <v>2.65476</v>
      </c>
      <c r="GT524">
        <v>0.0892505</v>
      </c>
      <c r="GU524">
        <v>0.0944027</v>
      </c>
      <c r="GV524">
        <v>0.0987401</v>
      </c>
      <c r="GW524">
        <v>0.094109</v>
      </c>
      <c r="GX524">
        <v>23389.4</v>
      </c>
      <c r="GY524">
        <v>22094.9</v>
      </c>
      <c r="GZ524">
        <v>22967.2</v>
      </c>
      <c r="HA524">
        <v>23757.2</v>
      </c>
      <c r="HB524">
        <v>35280.5</v>
      </c>
      <c r="HC524">
        <v>35627.7</v>
      </c>
      <c r="HD524">
        <v>41410.3</v>
      </c>
      <c r="HE524">
        <v>42370.8</v>
      </c>
      <c r="HF524">
        <v>1.90202</v>
      </c>
      <c r="HG524">
        <v>1.81305</v>
      </c>
      <c r="HH524">
        <v>0.162646</v>
      </c>
      <c r="HI524">
        <v>0</v>
      </c>
      <c r="HJ524">
        <v>27.3641</v>
      </c>
      <c r="HK524">
        <v>999.9</v>
      </c>
      <c r="HL524">
        <v>55.799</v>
      </c>
      <c r="HM524">
        <v>29.517</v>
      </c>
      <c r="HN524">
        <v>25.6201</v>
      </c>
      <c r="HO524">
        <v>54.4174</v>
      </c>
      <c r="HP524">
        <v>41.5024</v>
      </c>
      <c r="HQ524">
        <v>1</v>
      </c>
      <c r="HR524">
        <v>0.0572993</v>
      </c>
      <c r="HS524">
        <v>0.878026</v>
      </c>
      <c r="HT524">
        <v>20.2141</v>
      </c>
      <c r="HU524">
        <v>5.23017</v>
      </c>
      <c r="HV524">
        <v>11.992</v>
      </c>
      <c r="HW524">
        <v>4.9557</v>
      </c>
      <c r="HX524">
        <v>3.30398</v>
      </c>
      <c r="HY524">
        <v>25.1</v>
      </c>
      <c r="HZ524">
        <v>9999</v>
      </c>
      <c r="IA524">
        <v>9999</v>
      </c>
      <c r="IB524">
        <v>9999</v>
      </c>
      <c r="IC524">
        <v>1.86854</v>
      </c>
      <c r="ID524">
        <v>1.8642</v>
      </c>
      <c r="IE524">
        <v>1.8718</v>
      </c>
      <c r="IF524">
        <v>1.86269</v>
      </c>
      <c r="IG524">
        <v>1.8621</v>
      </c>
      <c r="IH524">
        <v>1.86855</v>
      </c>
      <c r="II524">
        <v>1.85868</v>
      </c>
      <c r="IJ524">
        <v>1.86508</v>
      </c>
      <c r="IK524">
        <v>5</v>
      </c>
      <c r="IL524">
        <v>0</v>
      </c>
      <c r="IM524">
        <v>0</v>
      </c>
      <c r="IN524">
        <v>0</v>
      </c>
      <c r="IO524" t="s">
        <v>441</v>
      </c>
      <c r="IP524" t="s">
        <v>442</v>
      </c>
      <c r="IQ524" t="s">
        <v>443</v>
      </c>
      <c r="IR524" t="s">
        <v>443</v>
      </c>
      <c r="IS524" t="s">
        <v>443</v>
      </c>
      <c r="IT524" t="s">
        <v>443</v>
      </c>
      <c r="IU524">
        <v>0</v>
      </c>
      <c r="IV524">
        <v>100</v>
      </c>
      <c r="IW524">
        <v>100</v>
      </c>
      <c r="IX524">
        <v>5.833</v>
      </c>
      <c r="IY524">
        <v>0.3772</v>
      </c>
      <c r="IZ524">
        <v>4.29428474587108</v>
      </c>
      <c r="JA524">
        <v>0.0044018681294096</v>
      </c>
      <c r="JB524">
        <v>-1.90699597991277e-06</v>
      </c>
      <c r="JC524">
        <v>4.44501569190667e-10</v>
      </c>
      <c r="JD524">
        <v>0.0663976639725661</v>
      </c>
      <c r="JE524">
        <v>0.00774552653971819</v>
      </c>
      <c r="JF524">
        <v>0.000136201457998369</v>
      </c>
      <c r="JG524">
        <v>5.32982615085375e-06</v>
      </c>
      <c r="JH524">
        <v>-0</v>
      </c>
      <c r="JI524">
        <v>1991</v>
      </c>
      <c r="JJ524">
        <v>1</v>
      </c>
      <c r="JK524">
        <v>28</v>
      </c>
      <c r="JL524">
        <v>195903.7</v>
      </c>
      <c r="JM524">
        <v>195903.6</v>
      </c>
      <c r="JN524">
        <v>0.871582</v>
      </c>
      <c r="JO524">
        <v>2.42432</v>
      </c>
      <c r="JP524">
        <v>1.49902</v>
      </c>
      <c r="JQ524">
        <v>2.33276</v>
      </c>
      <c r="JR524">
        <v>1.54419</v>
      </c>
      <c r="JS524">
        <v>2.2583</v>
      </c>
      <c r="JT524">
        <v>35.801</v>
      </c>
      <c r="JU524">
        <v>24.0875</v>
      </c>
      <c r="JV524">
        <v>18</v>
      </c>
      <c r="JW524">
        <v>547.052</v>
      </c>
      <c r="JX524">
        <v>432.858</v>
      </c>
      <c r="JY524">
        <v>26.5971</v>
      </c>
      <c r="JZ524">
        <v>28.3137</v>
      </c>
      <c r="KA524">
        <v>29.9995</v>
      </c>
      <c r="KB524">
        <v>28.2738</v>
      </c>
      <c r="KC524">
        <v>28.303</v>
      </c>
      <c r="KD524">
        <v>17.5578</v>
      </c>
      <c r="KE524">
        <v>28.7262</v>
      </c>
      <c r="KF524">
        <v>100</v>
      </c>
      <c r="KG524">
        <v>26.6475</v>
      </c>
      <c r="KH524">
        <v>474.353</v>
      </c>
      <c r="KI524">
        <v>21.5718</v>
      </c>
      <c r="KJ524">
        <v>92.8079</v>
      </c>
      <c r="KK524">
        <v>98.7438</v>
      </c>
    </row>
    <row r="525" spans="1:297">
      <c r="A525">
        <v>509</v>
      </c>
      <c r="B525">
        <v>1759003935</v>
      </c>
      <c r="C525">
        <v>16588</v>
      </c>
      <c r="D525" t="s">
        <v>1464</v>
      </c>
      <c r="E525" t="s">
        <v>1465</v>
      </c>
      <c r="F525">
        <v>5</v>
      </c>
      <c r="G525" t="s">
        <v>1217</v>
      </c>
      <c r="H525" t="s">
        <v>436</v>
      </c>
      <c r="I525">
        <v>1759003926.84615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(EA525+(U525+2*0.95*5.67E-8*(((EA525+$B$7)+273)^4-(EA525+273)^4)-44100*J525)/(1.84*29.3*R525+8*0.95*5.67E-8*(EA525+273)^3))</f>
        <v>0</v>
      </c>
      <c r="W525">
        <f>($C$7*EB525+$D$7*EC525+$E$7*V525)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2*0.95*5.67E-8*(((EA525+$B$7)+273)^4-(W525+273)^4)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465.457112919048</v>
      </c>
      <c r="AK525">
        <v>444.403915151515</v>
      </c>
      <c r="AL525">
        <v>2.71268926406925</v>
      </c>
      <c r="AM525">
        <v>63.08</v>
      </c>
      <c r="AN525">
        <f>(AP525 - AO525 + DY525*1E3/(8.314*(EA525+273.15)) * AR525/DX525 * AQ525) * DX525/(100*DL525) * 1000/(1000 - AP525)</f>
        <v>0</v>
      </c>
      <c r="AO525">
        <v>21.4934179375</v>
      </c>
      <c r="AP525">
        <v>23.188256969697</v>
      </c>
      <c r="AQ525">
        <v>0.000122881385281001</v>
      </c>
      <c r="AR525">
        <v>99.94</v>
      </c>
      <c r="AS525">
        <v>0</v>
      </c>
      <c r="AT525">
        <v>0</v>
      </c>
      <c r="AU525">
        <f>IF(AS525*$H$13&gt;=AW525,1.0,(AW525/(AW525-AS525*$H$13)))</f>
        <v>0</v>
      </c>
      <c r="AV525">
        <f>(AU525-1)*100</f>
        <v>0</v>
      </c>
      <c r="AW525">
        <f>MAX(0,($B$13+$C$13*EF525)/(1+$D$13*EF525)*DY525/(EA525+273)*$E$13)</f>
        <v>0</v>
      </c>
      <c r="AX525" t="s">
        <v>437</v>
      </c>
      <c r="AY525" t="s">
        <v>437</v>
      </c>
      <c r="AZ525">
        <v>0</v>
      </c>
      <c r="BA525">
        <v>0</v>
      </c>
      <c r="BB525">
        <f>1-AZ525/BA525</f>
        <v>0</v>
      </c>
      <c r="BC525">
        <v>0</v>
      </c>
      <c r="BD525" t="s">
        <v>437</v>
      </c>
      <c r="BE525" t="s">
        <v>437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437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$B$11*EG525+$C$11*EH525+$F$11*ES525*(1-EV525)</f>
        <v>0</v>
      </c>
      <c r="DI525">
        <f>DH525*DJ525</f>
        <v>0</v>
      </c>
      <c r="DJ525">
        <f>($B$11*$D$9+$C$11*$D$9+$F$11*((FF525+EX525)/MAX(FF525+EX525+FG525, 0.1)*$I$9+FG525/MAX(FF525+EX525+FG525, 0.1)*$J$9))/($B$11+$C$11+$F$11)</f>
        <v>0</v>
      </c>
      <c r="DK525">
        <f>($B$11*$K$9+$C$11*$K$9+$F$11*((FF525+EX525)/MAX(FF525+EX525+FG525, 0.1)*$P$9+FG525/MAX(FF525+EX525+FG525, 0.1)*$Q$9))/($B$11+$C$11+$F$11)</f>
        <v>0</v>
      </c>
      <c r="DL525">
        <v>4.6</v>
      </c>
      <c r="DM525">
        <v>0.5</v>
      </c>
      <c r="DN525" t="s">
        <v>438</v>
      </c>
      <c r="DO525">
        <v>2</v>
      </c>
      <c r="DP525" t="b">
        <v>1</v>
      </c>
      <c r="DQ525">
        <v>1759003926.84615</v>
      </c>
      <c r="DR525">
        <v>419.407230769231</v>
      </c>
      <c r="DS525">
        <v>441.301307692308</v>
      </c>
      <c r="DT525">
        <v>23.1829538461538</v>
      </c>
      <c r="DU525">
        <v>21.4833153846154</v>
      </c>
      <c r="DV525">
        <v>413.587307692308</v>
      </c>
      <c r="DW525">
        <v>22.8058384615385</v>
      </c>
      <c r="DX525">
        <v>500.039230769231</v>
      </c>
      <c r="DY525">
        <v>90.2417615384615</v>
      </c>
      <c r="DZ525">
        <v>0.0293414307692308</v>
      </c>
      <c r="EA525">
        <v>29.7741846153846</v>
      </c>
      <c r="EB525">
        <v>30.0112923076923</v>
      </c>
      <c r="EC525">
        <v>999.9</v>
      </c>
      <c r="ED525">
        <v>0</v>
      </c>
      <c r="EE525">
        <v>0</v>
      </c>
      <c r="EF525">
        <v>9991.55</v>
      </c>
      <c r="EG525">
        <v>0</v>
      </c>
      <c r="EH525">
        <v>11.3373538461538</v>
      </c>
      <c r="EI525">
        <v>-21.8940307692308</v>
      </c>
      <c r="EJ525">
        <v>429.361153846154</v>
      </c>
      <c r="EK525">
        <v>450.990076923077</v>
      </c>
      <c r="EL525">
        <v>1.69963461538462</v>
      </c>
      <c r="EM525">
        <v>441.301307692308</v>
      </c>
      <c r="EN525">
        <v>21.4833153846154</v>
      </c>
      <c r="EO525">
        <v>2.09207</v>
      </c>
      <c r="EP525">
        <v>1.93869230769231</v>
      </c>
      <c r="EQ525">
        <v>18.1589230769231</v>
      </c>
      <c r="ER525">
        <v>16.9523153846154</v>
      </c>
      <c r="ES525">
        <v>2000.02076923077</v>
      </c>
      <c r="ET525">
        <v>0.980003846153846</v>
      </c>
      <c r="EU525">
        <v>0.0199962769230769</v>
      </c>
      <c r="EV525">
        <v>0</v>
      </c>
      <c r="EW525">
        <v>296.362923076923</v>
      </c>
      <c r="EX525">
        <v>5.00016</v>
      </c>
      <c r="EY525">
        <v>6246.43846153846</v>
      </c>
      <c r="EZ525">
        <v>18234.3923076923</v>
      </c>
      <c r="FA525">
        <v>48.937</v>
      </c>
      <c r="FB525">
        <v>49.5</v>
      </c>
      <c r="FC525">
        <v>49.375</v>
      </c>
      <c r="FD525">
        <v>49.062</v>
      </c>
      <c r="FE525">
        <v>50.75</v>
      </c>
      <c r="FF525">
        <v>1955.13076923077</v>
      </c>
      <c r="FG525">
        <v>39.89</v>
      </c>
      <c r="FH525">
        <v>0</v>
      </c>
      <c r="FI525">
        <v>1759003940.7</v>
      </c>
      <c r="FJ525">
        <v>0</v>
      </c>
      <c r="FK525">
        <v>296.444576923077</v>
      </c>
      <c r="FL525">
        <v>5.09849572634911</v>
      </c>
      <c r="FM525">
        <v>108.814017158712</v>
      </c>
      <c r="FN525">
        <v>6247.90653846154</v>
      </c>
      <c r="FO525">
        <v>15</v>
      </c>
      <c r="FP525">
        <v>0</v>
      </c>
      <c r="FQ525" t="s">
        <v>439</v>
      </c>
      <c r="FR525">
        <v>1747249705.1</v>
      </c>
      <c r="FS525">
        <v>1747249711.1</v>
      </c>
      <c r="FT525">
        <v>0</v>
      </c>
      <c r="FU525">
        <v>0.871</v>
      </c>
      <c r="FV525">
        <v>0.066</v>
      </c>
      <c r="FW525">
        <v>5.486</v>
      </c>
      <c r="FX525">
        <v>0.145</v>
      </c>
      <c r="FY525">
        <v>420</v>
      </c>
      <c r="FZ525">
        <v>16</v>
      </c>
      <c r="GA525">
        <v>0.27</v>
      </c>
      <c r="GB525">
        <v>0.16</v>
      </c>
      <c r="GC525">
        <v>-18.68065</v>
      </c>
      <c r="GD525">
        <v>-70.4711937662338</v>
      </c>
      <c r="GE525">
        <v>7.20082367330029</v>
      </c>
      <c r="GF525">
        <v>0</v>
      </c>
      <c r="GG525">
        <v>296.118852941176</v>
      </c>
      <c r="GH525">
        <v>4.95430099578705</v>
      </c>
      <c r="GI525">
        <v>0.526047701502492</v>
      </c>
      <c r="GJ525">
        <v>-1</v>
      </c>
      <c r="GK525">
        <v>1.70017571428571</v>
      </c>
      <c r="GL525">
        <v>-0.0387350649350652</v>
      </c>
      <c r="GM525">
        <v>0.00622869670035665</v>
      </c>
      <c r="GN525">
        <v>1</v>
      </c>
      <c r="GO525">
        <v>1</v>
      </c>
      <c r="GP525">
        <v>2</v>
      </c>
      <c r="GQ525" t="s">
        <v>446</v>
      </c>
      <c r="GR525">
        <v>3.12549</v>
      </c>
      <c r="GS525">
        <v>2.65423</v>
      </c>
      <c r="GT525">
        <v>0.09138</v>
      </c>
      <c r="GU525">
        <v>0.0969448</v>
      </c>
      <c r="GV525">
        <v>0.098752</v>
      </c>
      <c r="GW525">
        <v>0.0941517</v>
      </c>
      <c r="GX525">
        <v>23335.4</v>
      </c>
      <c r="GY525">
        <v>22033.1</v>
      </c>
      <c r="GZ525">
        <v>22967.9</v>
      </c>
      <c r="HA525">
        <v>23757.4</v>
      </c>
      <c r="HB525">
        <v>35280.8</v>
      </c>
      <c r="HC525">
        <v>35626.4</v>
      </c>
      <c r="HD525">
        <v>41411</v>
      </c>
      <c r="HE525">
        <v>42371</v>
      </c>
      <c r="HF525">
        <v>1.90217</v>
      </c>
      <c r="HG525">
        <v>1.81332</v>
      </c>
      <c r="HH525">
        <v>0.162162</v>
      </c>
      <c r="HI525">
        <v>0</v>
      </c>
      <c r="HJ525">
        <v>27.3641</v>
      </c>
      <c r="HK525">
        <v>999.9</v>
      </c>
      <c r="HL525">
        <v>55.799</v>
      </c>
      <c r="HM525">
        <v>29.517</v>
      </c>
      <c r="HN525">
        <v>25.6195</v>
      </c>
      <c r="HO525">
        <v>54.3074</v>
      </c>
      <c r="HP525">
        <v>41.6546</v>
      </c>
      <c r="HQ525">
        <v>1</v>
      </c>
      <c r="HR525">
        <v>0.0559096</v>
      </c>
      <c r="HS525">
        <v>0.45518</v>
      </c>
      <c r="HT525">
        <v>20.2166</v>
      </c>
      <c r="HU525">
        <v>5.22942</v>
      </c>
      <c r="HV525">
        <v>11.992</v>
      </c>
      <c r="HW525">
        <v>4.9556</v>
      </c>
      <c r="HX525">
        <v>3.30393</v>
      </c>
      <c r="HY525">
        <v>25.1</v>
      </c>
      <c r="HZ525">
        <v>9999</v>
      </c>
      <c r="IA525">
        <v>9999</v>
      </c>
      <c r="IB525">
        <v>9999</v>
      </c>
      <c r="IC525">
        <v>1.86855</v>
      </c>
      <c r="ID525">
        <v>1.86418</v>
      </c>
      <c r="IE525">
        <v>1.8718</v>
      </c>
      <c r="IF525">
        <v>1.86268</v>
      </c>
      <c r="IG525">
        <v>1.86211</v>
      </c>
      <c r="IH525">
        <v>1.86856</v>
      </c>
      <c r="II525">
        <v>1.85867</v>
      </c>
      <c r="IJ525">
        <v>1.86508</v>
      </c>
      <c r="IK525">
        <v>5</v>
      </c>
      <c r="IL525">
        <v>0</v>
      </c>
      <c r="IM525">
        <v>0</v>
      </c>
      <c r="IN525">
        <v>0</v>
      </c>
      <c r="IO525" t="s">
        <v>441</v>
      </c>
      <c r="IP525" t="s">
        <v>442</v>
      </c>
      <c r="IQ525" t="s">
        <v>443</v>
      </c>
      <c r="IR525" t="s">
        <v>443</v>
      </c>
      <c r="IS525" t="s">
        <v>443</v>
      </c>
      <c r="IT525" t="s">
        <v>443</v>
      </c>
      <c r="IU525">
        <v>0</v>
      </c>
      <c r="IV525">
        <v>100</v>
      </c>
      <c r="IW525">
        <v>100</v>
      </c>
      <c r="IX525">
        <v>5.873</v>
      </c>
      <c r="IY525">
        <v>0.3772</v>
      </c>
      <c r="IZ525">
        <v>4.29428474587108</v>
      </c>
      <c r="JA525">
        <v>0.0044018681294096</v>
      </c>
      <c r="JB525">
        <v>-1.90699597991277e-06</v>
      </c>
      <c r="JC525">
        <v>4.44501569190667e-10</v>
      </c>
      <c r="JD525">
        <v>0.0663976639725661</v>
      </c>
      <c r="JE525">
        <v>0.00774552653971819</v>
      </c>
      <c r="JF525">
        <v>0.000136201457998369</v>
      </c>
      <c r="JG525">
        <v>5.32982615085375e-06</v>
      </c>
      <c r="JH525">
        <v>-0</v>
      </c>
      <c r="JI525">
        <v>1991</v>
      </c>
      <c r="JJ525">
        <v>1</v>
      </c>
      <c r="JK525">
        <v>28</v>
      </c>
      <c r="JL525">
        <v>195903.8</v>
      </c>
      <c r="JM525">
        <v>195903.7</v>
      </c>
      <c r="JN525">
        <v>0.904541</v>
      </c>
      <c r="JO525">
        <v>2.41455</v>
      </c>
      <c r="JP525">
        <v>1.4978</v>
      </c>
      <c r="JQ525">
        <v>2.33276</v>
      </c>
      <c r="JR525">
        <v>1.54419</v>
      </c>
      <c r="JS525">
        <v>2.32422</v>
      </c>
      <c r="JT525">
        <v>35.801</v>
      </c>
      <c r="JU525">
        <v>24.105</v>
      </c>
      <c r="JV525">
        <v>18</v>
      </c>
      <c r="JW525">
        <v>547.114</v>
      </c>
      <c r="JX525">
        <v>432.994</v>
      </c>
      <c r="JY525">
        <v>26.5692</v>
      </c>
      <c r="JZ525">
        <v>28.3091</v>
      </c>
      <c r="KA525">
        <v>29.9991</v>
      </c>
      <c r="KB525">
        <v>28.2697</v>
      </c>
      <c r="KC525">
        <v>28.2994</v>
      </c>
      <c r="KD525">
        <v>18.1957</v>
      </c>
      <c r="KE525">
        <v>28.447</v>
      </c>
      <c r="KF525">
        <v>100</v>
      </c>
      <c r="KG525">
        <v>26.6351</v>
      </c>
      <c r="KH525">
        <v>487.87</v>
      </c>
      <c r="KI525">
        <v>21.5829</v>
      </c>
      <c r="KJ525">
        <v>92.8099</v>
      </c>
      <c r="KK525">
        <v>98.7444</v>
      </c>
    </row>
    <row r="526" spans="1:297">
      <c r="A526">
        <v>510</v>
      </c>
      <c r="B526">
        <v>1759003940</v>
      </c>
      <c r="C526">
        <v>16593</v>
      </c>
      <c r="D526" t="s">
        <v>1466</v>
      </c>
      <c r="E526" t="s">
        <v>1467</v>
      </c>
      <c r="F526">
        <v>5</v>
      </c>
      <c r="G526" t="s">
        <v>1217</v>
      </c>
      <c r="H526" t="s">
        <v>436</v>
      </c>
      <c r="I526">
        <v>1759003931.84615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(EA526+(U526+2*0.95*5.67E-8*(((EA526+$B$7)+273)^4-(EA526+273)^4)-44100*J526)/(1.84*29.3*R526+8*0.95*5.67E-8*(EA526+273)^3))</f>
        <v>0</v>
      </c>
      <c r="W526">
        <f>($C$7*EB526+$D$7*EC526+$E$7*V526)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2*0.95*5.67E-8*(((EA526+$B$7)+273)^4-(W526+273)^4)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482.154690025</v>
      </c>
      <c r="AK526">
        <v>459.248648484848</v>
      </c>
      <c r="AL526">
        <v>3.03458997835495</v>
      </c>
      <c r="AM526">
        <v>63.08</v>
      </c>
      <c r="AN526">
        <f>(AP526 - AO526 + DY526*1E3/(8.314*(EA526+273.15)) * AR526/DX526 * AQ526) * DX526/(100*DL526) * 1000/(1000 - AP526)</f>
        <v>0</v>
      </c>
      <c r="AO526">
        <v>21.5279373422619</v>
      </c>
      <c r="AP526">
        <v>23.2042787878788</v>
      </c>
      <c r="AQ526">
        <v>0.000656193939393321</v>
      </c>
      <c r="AR526">
        <v>99.94</v>
      </c>
      <c r="AS526">
        <v>0</v>
      </c>
      <c r="AT526">
        <v>0</v>
      </c>
      <c r="AU526">
        <f>IF(AS526*$H$13&gt;=AW526,1.0,(AW526/(AW526-AS526*$H$13)))</f>
        <v>0</v>
      </c>
      <c r="AV526">
        <f>(AU526-1)*100</f>
        <v>0</v>
      </c>
      <c r="AW526">
        <f>MAX(0,($B$13+$C$13*EF526)/(1+$D$13*EF526)*DY526/(EA526+273)*$E$13)</f>
        <v>0</v>
      </c>
      <c r="AX526" t="s">
        <v>437</v>
      </c>
      <c r="AY526" t="s">
        <v>437</v>
      </c>
      <c r="AZ526">
        <v>0</v>
      </c>
      <c r="BA526">
        <v>0</v>
      </c>
      <c r="BB526">
        <f>1-AZ526/BA526</f>
        <v>0</v>
      </c>
      <c r="BC526">
        <v>0</v>
      </c>
      <c r="BD526" t="s">
        <v>437</v>
      </c>
      <c r="BE526" t="s">
        <v>437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437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$B$11*EG526+$C$11*EH526+$F$11*ES526*(1-EV526)</f>
        <v>0</v>
      </c>
      <c r="DI526">
        <f>DH526*DJ526</f>
        <v>0</v>
      </c>
      <c r="DJ526">
        <f>($B$11*$D$9+$C$11*$D$9+$F$11*((FF526+EX526)/MAX(FF526+EX526+FG526, 0.1)*$I$9+FG526/MAX(FF526+EX526+FG526, 0.1)*$J$9))/($B$11+$C$11+$F$11)</f>
        <v>0</v>
      </c>
      <c r="DK526">
        <f>($B$11*$K$9+$C$11*$K$9+$F$11*((FF526+EX526)/MAX(FF526+EX526+FG526, 0.1)*$P$9+FG526/MAX(FF526+EX526+FG526, 0.1)*$Q$9))/($B$11+$C$11+$F$11)</f>
        <v>0</v>
      </c>
      <c r="DL526">
        <v>4.6</v>
      </c>
      <c r="DM526">
        <v>0.5</v>
      </c>
      <c r="DN526" t="s">
        <v>438</v>
      </c>
      <c r="DO526">
        <v>2</v>
      </c>
      <c r="DP526" t="b">
        <v>1</v>
      </c>
      <c r="DQ526">
        <v>1759003931.84615</v>
      </c>
      <c r="DR526">
        <v>429.531</v>
      </c>
      <c r="DS526">
        <v>456.371307692308</v>
      </c>
      <c r="DT526">
        <v>23.1901615384615</v>
      </c>
      <c r="DU526">
        <v>21.5044153846154</v>
      </c>
      <c r="DV526">
        <v>423.680384615385</v>
      </c>
      <c r="DW526">
        <v>22.8128846153846</v>
      </c>
      <c r="DX526">
        <v>500.017692307692</v>
      </c>
      <c r="DY526">
        <v>90.2415230769231</v>
      </c>
      <c r="DZ526">
        <v>0.0290433692307692</v>
      </c>
      <c r="EA526">
        <v>29.7632076923077</v>
      </c>
      <c r="EB526">
        <v>30.0095153846154</v>
      </c>
      <c r="EC526">
        <v>999.9</v>
      </c>
      <c r="ED526">
        <v>0</v>
      </c>
      <c r="EE526">
        <v>0</v>
      </c>
      <c r="EF526">
        <v>9996.45</v>
      </c>
      <c r="EG526">
        <v>0</v>
      </c>
      <c r="EH526">
        <v>11.3314692307692</v>
      </c>
      <c r="EI526">
        <v>-26.8403384615385</v>
      </c>
      <c r="EJ526">
        <v>439.728461538462</v>
      </c>
      <c r="EK526">
        <v>466.401230769231</v>
      </c>
      <c r="EL526">
        <v>1.68574</v>
      </c>
      <c r="EM526">
        <v>456.371307692308</v>
      </c>
      <c r="EN526">
        <v>21.5044153846154</v>
      </c>
      <c r="EO526">
        <v>2.09271461538462</v>
      </c>
      <c r="EP526">
        <v>1.94059153846154</v>
      </c>
      <c r="EQ526">
        <v>18.1638307692308</v>
      </c>
      <c r="ER526">
        <v>16.9677461538462</v>
      </c>
      <c r="ES526">
        <v>2000.02307692308</v>
      </c>
      <c r="ET526">
        <v>0.980003846153846</v>
      </c>
      <c r="EU526">
        <v>0.0199962769230769</v>
      </c>
      <c r="EV526">
        <v>0</v>
      </c>
      <c r="EW526">
        <v>296.807692307692</v>
      </c>
      <c r="EX526">
        <v>5.00016</v>
      </c>
      <c r="EY526">
        <v>6254.98230769231</v>
      </c>
      <c r="EZ526">
        <v>18234.4076923077</v>
      </c>
      <c r="FA526">
        <v>48.937</v>
      </c>
      <c r="FB526">
        <v>49.5</v>
      </c>
      <c r="FC526">
        <v>49.375</v>
      </c>
      <c r="FD526">
        <v>49.062</v>
      </c>
      <c r="FE526">
        <v>50.75</v>
      </c>
      <c r="FF526">
        <v>1955.13307692308</v>
      </c>
      <c r="FG526">
        <v>39.89</v>
      </c>
      <c r="FH526">
        <v>0</v>
      </c>
      <c r="FI526">
        <v>1759003945.5</v>
      </c>
      <c r="FJ526">
        <v>0</v>
      </c>
      <c r="FK526">
        <v>296.883038461538</v>
      </c>
      <c r="FL526">
        <v>5.48509399847477</v>
      </c>
      <c r="FM526">
        <v>97.863589595568</v>
      </c>
      <c r="FN526">
        <v>6256.085</v>
      </c>
      <c r="FO526">
        <v>15</v>
      </c>
      <c r="FP526">
        <v>0</v>
      </c>
      <c r="FQ526" t="s">
        <v>439</v>
      </c>
      <c r="FR526">
        <v>1747249705.1</v>
      </c>
      <c r="FS526">
        <v>1747249711.1</v>
      </c>
      <c r="FT526">
        <v>0</v>
      </c>
      <c r="FU526">
        <v>0.871</v>
      </c>
      <c r="FV526">
        <v>0.066</v>
      </c>
      <c r="FW526">
        <v>5.486</v>
      </c>
      <c r="FX526">
        <v>0.145</v>
      </c>
      <c r="FY526">
        <v>420</v>
      </c>
      <c r="FZ526">
        <v>16</v>
      </c>
      <c r="GA526">
        <v>0.27</v>
      </c>
      <c r="GB526">
        <v>0.16</v>
      </c>
      <c r="GC526">
        <v>-24.25591</v>
      </c>
      <c r="GD526">
        <v>-59.5648691729323</v>
      </c>
      <c r="GE526">
        <v>5.90888312626845</v>
      </c>
      <c r="GF526">
        <v>0</v>
      </c>
      <c r="GG526">
        <v>296.536941176471</v>
      </c>
      <c r="GH526">
        <v>5.68281130477578</v>
      </c>
      <c r="GI526">
        <v>0.584930058220963</v>
      </c>
      <c r="GJ526">
        <v>-1</v>
      </c>
      <c r="GK526">
        <v>1.691653</v>
      </c>
      <c r="GL526">
        <v>-0.150312180451125</v>
      </c>
      <c r="GM526">
        <v>0.0158459367346964</v>
      </c>
      <c r="GN526">
        <v>0</v>
      </c>
      <c r="GO526">
        <v>0</v>
      </c>
      <c r="GP526">
        <v>2</v>
      </c>
      <c r="GQ526" t="s">
        <v>457</v>
      </c>
      <c r="GR526">
        <v>3.12554</v>
      </c>
      <c r="GS526">
        <v>2.65406</v>
      </c>
      <c r="GT526">
        <v>0.0937406</v>
      </c>
      <c r="GU526">
        <v>0.0993502</v>
      </c>
      <c r="GV526">
        <v>0.0988114</v>
      </c>
      <c r="GW526">
        <v>0.0942965</v>
      </c>
      <c r="GX526">
        <v>23275</v>
      </c>
      <c r="GY526">
        <v>21974.8</v>
      </c>
      <c r="GZ526">
        <v>22968.1</v>
      </c>
      <c r="HA526">
        <v>23757.8</v>
      </c>
      <c r="HB526">
        <v>35279.1</v>
      </c>
      <c r="HC526">
        <v>35621.5</v>
      </c>
      <c r="HD526">
        <v>41411.5</v>
      </c>
      <c r="HE526">
        <v>42371.7</v>
      </c>
      <c r="HF526">
        <v>1.90233</v>
      </c>
      <c r="HG526">
        <v>1.81323</v>
      </c>
      <c r="HH526">
        <v>0.161771</v>
      </c>
      <c r="HI526">
        <v>0</v>
      </c>
      <c r="HJ526">
        <v>27.3639</v>
      </c>
      <c r="HK526">
        <v>999.9</v>
      </c>
      <c r="HL526">
        <v>55.799</v>
      </c>
      <c r="HM526">
        <v>29.517</v>
      </c>
      <c r="HN526">
        <v>25.6205</v>
      </c>
      <c r="HO526">
        <v>53.3274</v>
      </c>
      <c r="HP526">
        <v>41.6627</v>
      </c>
      <c r="HQ526">
        <v>1</v>
      </c>
      <c r="HR526">
        <v>0.0555081</v>
      </c>
      <c r="HS526">
        <v>0.28396</v>
      </c>
      <c r="HT526">
        <v>20.2171</v>
      </c>
      <c r="HU526">
        <v>5.22912</v>
      </c>
      <c r="HV526">
        <v>11.992</v>
      </c>
      <c r="HW526">
        <v>4.95565</v>
      </c>
      <c r="HX526">
        <v>3.30387</v>
      </c>
      <c r="HY526">
        <v>25.1</v>
      </c>
      <c r="HZ526">
        <v>9999</v>
      </c>
      <c r="IA526">
        <v>9999</v>
      </c>
      <c r="IB526">
        <v>9999</v>
      </c>
      <c r="IC526">
        <v>1.86854</v>
      </c>
      <c r="ID526">
        <v>1.8642</v>
      </c>
      <c r="IE526">
        <v>1.8718</v>
      </c>
      <c r="IF526">
        <v>1.86269</v>
      </c>
      <c r="IG526">
        <v>1.8621</v>
      </c>
      <c r="IH526">
        <v>1.86856</v>
      </c>
      <c r="II526">
        <v>1.85867</v>
      </c>
      <c r="IJ526">
        <v>1.86508</v>
      </c>
      <c r="IK526">
        <v>5</v>
      </c>
      <c r="IL526">
        <v>0</v>
      </c>
      <c r="IM526">
        <v>0</v>
      </c>
      <c r="IN526">
        <v>0</v>
      </c>
      <c r="IO526" t="s">
        <v>441</v>
      </c>
      <c r="IP526" t="s">
        <v>442</v>
      </c>
      <c r="IQ526" t="s">
        <v>443</v>
      </c>
      <c r="IR526" t="s">
        <v>443</v>
      </c>
      <c r="IS526" t="s">
        <v>443</v>
      </c>
      <c r="IT526" t="s">
        <v>443</v>
      </c>
      <c r="IU526">
        <v>0</v>
      </c>
      <c r="IV526">
        <v>100</v>
      </c>
      <c r="IW526">
        <v>100</v>
      </c>
      <c r="IX526">
        <v>5.916</v>
      </c>
      <c r="IY526">
        <v>0.3776</v>
      </c>
      <c r="IZ526">
        <v>4.29428474587108</v>
      </c>
      <c r="JA526">
        <v>0.0044018681294096</v>
      </c>
      <c r="JB526">
        <v>-1.90699597991277e-06</v>
      </c>
      <c r="JC526">
        <v>4.44501569190667e-10</v>
      </c>
      <c r="JD526">
        <v>0.0663976639725661</v>
      </c>
      <c r="JE526">
        <v>0.00774552653971819</v>
      </c>
      <c r="JF526">
        <v>0.000136201457998369</v>
      </c>
      <c r="JG526">
        <v>5.32982615085375e-06</v>
      </c>
      <c r="JH526">
        <v>-0</v>
      </c>
      <c r="JI526">
        <v>1991</v>
      </c>
      <c r="JJ526">
        <v>1</v>
      </c>
      <c r="JK526">
        <v>28</v>
      </c>
      <c r="JL526">
        <v>195903.9</v>
      </c>
      <c r="JM526">
        <v>195903.8</v>
      </c>
      <c r="JN526">
        <v>0.935059</v>
      </c>
      <c r="JO526">
        <v>2.40356</v>
      </c>
      <c r="JP526">
        <v>1.4978</v>
      </c>
      <c r="JQ526">
        <v>2.33276</v>
      </c>
      <c r="JR526">
        <v>1.54419</v>
      </c>
      <c r="JS526">
        <v>2.37061</v>
      </c>
      <c r="JT526">
        <v>35.8244</v>
      </c>
      <c r="JU526">
        <v>24.1138</v>
      </c>
      <c r="JV526">
        <v>18</v>
      </c>
      <c r="JW526">
        <v>547.186</v>
      </c>
      <c r="JX526">
        <v>432.904</v>
      </c>
      <c r="JY526">
        <v>26.5834</v>
      </c>
      <c r="JZ526">
        <v>28.3049</v>
      </c>
      <c r="KA526">
        <v>29.9995</v>
      </c>
      <c r="KB526">
        <v>28.2666</v>
      </c>
      <c r="KC526">
        <v>28.2952</v>
      </c>
      <c r="KD526">
        <v>18.9085</v>
      </c>
      <c r="KE526">
        <v>28.447</v>
      </c>
      <c r="KF526">
        <v>100</v>
      </c>
      <c r="KG526">
        <v>26.6276</v>
      </c>
      <c r="KH526">
        <v>508.232</v>
      </c>
      <c r="KI526">
        <v>21.5767</v>
      </c>
      <c r="KJ526">
        <v>92.8109</v>
      </c>
      <c r="KK526">
        <v>98.746</v>
      </c>
    </row>
    <row r="527" spans="1:297">
      <c r="A527">
        <v>511</v>
      </c>
      <c r="B527">
        <v>1759003945</v>
      </c>
      <c r="C527">
        <v>16598</v>
      </c>
      <c r="D527" t="s">
        <v>1468</v>
      </c>
      <c r="E527" t="s">
        <v>1469</v>
      </c>
      <c r="F527">
        <v>5</v>
      </c>
      <c r="G527" t="s">
        <v>1217</v>
      </c>
      <c r="H527" t="s">
        <v>436</v>
      </c>
      <c r="I527">
        <v>1759003936.84615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(EA527+(U527+2*0.95*5.67E-8*(((EA527+$B$7)+273)^4-(EA527+273)^4)-44100*J527)/(1.84*29.3*R527+8*0.95*5.67E-8*(EA527+273)^3))</f>
        <v>0</v>
      </c>
      <c r="W527">
        <f>($C$7*EB527+$D$7*EC527+$E$7*V527)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2*0.95*5.67E-8*(((EA527+$B$7)+273)^4-(W527+273)^4)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498.495025970238</v>
      </c>
      <c r="AK527">
        <v>474.844266666667</v>
      </c>
      <c r="AL527">
        <v>3.13887690476188</v>
      </c>
      <c r="AM527">
        <v>63.08</v>
      </c>
      <c r="AN527">
        <f>(AP527 - AO527 + DY527*1E3/(8.314*(EA527+273.15)) * AR527/DX527 * AQ527) * DX527/(100*DL527) * 1000/(1000 - AP527)</f>
        <v>0</v>
      </c>
      <c r="AO527">
        <v>21.5561935089286</v>
      </c>
      <c r="AP527">
        <v>23.2285078787879</v>
      </c>
      <c r="AQ527">
        <v>0.000753505800865215</v>
      </c>
      <c r="AR527">
        <v>99.94</v>
      </c>
      <c r="AS527">
        <v>0</v>
      </c>
      <c r="AT527">
        <v>0</v>
      </c>
      <c r="AU527">
        <f>IF(AS527*$H$13&gt;=AW527,1.0,(AW527/(AW527-AS527*$H$13)))</f>
        <v>0</v>
      </c>
      <c r="AV527">
        <f>(AU527-1)*100</f>
        <v>0</v>
      </c>
      <c r="AW527">
        <f>MAX(0,($B$13+$C$13*EF527)/(1+$D$13*EF527)*DY527/(EA527+273)*$E$13)</f>
        <v>0</v>
      </c>
      <c r="AX527" t="s">
        <v>437</v>
      </c>
      <c r="AY527" t="s">
        <v>437</v>
      </c>
      <c r="AZ527">
        <v>0</v>
      </c>
      <c r="BA527">
        <v>0</v>
      </c>
      <c r="BB527">
        <f>1-AZ527/BA527</f>
        <v>0</v>
      </c>
      <c r="BC527">
        <v>0</v>
      </c>
      <c r="BD527" t="s">
        <v>437</v>
      </c>
      <c r="BE527" t="s">
        <v>437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437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$B$11*EG527+$C$11*EH527+$F$11*ES527*(1-EV527)</f>
        <v>0</v>
      </c>
      <c r="DI527">
        <f>DH527*DJ527</f>
        <v>0</v>
      </c>
      <c r="DJ527">
        <f>($B$11*$D$9+$C$11*$D$9+$F$11*((FF527+EX527)/MAX(FF527+EX527+FG527, 0.1)*$I$9+FG527/MAX(FF527+EX527+FG527, 0.1)*$J$9))/($B$11+$C$11+$F$11)</f>
        <v>0</v>
      </c>
      <c r="DK527">
        <f>($B$11*$K$9+$C$11*$K$9+$F$11*((FF527+EX527)/MAX(FF527+EX527+FG527, 0.1)*$P$9+FG527/MAX(FF527+EX527+FG527, 0.1)*$Q$9))/($B$11+$C$11+$F$11)</f>
        <v>0</v>
      </c>
      <c r="DL527">
        <v>4.6</v>
      </c>
      <c r="DM527">
        <v>0.5</v>
      </c>
      <c r="DN527" t="s">
        <v>438</v>
      </c>
      <c r="DO527">
        <v>2</v>
      </c>
      <c r="DP527" t="b">
        <v>1</v>
      </c>
      <c r="DQ527">
        <v>1759003936.84615</v>
      </c>
      <c r="DR527">
        <v>442.655307692308</v>
      </c>
      <c r="DS527">
        <v>472.564615384615</v>
      </c>
      <c r="DT527">
        <v>23.2010615384615</v>
      </c>
      <c r="DU527">
        <v>21.5246461538462</v>
      </c>
      <c r="DV527">
        <v>436.765384615385</v>
      </c>
      <c r="DW527">
        <v>22.8235538461538</v>
      </c>
      <c r="DX527">
        <v>499.995846153846</v>
      </c>
      <c r="DY527">
        <v>90.2414153846154</v>
      </c>
      <c r="DZ527">
        <v>0.0288528461538461</v>
      </c>
      <c r="EA527">
        <v>29.7537692307692</v>
      </c>
      <c r="EB527">
        <v>30.0066769230769</v>
      </c>
      <c r="EC527">
        <v>999.9</v>
      </c>
      <c r="ED527">
        <v>0</v>
      </c>
      <c r="EE527">
        <v>0</v>
      </c>
      <c r="EF527">
        <v>9993.99846153846</v>
      </c>
      <c r="EG527">
        <v>0</v>
      </c>
      <c r="EH527">
        <v>10.8158138461538</v>
      </c>
      <c r="EI527">
        <v>-29.9093153846154</v>
      </c>
      <c r="EJ527">
        <v>453.169538461539</v>
      </c>
      <c r="EK527">
        <v>482.960461538462</v>
      </c>
      <c r="EL527">
        <v>1.67641</v>
      </c>
      <c r="EM527">
        <v>472.564615384615</v>
      </c>
      <c r="EN527">
        <v>21.5246461538462</v>
      </c>
      <c r="EO527">
        <v>2.09369538461538</v>
      </c>
      <c r="EP527">
        <v>1.94241384615385</v>
      </c>
      <c r="EQ527">
        <v>18.1713</v>
      </c>
      <c r="ER527">
        <v>16.9825538461538</v>
      </c>
      <c r="ES527">
        <v>2000.02923076923</v>
      </c>
      <c r="ET527">
        <v>0.980003846153846</v>
      </c>
      <c r="EU527">
        <v>0.0199962769230769</v>
      </c>
      <c r="EV527">
        <v>0</v>
      </c>
      <c r="EW527">
        <v>297.206538461538</v>
      </c>
      <c r="EX527">
        <v>5.00016</v>
      </c>
      <c r="EY527">
        <v>6263.37307692308</v>
      </c>
      <c r="EZ527">
        <v>18234.4692307692</v>
      </c>
      <c r="FA527">
        <v>48.937</v>
      </c>
      <c r="FB527">
        <v>49.5</v>
      </c>
      <c r="FC527">
        <v>49.375</v>
      </c>
      <c r="FD527">
        <v>49.062</v>
      </c>
      <c r="FE527">
        <v>50.75</v>
      </c>
      <c r="FF527">
        <v>1955.13923076923</v>
      </c>
      <c r="FG527">
        <v>39.89</v>
      </c>
      <c r="FH527">
        <v>0</v>
      </c>
      <c r="FI527">
        <v>1759003950.3</v>
      </c>
      <c r="FJ527">
        <v>0</v>
      </c>
      <c r="FK527">
        <v>297.269307692308</v>
      </c>
      <c r="FL527">
        <v>5.06803418400837</v>
      </c>
      <c r="FM527">
        <v>94.8232479366541</v>
      </c>
      <c r="FN527">
        <v>6264.01846153846</v>
      </c>
      <c r="FO527">
        <v>15</v>
      </c>
      <c r="FP527">
        <v>0</v>
      </c>
      <c r="FQ527" t="s">
        <v>439</v>
      </c>
      <c r="FR527">
        <v>1747249705.1</v>
      </c>
      <c r="FS527">
        <v>1747249711.1</v>
      </c>
      <c r="FT527">
        <v>0</v>
      </c>
      <c r="FU527">
        <v>0.871</v>
      </c>
      <c r="FV527">
        <v>0.066</v>
      </c>
      <c r="FW527">
        <v>5.486</v>
      </c>
      <c r="FX527">
        <v>0.145</v>
      </c>
      <c r="FY527">
        <v>420</v>
      </c>
      <c r="FZ527">
        <v>16</v>
      </c>
      <c r="GA527">
        <v>0.27</v>
      </c>
      <c r="GB527">
        <v>0.16</v>
      </c>
      <c r="GC527">
        <v>-27.7851476190476</v>
      </c>
      <c r="GD527">
        <v>-37.2095922077922</v>
      </c>
      <c r="GE527">
        <v>3.9916785972128</v>
      </c>
      <c r="GF527">
        <v>0</v>
      </c>
      <c r="GG527">
        <v>297.022</v>
      </c>
      <c r="GH527">
        <v>5.18126813968603</v>
      </c>
      <c r="GI527">
        <v>0.531625089037489</v>
      </c>
      <c r="GJ527">
        <v>-1</v>
      </c>
      <c r="GK527">
        <v>1.68200571428571</v>
      </c>
      <c r="GL527">
        <v>-0.137587012987012</v>
      </c>
      <c r="GM527">
        <v>0.0158789146118902</v>
      </c>
      <c r="GN527">
        <v>0</v>
      </c>
      <c r="GO527">
        <v>0</v>
      </c>
      <c r="GP527">
        <v>2</v>
      </c>
      <c r="GQ527" t="s">
        <v>457</v>
      </c>
      <c r="GR527">
        <v>3.12541</v>
      </c>
      <c r="GS527">
        <v>2.6546</v>
      </c>
      <c r="GT527">
        <v>0.0961667</v>
      </c>
      <c r="GU527">
        <v>0.102053</v>
      </c>
      <c r="GV527">
        <v>0.0988747</v>
      </c>
      <c r="GW527">
        <v>0.0943106</v>
      </c>
      <c r="GX527">
        <v>23212.8</v>
      </c>
      <c r="GY527">
        <v>21909.4</v>
      </c>
      <c r="GZ527">
        <v>22968.1</v>
      </c>
      <c r="HA527">
        <v>23758.4</v>
      </c>
      <c r="HB527">
        <v>35277</v>
      </c>
      <c r="HC527">
        <v>35622</v>
      </c>
      <c r="HD527">
        <v>41411.7</v>
      </c>
      <c r="HE527">
        <v>42372.6</v>
      </c>
      <c r="HF527">
        <v>1.90222</v>
      </c>
      <c r="HG527">
        <v>1.81362</v>
      </c>
      <c r="HH527">
        <v>0.161622</v>
      </c>
      <c r="HI527">
        <v>0</v>
      </c>
      <c r="HJ527">
        <v>27.3604</v>
      </c>
      <c r="HK527">
        <v>999.9</v>
      </c>
      <c r="HL527">
        <v>55.799</v>
      </c>
      <c r="HM527">
        <v>29.517</v>
      </c>
      <c r="HN527">
        <v>25.6209</v>
      </c>
      <c r="HO527">
        <v>54.0274</v>
      </c>
      <c r="HP527">
        <v>41.5024</v>
      </c>
      <c r="HQ527">
        <v>1</v>
      </c>
      <c r="HR527">
        <v>0.0547612</v>
      </c>
      <c r="HS527">
        <v>0.225983</v>
      </c>
      <c r="HT527">
        <v>20.2176</v>
      </c>
      <c r="HU527">
        <v>5.23002</v>
      </c>
      <c r="HV527">
        <v>11.992</v>
      </c>
      <c r="HW527">
        <v>4.9557</v>
      </c>
      <c r="HX527">
        <v>3.304</v>
      </c>
      <c r="HY527">
        <v>25.1</v>
      </c>
      <c r="HZ527">
        <v>9999</v>
      </c>
      <c r="IA527">
        <v>9999</v>
      </c>
      <c r="IB527">
        <v>9999</v>
      </c>
      <c r="IC527">
        <v>1.86855</v>
      </c>
      <c r="ID527">
        <v>1.8642</v>
      </c>
      <c r="IE527">
        <v>1.8718</v>
      </c>
      <c r="IF527">
        <v>1.8627</v>
      </c>
      <c r="IG527">
        <v>1.86209</v>
      </c>
      <c r="IH527">
        <v>1.86855</v>
      </c>
      <c r="II527">
        <v>1.85867</v>
      </c>
      <c r="IJ527">
        <v>1.86508</v>
      </c>
      <c r="IK527">
        <v>5</v>
      </c>
      <c r="IL527">
        <v>0</v>
      </c>
      <c r="IM527">
        <v>0</v>
      </c>
      <c r="IN527">
        <v>0</v>
      </c>
      <c r="IO527" t="s">
        <v>441</v>
      </c>
      <c r="IP527" t="s">
        <v>442</v>
      </c>
      <c r="IQ527" t="s">
        <v>443</v>
      </c>
      <c r="IR527" t="s">
        <v>443</v>
      </c>
      <c r="IS527" t="s">
        <v>443</v>
      </c>
      <c r="IT527" t="s">
        <v>443</v>
      </c>
      <c r="IU527">
        <v>0</v>
      </c>
      <c r="IV527">
        <v>100</v>
      </c>
      <c r="IW527">
        <v>100</v>
      </c>
      <c r="IX527">
        <v>5.962</v>
      </c>
      <c r="IY527">
        <v>0.3782</v>
      </c>
      <c r="IZ527">
        <v>4.29428474587108</v>
      </c>
      <c r="JA527">
        <v>0.0044018681294096</v>
      </c>
      <c r="JB527">
        <v>-1.90699597991277e-06</v>
      </c>
      <c r="JC527">
        <v>4.44501569190667e-10</v>
      </c>
      <c r="JD527">
        <v>0.0663976639725661</v>
      </c>
      <c r="JE527">
        <v>0.00774552653971819</v>
      </c>
      <c r="JF527">
        <v>0.000136201457998369</v>
      </c>
      <c r="JG527">
        <v>5.32982615085375e-06</v>
      </c>
      <c r="JH527">
        <v>-0</v>
      </c>
      <c r="JI527">
        <v>1991</v>
      </c>
      <c r="JJ527">
        <v>1</v>
      </c>
      <c r="JK527">
        <v>28</v>
      </c>
      <c r="JL527">
        <v>195904</v>
      </c>
      <c r="JM527">
        <v>195903.9</v>
      </c>
      <c r="JN527">
        <v>0.97168</v>
      </c>
      <c r="JO527">
        <v>2.3938</v>
      </c>
      <c r="JP527">
        <v>1.4978</v>
      </c>
      <c r="JQ527">
        <v>2.33276</v>
      </c>
      <c r="JR527">
        <v>1.54419</v>
      </c>
      <c r="JS527">
        <v>2.41577</v>
      </c>
      <c r="JT527">
        <v>35.8244</v>
      </c>
      <c r="JU527">
        <v>24.1138</v>
      </c>
      <c r="JV527">
        <v>18</v>
      </c>
      <c r="JW527">
        <v>547.086</v>
      </c>
      <c r="JX527">
        <v>433.112</v>
      </c>
      <c r="JY527">
        <v>26.6015</v>
      </c>
      <c r="JZ527">
        <v>28.3001</v>
      </c>
      <c r="KA527">
        <v>29.9995</v>
      </c>
      <c r="KB527">
        <v>28.2625</v>
      </c>
      <c r="KC527">
        <v>28.2911</v>
      </c>
      <c r="KD527">
        <v>19.5474</v>
      </c>
      <c r="KE527">
        <v>28.447</v>
      </c>
      <c r="KF527">
        <v>100</v>
      </c>
      <c r="KG527">
        <v>26.6271</v>
      </c>
      <c r="KH527">
        <v>521.732</v>
      </c>
      <c r="KI527">
        <v>21.5708</v>
      </c>
      <c r="KJ527">
        <v>92.8112</v>
      </c>
      <c r="KK527">
        <v>98.7484</v>
      </c>
    </row>
    <row r="528" spans="1:297">
      <c r="A528">
        <v>512</v>
      </c>
      <c r="B528">
        <v>1759003950</v>
      </c>
      <c r="C528">
        <v>16603</v>
      </c>
      <c r="D528" t="s">
        <v>1470</v>
      </c>
      <c r="E528" t="s">
        <v>1471</v>
      </c>
      <c r="F528">
        <v>5</v>
      </c>
      <c r="G528" t="s">
        <v>1217</v>
      </c>
      <c r="H528" t="s">
        <v>436</v>
      </c>
      <c r="I528">
        <v>1759003941.84615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(EA528+(U528+2*0.95*5.67E-8*(((EA528+$B$7)+273)^4-(EA528+273)^4)-44100*J528)/(1.84*29.3*R528+8*0.95*5.67E-8*(EA528+273)^3))</f>
        <v>0</v>
      </c>
      <c r="W528">
        <f>($C$7*EB528+$D$7*EC528+$E$7*V528)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2*0.95*5.67E-8*(((EA528+$B$7)+273)^4-(W528+273)^4)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516.788279010714</v>
      </c>
      <c r="AK528">
        <v>491.94826060606</v>
      </c>
      <c r="AL528">
        <v>3.45821277056271</v>
      </c>
      <c r="AM528">
        <v>63.08</v>
      </c>
      <c r="AN528">
        <f>(AP528 - AO528 + DY528*1E3/(8.314*(EA528+273.15)) * AR528/DX528 * AQ528) * DX528/(100*DL528) * 1000/(1000 - AP528)</f>
        <v>0</v>
      </c>
      <c r="AO528">
        <v>21.5567277738095</v>
      </c>
      <c r="AP528">
        <v>23.240616969697</v>
      </c>
      <c r="AQ528">
        <v>0.000352208946608883</v>
      </c>
      <c r="AR528">
        <v>99.94</v>
      </c>
      <c r="AS528">
        <v>0</v>
      </c>
      <c r="AT528">
        <v>0</v>
      </c>
      <c r="AU528">
        <f>IF(AS528*$H$13&gt;=AW528,1.0,(AW528/(AW528-AS528*$H$13)))</f>
        <v>0</v>
      </c>
      <c r="AV528">
        <f>(AU528-1)*100</f>
        <v>0</v>
      </c>
      <c r="AW528">
        <f>MAX(0,($B$13+$C$13*EF528)/(1+$D$13*EF528)*DY528/(EA528+273)*$E$13)</f>
        <v>0</v>
      </c>
      <c r="AX528" t="s">
        <v>437</v>
      </c>
      <c r="AY528" t="s">
        <v>437</v>
      </c>
      <c r="AZ528">
        <v>0</v>
      </c>
      <c r="BA528">
        <v>0</v>
      </c>
      <c r="BB528">
        <f>1-AZ528/BA528</f>
        <v>0</v>
      </c>
      <c r="BC528">
        <v>0</v>
      </c>
      <c r="BD528" t="s">
        <v>437</v>
      </c>
      <c r="BE528" t="s">
        <v>437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437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$B$11*EG528+$C$11*EH528+$F$11*ES528*(1-EV528)</f>
        <v>0</v>
      </c>
      <c r="DI528">
        <f>DH528*DJ528</f>
        <v>0</v>
      </c>
      <c r="DJ528">
        <f>($B$11*$D$9+$C$11*$D$9+$F$11*((FF528+EX528)/MAX(FF528+EX528+FG528, 0.1)*$I$9+FG528/MAX(FF528+EX528+FG528, 0.1)*$J$9))/($B$11+$C$11+$F$11)</f>
        <v>0</v>
      </c>
      <c r="DK528">
        <f>($B$11*$K$9+$C$11*$K$9+$F$11*((FF528+EX528)/MAX(FF528+EX528+FG528, 0.1)*$P$9+FG528/MAX(FF528+EX528+FG528, 0.1)*$Q$9))/($B$11+$C$11+$F$11)</f>
        <v>0</v>
      </c>
      <c r="DL528">
        <v>4.6</v>
      </c>
      <c r="DM528">
        <v>0.5</v>
      </c>
      <c r="DN528" t="s">
        <v>438</v>
      </c>
      <c r="DO528">
        <v>2</v>
      </c>
      <c r="DP528" t="b">
        <v>1</v>
      </c>
      <c r="DQ528">
        <v>1759003941.84615</v>
      </c>
      <c r="DR528">
        <v>457.596307692308</v>
      </c>
      <c r="DS528">
        <v>489.269</v>
      </c>
      <c r="DT528">
        <v>23.2166307692308</v>
      </c>
      <c r="DU528">
        <v>21.5444846153846</v>
      </c>
      <c r="DV528">
        <v>451.662230769231</v>
      </c>
      <c r="DW528">
        <v>22.8387846153846</v>
      </c>
      <c r="DX528">
        <v>499.981076923077</v>
      </c>
      <c r="DY528">
        <v>90.2416846153846</v>
      </c>
      <c r="DZ528">
        <v>0.0289072076923077</v>
      </c>
      <c r="EA528">
        <v>29.7451230769231</v>
      </c>
      <c r="EB528">
        <v>30.0025076923077</v>
      </c>
      <c r="EC528">
        <v>999.9</v>
      </c>
      <c r="ED528">
        <v>0</v>
      </c>
      <c r="EE528">
        <v>0</v>
      </c>
      <c r="EF528">
        <v>9991.44</v>
      </c>
      <c r="EG528">
        <v>0</v>
      </c>
      <c r="EH528">
        <v>10.2113446153846</v>
      </c>
      <c r="EI528">
        <v>-31.6727461538462</v>
      </c>
      <c r="EJ528">
        <v>468.473</v>
      </c>
      <c r="EK528">
        <v>500.042461538462</v>
      </c>
      <c r="EL528">
        <v>1.67213307692308</v>
      </c>
      <c r="EM528">
        <v>489.269</v>
      </c>
      <c r="EN528">
        <v>21.5444846153846</v>
      </c>
      <c r="EO528">
        <v>2.09510692307692</v>
      </c>
      <c r="EP528">
        <v>1.94421076923077</v>
      </c>
      <c r="EQ528">
        <v>18.1820307692308</v>
      </c>
      <c r="ER528">
        <v>16.9971461538462</v>
      </c>
      <c r="ES528">
        <v>2000.09692307692</v>
      </c>
      <c r="ET528">
        <v>0.980004538461538</v>
      </c>
      <c r="EU528">
        <v>0.0199956307692308</v>
      </c>
      <c r="EV528">
        <v>0</v>
      </c>
      <c r="EW528">
        <v>297.624461538462</v>
      </c>
      <c r="EX528">
        <v>5.00016</v>
      </c>
      <c r="EY528">
        <v>6271.61615384615</v>
      </c>
      <c r="EZ528">
        <v>18235.1</v>
      </c>
      <c r="FA528">
        <v>48.937</v>
      </c>
      <c r="FB528">
        <v>49.5</v>
      </c>
      <c r="FC528">
        <v>49.375</v>
      </c>
      <c r="FD528">
        <v>49.062</v>
      </c>
      <c r="FE528">
        <v>50.75</v>
      </c>
      <c r="FF528">
        <v>1955.20692307692</v>
      </c>
      <c r="FG528">
        <v>39.89</v>
      </c>
      <c r="FH528">
        <v>0</v>
      </c>
      <c r="FI528">
        <v>1759003955.7</v>
      </c>
      <c r="FJ528">
        <v>0</v>
      </c>
      <c r="FK528">
        <v>297.7724</v>
      </c>
      <c r="FL528">
        <v>4.78046153621882</v>
      </c>
      <c r="FM528">
        <v>99.1730769291947</v>
      </c>
      <c r="FN528">
        <v>6273.11</v>
      </c>
      <c r="FO528">
        <v>15</v>
      </c>
      <c r="FP528">
        <v>0</v>
      </c>
      <c r="FQ528" t="s">
        <v>439</v>
      </c>
      <c r="FR528">
        <v>1747249705.1</v>
      </c>
      <c r="FS528">
        <v>1747249711.1</v>
      </c>
      <c r="FT528">
        <v>0</v>
      </c>
      <c r="FU528">
        <v>0.871</v>
      </c>
      <c r="FV528">
        <v>0.066</v>
      </c>
      <c r="FW528">
        <v>5.486</v>
      </c>
      <c r="FX528">
        <v>0.145</v>
      </c>
      <c r="FY528">
        <v>420</v>
      </c>
      <c r="FZ528">
        <v>16</v>
      </c>
      <c r="GA528">
        <v>0.27</v>
      </c>
      <c r="GB528">
        <v>0.16</v>
      </c>
      <c r="GC528">
        <v>-30.82676</v>
      </c>
      <c r="GD528">
        <v>-19.8647729323308</v>
      </c>
      <c r="GE528">
        <v>1.96941288469432</v>
      </c>
      <c r="GF528">
        <v>0</v>
      </c>
      <c r="GG528">
        <v>297.439941176471</v>
      </c>
      <c r="GH528">
        <v>5.16265851789982</v>
      </c>
      <c r="GI528">
        <v>0.526935699904563</v>
      </c>
      <c r="GJ528">
        <v>-1</v>
      </c>
      <c r="GK528">
        <v>1.6765655</v>
      </c>
      <c r="GL528">
        <v>-0.0537027067669175</v>
      </c>
      <c r="GM528">
        <v>0.0127633649462044</v>
      </c>
      <c r="GN528">
        <v>1</v>
      </c>
      <c r="GO528">
        <v>1</v>
      </c>
      <c r="GP528">
        <v>2</v>
      </c>
      <c r="GQ528" t="s">
        <v>446</v>
      </c>
      <c r="GR528">
        <v>3.12543</v>
      </c>
      <c r="GS528">
        <v>2.65463</v>
      </c>
      <c r="GT528">
        <v>0.098761</v>
      </c>
      <c r="GU528">
        <v>0.104449</v>
      </c>
      <c r="GV528">
        <v>0.0989167</v>
      </c>
      <c r="GW528">
        <v>0.094318</v>
      </c>
      <c r="GX528">
        <v>23146.6</v>
      </c>
      <c r="GY528">
        <v>21851.6</v>
      </c>
      <c r="GZ528">
        <v>22968.5</v>
      </c>
      <c r="HA528">
        <v>23759</v>
      </c>
      <c r="HB528">
        <v>35276.1</v>
      </c>
      <c r="HC528">
        <v>35622.7</v>
      </c>
      <c r="HD528">
        <v>41412.3</v>
      </c>
      <c r="HE528">
        <v>42373.7</v>
      </c>
      <c r="HF528">
        <v>1.90243</v>
      </c>
      <c r="HG528">
        <v>1.81383</v>
      </c>
      <c r="HH528">
        <v>0.16246</v>
      </c>
      <c r="HI528">
        <v>0</v>
      </c>
      <c r="HJ528">
        <v>27.3556</v>
      </c>
      <c r="HK528">
        <v>999.9</v>
      </c>
      <c r="HL528">
        <v>55.799</v>
      </c>
      <c r="HM528">
        <v>29.517</v>
      </c>
      <c r="HN528">
        <v>25.6215</v>
      </c>
      <c r="HO528">
        <v>54.4874</v>
      </c>
      <c r="HP528">
        <v>41.5024</v>
      </c>
      <c r="HQ528">
        <v>1</v>
      </c>
      <c r="HR528">
        <v>0.0542708</v>
      </c>
      <c r="HS528">
        <v>0.194777</v>
      </c>
      <c r="HT528">
        <v>20.2176</v>
      </c>
      <c r="HU528">
        <v>5.22912</v>
      </c>
      <c r="HV528">
        <v>11.992</v>
      </c>
      <c r="HW528">
        <v>4.9556</v>
      </c>
      <c r="HX528">
        <v>3.30385</v>
      </c>
      <c r="HY528">
        <v>25.1</v>
      </c>
      <c r="HZ528">
        <v>9999</v>
      </c>
      <c r="IA528">
        <v>9999</v>
      </c>
      <c r="IB528">
        <v>9999</v>
      </c>
      <c r="IC528">
        <v>1.86856</v>
      </c>
      <c r="ID528">
        <v>1.86423</v>
      </c>
      <c r="IE528">
        <v>1.8718</v>
      </c>
      <c r="IF528">
        <v>1.86272</v>
      </c>
      <c r="IG528">
        <v>1.86211</v>
      </c>
      <c r="IH528">
        <v>1.86854</v>
      </c>
      <c r="II528">
        <v>1.85867</v>
      </c>
      <c r="IJ528">
        <v>1.86508</v>
      </c>
      <c r="IK528">
        <v>5</v>
      </c>
      <c r="IL528">
        <v>0</v>
      </c>
      <c r="IM528">
        <v>0</v>
      </c>
      <c r="IN528">
        <v>0</v>
      </c>
      <c r="IO528" t="s">
        <v>441</v>
      </c>
      <c r="IP528" t="s">
        <v>442</v>
      </c>
      <c r="IQ528" t="s">
        <v>443</v>
      </c>
      <c r="IR528" t="s">
        <v>443</v>
      </c>
      <c r="IS528" t="s">
        <v>443</v>
      </c>
      <c r="IT528" t="s">
        <v>443</v>
      </c>
      <c r="IU528">
        <v>0</v>
      </c>
      <c r="IV528">
        <v>100</v>
      </c>
      <c r="IW528">
        <v>100</v>
      </c>
      <c r="IX528">
        <v>6.011</v>
      </c>
      <c r="IY528">
        <v>0.3784</v>
      </c>
      <c r="IZ528">
        <v>4.29428474587108</v>
      </c>
      <c r="JA528">
        <v>0.0044018681294096</v>
      </c>
      <c r="JB528">
        <v>-1.90699597991277e-06</v>
      </c>
      <c r="JC528">
        <v>4.44501569190667e-10</v>
      </c>
      <c r="JD528">
        <v>0.0663976639725661</v>
      </c>
      <c r="JE528">
        <v>0.00774552653971819</v>
      </c>
      <c r="JF528">
        <v>0.000136201457998369</v>
      </c>
      <c r="JG528">
        <v>5.32982615085375e-06</v>
      </c>
      <c r="JH528">
        <v>-0</v>
      </c>
      <c r="JI528">
        <v>1991</v>
      </c>
      <c r="JJ528">
        <v>1</v>
      </c>
      <c r="JK528">
        <v>28</v>
      </c>
      <c r="JL528">
        <v>195904.1</v>
      </c>
      <c r="JM528">
        <v>195904</v>
      </c>
      <c r="JN528">
        <v>1.00098</v>
      </c>
      <c r="JO528">
        <v>2.42188</v>
      </c>
      <c r="JP528">
        <v>1.49902</v>
      </c>
      <c r="JQ528">
        <v>2.33276</v>
      </c>
      <c r="JR528">
        <v>1.54419</v>
      </c>
      <c r="JS528">
        <v>2.25342</v>
      </c>
      <c r="JT528">
        <v>35.8477</v>
      </c>
      <c r="JU528">
        <v>24.0963</v>
      </c>
      <c r="JV528">
        <v>18</v>
      </c>
      <c r="JW528">
        <v>547.176</v>
      </c>
      <c r="JX528">
        <v>433.203</v>
      </c>
      <c r="JY528">
        <v>26.6166</v>
      </c>
      <c r="JZ528">
        <v>28.2961</v>
      </c>
      <c r="KA528">
        <v>29.9995</v>
      </c>
      <c r="KB528">
        <v>28.2577</v>
      </c>
      <c r="KC528">
        <v>28.2874</v>
      </c>
      <c r="KD528">
        <v>20.2053</v>
      </c>
      <c r="KE528">
        <v>28.447</v>
      </c>
      <c r="KF528">
        <v>100</v>
      </c>
      <c r="KG528">
        <v>26.6423</v>
      </c>
      <c r="KH528">
        <v>542.12</v>
      </c>
      <c r="KI528">
        <v>21.5671</v>
      </c>
      <c r="KJ528">
        <v>92.8126</v>
      </c>
      <c r="KK528">
        <v>98.7509</v>
      </c>
    </row>
    <row r="529" spans="1:297">
      <c r="A529">
        <v>513</v>
      </c>
      <c r="B529">
        <v>1759003955</v>
      </c>
      <c r="C529">
        <v>16608</v>
      </c>
      <c r="D529" t="s">
        <v>1472</v>
      </c>
      <c r="E529" t="s">
        <v>1473</v>
      </c>
      <c r="F529">
        <v>5</v>
      </c>
      <c r="G529" t="s">
        <v>1217</v>
      </c>
      <c r="H529" t="s">
        <v>436</v>
      </c>
      <c r="I529">
        <v>1759003946.84615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(EA529+(U529+2*0.95*5.67E-8*(((EA529+$B$7)+273)^4-(EA529+273)^4)-44100*J529)/(1.84*29.3*R529+8*0.95*5.67E-8*(EA529+273)^3))</f>
        <v>0</v>
      </c>
      <c r="W529">
        <f>($C$7*EB529+$D$7*EC529+$E$7*V529)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2*0.95*5.67E-8*(((EA529+$B$7)+273)^4-(W529+273)^4)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532.86302809881</v>
      </c>
      <c r="AK529">
        <v>508.494890909091</v>
      </c>
      <c r="AL529">
        <v>3.28509367965353</v>
      </c>
      <c r="AM529">
        <v>63.08</v>
      </c>
      <c r="AN529">
        <f>(AP529 - AO529 + DY529*1E3/(8.314*(EA529+273.15)) * AR529/DX529 * AQ529) * DX529/(100*DL529) * 1000/(1000 - AP529)</f>
        <v>0</v>
      </c>
      <c r="AO529">
        <v>21.5581638869048</v>
      </c>
      <c r="AP529">
        <v>23.2448254545455</v>
      </c>
      <c r="AQ529">
        <v>7.32645640073449e-05</v>
      </c>
      <c r="AR529">
        <v>99.94</v>
      </c>
      <c r="AS529">
        <v>0</v>
      </c>
      <c r="AT529">
        <v>0</v>
      </c>
      <c r="AU529">
        <f>IF(AS529*$H$13&gt;=AW529,1.0,(AW529/(AW529-AS529*$H$13)))</f>
        <v>0</v>
      </c>
      <c r="AV529">
        <f>(AU529-1)*100</f>
        <v>0</v>
      </c>
      <c r="AW529">
        <f>MAX(0,($B$13+$C$13*EF529)/(1+$D$13*EF529)*DY529/(EA529+273)*$E$13)</f>
        <v>0</v>
      </c>
      <c r="AX529" t="s">
        <v>437</v>
      </c>
      <c r="AY529" t="s">
        <v>437</v>
      </c>
      <c r="AZ529">
        <v>0</v>
      </c>
      <c r="BA529">
        <v>0</v>
      </c>
      <c r="BB529">
        <f>1-AZ529/BA529</f>
        <v>0</v>
      </c>
      <c r="BC529">
        <v>0</v>
      </c>
      <c r="BD529" t="s">
        <v>437</v>
      </c>
      <c r="BE529" t="s">
        <v>437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437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$B$11*EG529+$C$11*EH529+$F$11*ES529*(1-EV529)</f>
        <v>0</v>
      </c>
      <c r="DI529">
        <f>DH529*DJ529</f>
        <v>0</v>
      </c>
      <c r="DJ529">
        <f>($B$11*$D$9+$C$11*$D$9+$F$11*((FF529+EX529)/MAX(FF529+EX529+FG529, 0.1)*$I$9+FG529/MAX(FF529+EX529+FG529, 0.1)*$J$9))/($B$11+$C$11+$F$11)</f>
        <v>0</v>
      </c>
      <c r="DK529">
        <f>($B$11*$K$9+$C$11*$K$9+$F$11*((FF529+EX529)/MAX(FF529+EX529+FG529, 0.1)*$P$9+FG529/MAX(FF529+EX529+FG529, 0.1)*$Q$9))/($B$11+$C$11+$F$11)</f>
        <v>0</v>
      </c>
      <c r="DL529">
        <v>4.6</v>
      </c>
      <c r="DM529">
        <v>0.5</v>
      </c>
      <c r="DN529" t="s">
        <v>438</v>
      </c>
      <c r="DO529">
        <v>2</v>
      </c>
      <c r="DP529" t="b">
        <v>1</v>
      </c>
      <c r="DQ529">
        <v>1759003946.84615</v>
      </c>
      <c r="DR529">
        <v>473.427384615385</v>
      </c>
      <c r="DS529">
        <v>505.759153846154</v>
      </c>
      <c r="DT529">
        <v>23.2322692307692</v>
      </c>
      <c r="DU529">
        <v>21.5558307692308</v>
      </c>
      <c r="DV529">
        <v>467.447076923077</v>
      </c>
      <c r="DW529">
        <v>22.8540769230769</v>
      </c>
      <c r="DX529">
        <v>499.971307692308</v>
      </c>
      <c r="DY529">
        <v>90.2411846153846</v>
      </c>
      <c r="DZ529">
        <v>0.0290818846153846</v>
      </c>
      <c r="EA529">
        <v>29.7415769230769</v>
      </c>
      <c r="EB529">
        <v>30.0013</v>
      </c>
      <c r="EC529">
        <v>999.9</v>
      </c>
      <c r="ED529">
        <v>0</v>
      </c>
      <c r="EE529">
        <v>0</v>
      </c>
      <c r="EF529">
        <v>9988.50769230769</v>
      </c>
      <c r="EG529">
        <v>0</v>
      </c>
      <c r="EH529">
        <v>9.6370523076923</v>
      </c>
      <c r="EI529">
        <v>-32.3316846153846</v>
      </c>
      <c r="EJ529">
        <v>484.688</v>
      </c>
      <c r="EK529">
        <v>516.901461538461</v>
      </c>
      <c r="EL529">
        <v>1.67641615384615</v>
      </c>
      <c r="EM529">
        <v>505.759153846154</v>
      </c>
      <c r="EN529">
        <v>21.5558307692308</v>
      </c>
      <c r="EO529">
        <v>2.09650692307692</v>
      </c>
      <c r="EP529">
        <v>1.94522461538462</v>
      </c>
      <c r="EQ529">
        <v>18.1926615384615</v>
      </c>
      <c r="ER529">
        <v>17.0053769230769</v>
      </c>
      <c r="ES529">
        <v>2000.1</v>
      </c>
      <c r="ET529">
        <v>0.980004538461539</v>
      </c>
      <c r="EU529">
        <v>0.0199956307692308</v>
      </c>
      <c r="EV529">
        <v>0</v>
      </c>
      <c r="EW529">
        <v>298.059769230769</v>
      </c>
      <c r="EX529">
        <v>5.00016</v>
      </c>
      <c r="EY529">
        <v>6279.75846153846</v>
      </c>
      <c r="EZ529">
        <v>18235.1307692308</v>
      </c>
      <c r="FA529">
        <v>48.937</v>
      </c>
      <c r="FB529">
        <v>49.5</v>
      </c>
      <c r="FC529">
        <v>49.375</v>
      </c>
      <c r="FD529">
        <v>49.062</v>
      </c>
      <c r="FE529">
        <v>50.75</v>
      </c>
      <c r="FF529">
        <v>1955.21</v>
      </c>
      <c r="FG529">
        <v>39.89</v>
      </c>
      <c r="FH529">
        <v>0</v>
      </c>
      <c r="FI529">
        <v>1759003960.5</v>
      </c>
      <c r="FJ529">
        <v>0</v>
      </c>
      <c r="FK529">
        <v>298.13512</v>
      </c>
      <c r="FL529">
        <v>4.88838461449507</v>
      </c>
      <c r="FM529">
        <v>97.7530767622398</v>
      </c>
      <c r="FN529">
        <v>6281.072</v>
      </c>
      <c r="FO529">
        <v>15</v>
      </c>
      <c r="FP529">
        <v>0</v>
      </c>
      <c r="FQ529" t="s">
        <v>439</v>
      </c>
      <c r="FR529">
        <v>1747249705.1</v>
      </c>
      <c r="FS529">
        <v>1747249711.1</v>
      </c>
      <c r="FT529">
        <v>0</v>
      </c>
      <c r="FU529">
        <v>0.871</v>
      </c>
      <c r="FV529">
        <v>0.066</v>
      </c>
      <c r="FW529">
        <v>5.486</v>
      </c>
      <c r="FX529">
        <v>0.145</v>
      </c>
      <c r="FY529">
        <v>420</v>
      </c>
      <c r="FZ529">
        <v>16</v>
      </c>
      <c r="GA529">
        <v>0.27</v>
      </c>
      <c r="GB529">
        <v>0.16</v>
      </c>
      <c r="GC529">
        <v>-31.7836</v>
      </c>
      <c r="GD529">
        <v>-10.0017272727273</v>
      </c>
      <c r="GE529">
        <v>1.23252081176286</v>
      </c>
      <c r="GF529">
        <v>0</v>
      </c>
      <c r="GG529">
        <v>297.839794117647</v>
      </c>
      <c r="GH529">
        <v>4.62122230729014</v>
      </c>
      <c r="GI529">
        <v>0.489328638479282</v>
      </c>
      <c r="GJ529">
        <v>-1</v>
      </c>
      <c r="GK529">
        <v>1.67558142857143</v>
      </c>
      <c r="GL529">
        <v>0.0527259740259719</v>
      </c>
      <c r="GM529">
        <v>0.0109115575622994</v>
      </c>
      <c r="GN529">
        <v>1</v>
      </c>
      <c r="GO529">
        <v>1</v>
      </c>
      <c r="GP529">
        <v>2</v>
      </c>
      <c r="GQ529" t="s">
        <v>446</v>
      </c>
      <c r="GR529">
        <v>3.12547</v>
      </c>
      <c r="GS529">
        <v>2.65513</v>
      </c>
      <c r="GT529">
        <v>0.101215</v>
      </c>
      <c r="GU529">
        <v>0.106966</v>
      </c>
      <c r="GV529">
        <v>0.0989252</v>
      </c>
      <c r="GW529">
        <v>0.0943223</v>
      </c>
      <c r="GX529">
        <v>23083.8</v>
      </c>
      <c r="GY529">
        <v>21790.1</v>
      </c>
      <c r="GZ529">
        <v>22968.7</v>
      </c>
      <c r="HA529">
        <v>23758.9</v>
      </c>
      <c r="HB529">
        <v>35276.1</v>
      </c>
      <c r="HC529">
        <v>35622.7</v>
      </c>
      <c r="HD529">
        <v>41412.5</v>
      </c>
      <c r="HE529">
        <v>42373.6</v>
      </c>
      <c r="HF529">
        <v>1.9026</v>
      </c>
      <c r="HG529">
        <v>1.81367</v>
      </c>
      <c r="HH529">
        <v>0.162981</v>
      </c>
      <c r="HI529">
        <v>0</v>
      </c>
      <c r="HJ529">
        <v>27.3498</v>
      </c>
      <c r="HK529">
        <v>999.9</v>
      </c>
      <c r="HL529">
        <v>55.75</v>
      </c>
      <c r="HM529">
        <v>29.517</v>
      </c>
      <c r="HN529">
        <v>25.5988</v>
      </c>
      <c r="HO529">
        <v>53.8374</v>
      </c>
      <c r="HP529">
        <v>41.7107</v>
      </c>
      <c r="HQ529">
        <v>1</v>
      </c>
      <c r="HR529">
        <v>0.0537424</v>
      </c>
      <c r="HS529">
        <v>0.188263</v>
      </c>
      <c r="HT529">
        <v>20.2178</v>
      </c>
      <c r="HU529">
        <v>5.22942</v>
      </c>
      <c r="HV529">
        <v>11.992</v>
      </c>
      <c r="HW529">
        <v>4.95565</v>
      </c>
      <c r="HX529">
        <v>3.30395</v>
      </c>
      <c r="HY529">
        <v>25.1</v>
      </c>
      <c r="HZ529">
        <v>9999</v>
      </c>
      <c r="IA529">
        <v>9999</v>
      </c>
      <c r="IB529">
        <v>9999</v>
      </c>
      <c r="IC529">
        <v>1.86851</v>
      </c>
      <c r="ID529">
        <v>1.8642</v>
      </c>
      <c r="IE529">
        <v>1.8718</v>
      </c>
      <c r="IF529">
        <v>1.86268</v>
      </c>
      <c r="IG529">
        <v>1.86212</v>
      </c>
      <c r="IH529">
        <v>1.86857</v>
      </c>
      <c r="II529">
        <v>1.85868</v>
      </c>
      <c r="IJ529">
        <v>1.86508</v>
      </c>
      <c r="IK529">
        <v>5</v>
      </c>
      <c r="IL529">
        <v>0</v>
      </c>
      <c r="IM529">
        <v>0</v>
      </c>
      <c r="IN529">
        <v>0</v>
      </c>
      <c r="IO529" t="s">
        <v>441</v>
      </c>
      <c r="IP529" t="s">
        <v>442</v>
      </c>
      <c r="IQ529" t="s">
        <v>443</v>
      </c>
      <c r="IR529" t="s">
        <v>443</v>
      </c>
      <c r="IS529" t="s">
        <v>443</v>
      </c>
      <c r="IT529" t="s">
        <v>443</v>
      </c>
      <c r="IU529">
        <v>0</v>
      </c>
      <c r="IV529">
        <v>100</v>
      </c>
      <c r="IW529">
        <v>100</v>
      </c>
      <c r="IX529">
        <v>6.057</v>
      </c>
      <c r="IY529">
        <v>0.3785</v>
      </c>
      <c r="IZ529">
        <v>4.29428474587108</v>
      </c>
      <c r="JA529">
        <v>0.0044018681294096</v>
      </c>
      <c r="JB529">
        <v>-1.90699597991277e-06</v>
      </c>
      <c r="JC529">
        <v>4.44501569190667e-10</v>
      </c>
      <c r="JD529">
        <v>0.0663976639725661</v>
      </c>
      <c r="JE529">
        <v>0.00774552653971819</v>
      </c>
      <c r="JF529">
        <v>0.000136201457998369</v>
      </c>
      <c r="JG529">
        <v>5.32982615085375e-06</v>
      </c>
      <c r="JH529">
        <v>-0</v>
      </c>
      <c r="JI529">
        <v>1991</v>
      </c>
      <c r="JJ529">
        <v>1</v>
      </c>
      <c r="JK529">
        <v>28</v>
      </c>
      <c r="JL529">
        <v>195904.2</v>
      </c>
      <c r="JM529">
        <v>195904.1</v>
      </c>
      <c r="JN529">
        <v>1.0376</v>
      </c>
      <c r="JO529">
        <v>2.40356</v>
      </c>
      <c r="JP529">
        <v>1.49902</v>
      </c>
      <c r="JQ529">
        <v>2.33276</v>
      </c>
      <c r="JR529">
        <v>1.54419</v>
      </c>
      <c r="JS529">
        <v>2.30103</v>
      </c>
      <c r="JT529">
        <v>35.8477</v>
      </c>
      <c r="JU529">
        <v>24.1138</v>
      </c>
      <c r="JV529">
        <v>18</v>
      </c>
      <c r="JW529">
        <v>547.254</v>
      </c>
      <c r="JX529">
        <v>433.083</v>
      </c>
      <c r="JY529">
        <v>26.6376</v>
      </c>
      <c r="JZ529">
        <v>28.2923</v>
      </c>
      <c r="KA529">
        <v>29.9996</v>
      </c>
      <c r="KB529">
        <v>28.2536</v>
      </c>
      <c r="KC529">
        <v>28.2832</v>
      </c>
      <c r="KD529">
        <v>20.8755</v>
      </c>
      <c r="KE529">
        <v>28.447</v>
      </c>
      <c r="KF529">
        <v>100</v>
      </c>
      <c r="KG529">
        <v>26.6379</v>
      </c>
      <c r="KH529">
        <v>555.617</v>
      </c>
      <c r="KI529">
        <v>21.5671</v>
      </c>
      <c r="KJ529">
        <v>92.8133</v>
      </c>
      <c r="KK529">
        <v>98.7506</v>
      </c>
    </row>
    <row r="530" spans="1:297">
      <c r="A530">
        <v>514</v>
      </c>
      <c r="B530">
        <v>1759003960</v>
      </c>
      <c r="C530">
        <v>16613</v>
      </c>
      <c r="D530" t="s">
        <v>1474</v>
      </c>
      <c r="E530" t="s">
        <v>1475</v>
      </c>
      <c r="F530">
        <v>5</v>
      </c>
      <c r="G530" t="s">
        <v>1217</v>
      </c>
      <c r="H530" t="s">
        <v>436</v>
      </c>
      <c r="I530">
        <v>1759003951.84615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(EA530+(U530+2*0.95*5.67E-8*(((EA530+$B$7)+273)^4-(EA530+273)^4)-44100*J530)/(1.84*29.3*R530+8*0.95*5.67E-8*(EA530+273)^3))</f>
        <v>0</v>
      </c>
      <c r="W530">
        <f>($C$7*EB530+$D$7*EC530+$E$7*V530)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2*0.95*5.67E-8*(((EA530+$B$7)+273)^4-(W530+273)^4)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550.912011961905</v>
      </c>
      <c r="AK530">
        <v>525.753406060606</v>
      </c>
      <c r="AL530">
        <v>3.47331699134196</v>
      </c>
      <c r="AM530">
        <v>63.08</v>
      </c>
      <c r="AN530">
        <f>(AP530 - AO530 + DY530*1E3/(8.314*(EA530+273.15)) * AR530/DX530 * AQ530) * DX530/(100*DL530) * 1000/(1000 - AP530)</f>
        <v>0</v>
      </c>
      <c r="AO530">
        <v>21.5596678571429</v>
      </c>
      <c r="AP530">
        <v>23.2484963636364</v>
      </c>
      <c r="AQ530">
        <v>4.929090909072e-05</v>
      </c>
      <c r="AR530">
        <v>99.94</v>
      </c>
      <c r="AS530">
        <v>0</v>
      </c>
      <c r="AT530">
        <v>0</v>
      </c>
      <c r="AU530">
        <f>IF(AS530*$H$13&gt;=AW530,1.0,(AW530/(AW530-AS530*$H$13)))</f>
        <v>0</v>
      </c>
      <c r="AV530">
        <f>(AU530-1)*100</f>
        <v>0</v>
      </c>
      <c r="AW530">
        <f>MAX(0,($B$13+$C$13*EF530)/(1+$D$13*EF530)*DY530/(EA530+273)*$E$13)</f>
        <v>0</v>
      </c>
      <c r="AX530" t="s">
        <v>437</v>
      </c>
      <c r="AY530" t="s">
        <v>437</v>
      </c>
      <c r="AZ530">
        <v>0</v>
      </c>
      <c r="BA530">
        <v>0</v>
      </c>
      <c r="BB530">
        <f>1-AZ530/BA530</f>
        <v>0</v>
      </c>
      <c r="BC530">
        <v>0</v>
      </c>
      <c r="BD530" t="s">
        <v>437</v>
      </c>
      <c r="BE530" t="s">
        <v>437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437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$B$11*EG530+$C$11*EH530+$F$11*ES530*(1-EV530)</f>
        <v>0</v>
      </c>
      <c r="DI530">
        <f>DH530*DJ530</f>
        <v>0</v>
      </c>
      <c r="DJ530">
        <f>($B$11*$D$9+$C$11*$D$9+$F$11*((FF530+EX530)/MAX(FF530+EX530+FG530, 0.1)*$I$9+FG530/MAX(FF530+EX530+FG530, 0.1)*$J$9))/($B$11+$C$11+$F$11)</f>
        <v>0</v>
      </c>
      <c r="DK530">
        <f>($B$11*$K$9+$C$11*$K$9+$F$11*((FF530+EX530)/MAX(FF530+EX530+FG530, 0.1)*$P$9+FG530/MAX(FF530+EX530+FG530, 0.1)*$Q$9))/($B$11+$C$11+$F$11)</f>
        <v>0</v>
      </c>
      <c r="DL530">
        <v>4.6</v>
      </c>
      <c r="DM530">
        <v>0.5</v>
      </c>
      <c r="DN530" t="s">
        <v>438</v>
      </c>
      <c r="DO530">
        <v>2</v>
      </c>
      <c r="DP530" t="b">
        <v>1</v>
      </c>
      <c r="DQ530">
        <v>1759003951.84615</v>
      </c>
      <c r="DR530">
        <v>489.744769230769</v>
      </c>
      <c r="DS530">
        <v>522.862</v>
      </c>
      <c r="DT530">
        <v>23.2422</v>
      </c>
      <c r="DU530">
        <v>21.5580538461538</v>
      </c>
      <c r="DV530">
        <v>483.717384615385</v>
      </c>
      <c r="DW530">
        <v>22.8637923076923</v>
      </c>
      <c r="DX530">
        <v>499.956615384615</v>
      </c>
      <c r="DY530">
        <v>90.2408769230769</v>
      </c>
      <c r="DZ530">
        <v>0.0291932615384615</v>
      </c>
      <c r="EA530">
        <v>29.7389692307692</v>
      </c>
      <c r="EB530">
        <v>30.0030615384615</v>
      </c>
      <c r="EC530">
        <v>999.9</v>
      </c>
      <c r="ED530">
        <v>0</v>
      </c>
      <c r="EE530">
        <v>0</v>
      </c>
      <c r="EF530">
        <v>10009.7115384615</v>
      </c>
      <c r="EG530">
        <v>0</v>
      </c>
      <c r="EH530">
        <v>9.51475</v>
      </c>
      <c r="EI530">
        <v>-33.1171461538462</v>
      </c>
      <c r="EJ530">
        <v>501.398538461539</v>
      </c>
      <c r="EK530">
        <v>534.382230769231</v>
      </c>
      <c r="EL530">
        <v>1.68411461538462</v>
      </c>
      <c r="EM530">
        <v>522.862</v>
      </c>
      <c r="EN530">
        <v>21.5580538461538</v>
      </c>
      <c r="EO530">
        <v>2.09739615384615</v>
      </c>
      <c r="EP530">
        <v>1.94541923076923</v>
      </c>
      <c r="EQ530">
        <v>18.1994076923077</v>
      </c>
      <c r="ER530">
        <v>17.0069692307692</v>
      </c>
      <c r="ES530">
        <v>2000.05384615385</v>
      </c>
      <c r="ET530">
        <v>0.980004076923077</v>
      </c>
      <c r="EU530">
        <v>0.0199960538461538</v>
      </c>
      <c r="EV530">
        <v>0</v>
      </c>
      <c r="EW530">
        <v>298.489153846154</v>
      </c>
      <c r="EX530">
        <v>5.00016</v>
      </c>
      <c r="EY530">
        <v>6287.80384615385</v>
      </c>
      <c r="EZ530">
        <v>18234.7076923077</v>
      </c>
      <c r="FA530">
        <v>48.937</v>
      </c>
      <c r="FB530">
        <v>49.5</v>
      </c>
      <c r="FC530">
        <v>49.375</v>
      </c>
      <c r="FD530">
        <v>49.062</v>
      </c>
      <c r="FE530">
        <v>50.75</v>
      </c>
      <c r="FF530">
        <v>1955.16384615385</v>
      </c>
      <c r="FG530">
        <v>39.89</v>
      </c>
      <c r="FH530">
        <v>0</v>
      </c>
      <c r="FI530">
        <v>1759003965.3</v>
      </c>
      <c r="FJ530">
        <v>0</v>
      </c>
      <c r="FK530">
        <v>298.53376</v>
      </c>
      <c r="FL530">
        <v>4.50176924774512</v>
      </c>
      <c r="FM530">
        <v>95.1715385539491</v>
      </c>
      <c r="FN530">
        <v>6288.7552</v>
      </c>
      <c r="FO530">
        <v>15</v>
      </c>
      <c r="FP530">
        <v>0</v>
      </c>
      <c r="FQ530" t="s">
        <v>439</v>
      </c>
      <c r="FR530">
        <v>1747249705.1</v>
      </c>
      <c r="FS530">
        <v>1747249711.1</v>
      </c>
      <c r="FT530">
        <v>0</v>
      </c>
      <c r="FU530">
        <v>0.871</v>
      </c>
      <c r="FV530">
        <v>0.066</v>
      </c>
      <c r="FW530">
        <v>5.486</v>
      </c>
      <c r="FX530">
        <v>0.145</v>
      </c>
      <c r="FY530">
        <v>420</v>
      </c>
      <c r="FZ530">
        <v>16</v>
      </c>
      <c r="GA530">
        <v>0.27</v>
      </c>
      <c r="GB530">
        <v>0.16</v>
      </c>
      <c r="GC530">
        <v>-32.72852</v>
      </c>
      <c r="GD530">
        <v>-7.17220150375937</v>
      </c>
      <c r="GE530">
        <v>0.951771518065129</v>
      </c>
      <c r="GF530">
        <v>0</v>
      </c>
      <c r="GG530">
        <v>298.262794117647</v>
      </c>
      <c r="GH530">
        <v>4.8082964148451</v>
      </c>
      <c r="GI530">
        <v>0.506607794662165</v>
      </c>
      <c r="GJ530">
        <v>-1</v>
      </c>
      <c r="GK530">
        <v>1.679819</v>
      </c>
      <c r="GL530">
        <v>0.0900171428571447</v>
      </c>
      <c r="GM530">
        <v>0.00941505809859925</v>
      </c>
      <c r="GN530">
        <v>1</v>
      </c>
      <c r="GO530">
        <v>1</v>
      </c>
      <c r="GP530">
        <v>2</v>
      </c>
      <c r="GQ530" t="s">
        <v>446</v>
      </c>
      <c r="GR530">
        <v>3.12539</v>
      </c>
      <c r="GS530">
        <v>2.65484</v>
      </c>
      <c r="GT530">
        <v>0.103757</v>
      </c>
      <c r="GU530">
        <v>0.109337</v>
      </c>
      <c r="GV530">
        <v>0.0989312</v>
      </c>
      <c r="GW530">
        <v>0.0943278</v>
      </c>
      <c r="GX530">
        <v>23018.9</v>
      </c>
      <c r="GY530">
        <v>21732.2</v>
      </c>
      <c r="GZ530">
        <v>22969.1</v>
      </c>
      <c r="HA530">
        <v>23758.8</v>
      </c>
      <c r="HB530">
        <v>35276.5</v>
      </c>
      <c r="HC530">
        <v>35622.8</v>
      </c>
      <c r="HD530">
        <v>41413</v>
      </c>
      <c r="HE530">
        <v>42373.8</v>
      </c>
      <c r="HF530">
        <v>1.9027</v>
      </c>
      <c r="HG530">
        <v>1.81367</v>
      </c>
      <c r="HH530">
        <v>0.162981</v>
      </c>
      <c r="HI530">
        <v>0</v>
      </c>
      <c r="HJ530">
        <v>27.3442</v>
      </c>
      <c r="HK530">
        <v>999.9</v>
      </c>
      <c r="HL530">
        <v>55.75</v>
      </c>
      <c r="HM530">
        <v>29.517</v>
      </c>
      <c r="HN530">
        <v>25.6003</v>
      </c>
      <c r="HO530">
        <v>53.4874</v>
      </c>
      <c r="HP530">
        <v>41.6867</v>
      </c>
      <c r="HQ530">
        <v>1</v>
      </c>
      <c r="HR530">
        <v>0.0536077</v>
      </c>
      <c r="HS530">
        <v>0.24152</v>
      </c>
      <c r="HT530">
        <v>20.2171</v>
      </c>
      <c r="HU530">
        <v>5.22942</v>
      </c>
      <c r="HV530">
        <v>11.992</v>
      </c>
      <c r="HW530">
        <v>4.95515</v>
      </c>
      <c r="HX530">
        <v>3.30363</v>
      </c>
      <c r="HY530">
        <v>25.1</v>
      </c>
      <c r="HZ530">
        <v>9999</v>
      </c>
      <c r="IA530">
        <v>9999</v>
      </c>
      <c r="IB530">
        <v>9999</v>
      </c>
      <c r="IC530">
        <v>1.86853</v>
      </c>
      <c r="ID530">
        <v>1.86419</v>
      </c>
      <c r="IE530">
        <v>1.8718</v>
      </c>
      <c r="IF530">
        <v>1.86269</v>
      </c>
      <c r="IG530">
        <v>1.86212</v>
      </c>
      <c r="IH530">
        <v>1.86855</v>
      </c>
      <c r="II530">
        <v>1.85867</v>
      </c>
      <c r="IJ530">
        <v>1.86508</v>
      </c>
      <c r="IK530">
        <v>5</v>
      </c>
      <c r="IL530">
        <v>0</v>
      </c>
      <c r="IM530">
        <v>0</v>
      </c>
      <c r="IN530">
        <v>0</v>
      </c>
      <c r="IO530" t="s">
        <v>441</v>
      </c>
      <c r="IP530" t="s">
        <v>442</v>
      </c>
      <c r="IQ530" t="s">
        <v>443</v>
      </c>
      <c r="IR530" t="s">
        <v>443</v>
      </c>
      <c r="IS530" t="s">
        <v>443</v>
      </c>
      <c r="IT530" t="s">
        <v>443</v>
      </c>
      <c r="IU530">
        <v>0</v>
      </c>
      <c r="IV530">
        <v>100</v>
      </c>
      <c r="IW530">
        <v>100</v>
      </c>
      <c r="IX530">
        <v>6.105</v>
      </c>
      <c r="IY530">
        <v>0.3785</v>
      </c>
      <c r="IZ530">
        <v>4.29428474587108</v>
      </c>
      <c r="JA530">
        <v>0.0044018681294096</v>
      </c>
      <c r="JB530">
        <v>-1.90699597991277e-06</v>
      </c>
      <c r="JC530">
        <v>4.44501569190667e-10</v>
      </c>
      <c r="JD530">
        <v>0.0663976639725661</v>
      </c>
      <c r="JE530">
        <v>0.00774552653971819</v>
      </c>
      <c r="JF530">
        <v>0.000136201457998369</v>
      </c>
      <c r="JG530">
        <v>5.32982615085375e-06</v>
      </c>
      <c r="JH530">
        <v>-0</v>
      </c>
      <c r="JI530">
        <v>1991</v>
      </c>
      <c r="JJ530">
        <v>1</v>
      </c>
      <c r="JK530">
        <v>28</v>
      </c>
      <c r="JL530">
        <v>195904.2</v>
      </c>
      <c r="JM530">
        <v>195904.1</v>
      </c>
      <c r="JN530">
        <v>1.06812</v>
      </c>
      <c r="JO530">
        <v>2.3999</v>
      </c>
      <c r="JP530">
        <v>1.4978</v>
      </c>
      <c r="JQ530">
        <v>2.33276</v>
      </c>
      <c r="JR530">
        <v>1.54419</v>
      </c>
      <c r="JS530">
        <v>2.39014</v>
      </c>
      <c r="JT530">
        <v>35.8244</v>
      </c>
      <c r="JU530">
        <v>24.1138</v>
      </c>
      <c r="JV530">
        <v>18</v>
      </c>
      <c r="JW530">
        <v>547.29</v>
      </c>
      <c r="JX530">
        <v>433.054</v>
      </c>
      <c r="JY530">
        <v>26.6415</v>
      </c>
      <c r="JZ530">
        <v>28.2881</v>
      </c>
      <c r="KA530">
        <v>29.9999</v>
      </c>
      <c r="KB530">
        <v>28.2501</v>
      </c>
      <c r="KC530">
        <v>28.2793</v>
      </c>
      <c r="KD530">
        <v>21.5709</v>
      </c>
      <c r="KE530">
        <v>28.447</v>
      </c>
      <c r="KF530">
        <v>100</v>
      </c>
      <c r="KG530">
        <v>26.6306</v>
      </c>
      <c r="KH530">
        <v>575.843</v>
      </c>
      <c r="KI530">
        <v>21.5671</v>
      </c>
      <c r="KJ530">
        <v>92.8146</v>
      </c>
      <c r="KK530">
        <v>98.7507</v>
      </c>
    </row>
    <row r="531" spans="1:297">
      <c r="A531">
        <v>515</v>
      </c>
      <c r="B531">
        <v>1759003965</v>
      </c>
      <c r="C531">
        <v>16618</v>
      </c>
      <c r="D531" t="s">
        <v>1476</v>
      </c>
      <c r="E531" t="s">
        <v>1477</v>
      </c>
      <c r="F531">
        <v>5</v>
      </c>
      <c r="G531" t="s">
        <v>1217</v>
      </c>
      <c r="H531" t="s">
        <v>436</v>
      </c>
      <c r="I531">
        <v>1759003956.84615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(EA531+(U531+2*0.95*5.67E-8*(((EA531+$B$7)+273)^4-(EA531+273)^4)-44100*J531)/(1.84*29.3*R531+8*0.95*5.67E-8*(EA531+273)^3))</f>
        <v>0</v>
      </c>
      <c r="W531">
        <f>($C$7*EB531+$D$7*EC531+$E$7*V531)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2*0.95*5.67E-8*(((EA531+$B$7)+273)^4-(W531+273)^4)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567.499233857143</v>
      </c>
      <c r="AK531">
        <v>542.583618181818</v>
      </c>
      <c r="AL531">
        <v>3.33577264069256</v>
      </c>
      <c r="AM531">
        <v>63.08</v>
      </c>
      <c r="AN531">
        <f>(AP531 - AO531 + DY531*1E3/(8.314*(EA531+273.15)) * AR531/DX531 * AQ531) * DX531/(100*DL531) * 1000/(1000 - AP531)</f>
        <v>0</v>
      </c>
      <c r="AO531">
        <v>21.5610058988095</v>
      </c>
      <c r="AP531">
        <v>23.2471109090909</v>
      </c>
      <c r="AQ531">
        <v>-1.3745069745309e-05</v>
      </c>
      <c r="AR531">
        <v>99.94</v>
      </c>
      <c r="AS531">
        <v>0</v>
      </c>
      <c r="AT531">
        <v>0</v>
      </c>
      <c r="AU531">
        <f>IF(AS531*$H$13&gt;=AW531,1.0,(AW531/(AW531-AS531*$H$13)))</f>
        <v>0</v>
      </c>
      <c r="AV531">
        <f>(AU531-1)*100</f>
        <v>0</v>
      </c>
      <c r="AW531">
        <f>MAX(0,($B$13+$C$13*EF531)/(1+$D$13*EF531)*DY531/(EA531+273)*$E$13)</f>
        <v>0</v>
      </c>
      <c r="AX531" t="s">
        <v>437</v>
      </c>
      <c r="AY531" t="s">
        <v>437</v>
      </c>
      <c r="AZ531">
        <v>0</v>
      </c>
      <c r="BA531">
        <v>0</v>
      </c>
      <c r="BB531">
        <f>1-AZ531/BA531</f>
        <v>0</v>
      </c>
      <c r="BC531">
        <v>0</v>
      </c>
      <c r="BD531" t="s">
        <v>437</v>
      </c>
      <c r="BE531" t="s">
        <v>437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437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$B$11*EG531+$C$11*EH531+$F$11*ES531*(1-EV531)</f>
        <v>0</v>
      </c>
      <c r="DI531">
        <f>DH531*DJ531</f>
        <v>0</v>
      </c>
      <c r="DJ531">
        <f>($B$11*$D$9+$C$11*$D$9+$F$11*((FF531+EX531)/MAX(FF531+EX531+FG531, 0.1)*$I$9+FG531/MAX(FF531+EX531+FG531, 0.1)*$J$9))/($B$11+$C$11+$F$11)</f>
        <v>0</v>
      </c>
      <c r="DK531">
        <f>($B$11*$K$9+$C$11*$K$9+$F$11*((FF531+EX531)/MAX(FF531+EX531+FG531, 0.1)*$P$9+FG531/MAX(FF531+EX531+FG531, 0.1)*$Q$9))/($B$11+$C$11+$F$11)</f>
        <v>0</v>
      </c>
      <c r="DL531">
        <v>4.6</v>
      </c>
      <c r="DM531">
        <v>0.5</v>
      </c>
      <c r="DN531" t="s">
        <v>438</v>
      </c>
      <c r="DO531">
        <v>2</v>
      </c>
      <c r="DP531" t="b">
        <v>1</v>
      </c>
      <c r="DQ531">
        <v>1759003956.84615</v>
      </c>
      <c r="DR531">
        <v>506.324</v>
      </c>
      <c r="DS531">
        <v>539.437923076923</v>
      </c>
      <c r="DT531">
        <v>23.2463076923077</v>
      </c>
      <c r="DU531">
        <v>21.5595615384615</v>
      </c>
      <c r="DV531">
        <v>500.249384615385</v>
      </c>
      <c r="DW531">
        <v>22.8678076923077</v>
      </c>
      <c r="DX531">
        <v>500.001692307692</v>
      </c>
      <c r="DY531">
        <v>90.2412538461538</v>
      </c>
      <c r="DZ531">
        <v>0.0291304923076923</v>
      </c>
      <c r="EA531">
        <v>29.7370153846154</v>
      </c>
      <c r="EB531">
        <v>30.0058230769231</v>
      </c>
      <c r="EC531">
        <v>999.9</v>
      </c>
      <c r="ED531">
        <v>0</v>
      </c>
      <c r="EE531">
        <v>0</v>
      </c>
      <c r="EF531">
        <v>10018.5153846154</v>
      </c>
      <c r="EG531">
        <v>0</v>
      </c>
      <c r="EH531">
        <v>9.51475</v>
      </c>
      <c r="EI531">
        <v>-33.1138384615385</v>
      </c>
      <c r="EJ531">
        <v>518.374461538462</v>
      </c>
      <c r="EK531">
        <v>551.324153846154</v>
      </c>
      <c r="EL531">
        <v>1.68673</v>
      </c>
      <c r="EM531">
        <v>539.437923076923</v>
      </c>
      <c r="EN531">
        <v>21.5595615384615</v>
      </c>
      <c r="EO531">
        <v>2.09777615384615</v>
      </c>
      <c r="EP531">
        <v>1.94556384615385</v>
      </c>
      <c r="EQ531">
        <v>18.2023</v>
      </c>
      <c r="ER531">
        <v>17.0081307692308</v>
      </c>
      <c r="ES531">
        <v>1999.99076923077</v>
      </c>
      <c r="ET531">
        <v>0.980003384615385</v>
      </c>
      <c r="EU531">
        <v>0.0199967</v>
      </c>
      <c r="EV531">
        <v>0</v>
      </c>
      <c r="EW531">
        <v>298.866615384615</v>
      </c>
      <c r="EX531">
        <v>5.00016</v>
      </c>
      <c r="EY531">
        <v>6295.46923076923</v>
      </c>
      <c r="EZ531">
        <v>18234.1153846154</v>
      </c>
      <c r="FA531">
        <v>48.937</v>
      </c>
      <c r="FB531">
        <v>49.5</v>
      </c>
      <c r="FC531">
        <v>49.375</v>
      </c>
      <c r="FD531">
        <v>49.062</v>
      </c>
      <c r="FE531">
        <v>50.75</v>
      </c>
      <c r="FF531">
        <v>1955.10076923077</v>
      </c>
      <c r="FG531">
        <v>39.89</v>
      </c>
      <c r="FH531">
        <v>0</v>
      </c>
      <c r="FI531">
        <v>1759003970.7</v>
      </c>
      <c r="FJ531">
        <v>0</v>
      </c>
      <c r="FK531">
        <v>298.893615384615</v>
      </c>
      <c r="FL531">
        <v>4.95890599617642</v>
      </c>
      <c r="FM531">
        <v>92.3220513240056</v>
      </c>
      <c r="FN531">
        <v>6296.82230769231</v>
      </c>
      <c r="FO531">
        <v>15</v>
      </c>
      <c r="FP531">
        <v>0</v>
      </c>
      <c r="FQ531" t="s">
        <v>439</v>
      </c>
      <c r="FR531">
        <v>1747249705.1</v>
      </c>
      <c r="FS531">
        <v>1747249711.1</v>
      </c>
      <c r="FT531">
        <v>0</v>
      </c>
      <c r="FU531">
        <v>0.871</v>
      </c>
      <c r="FV531">
        <v>0.066</v>
      </c>
      <c r="FW531">
        <v>5.486</v>
      </c>
      <c r="FX531">
        <v>0.145</v>
      </c>
      <c r="FY531">
        <v>420</v>
      </c>
      <c r="FZ531">
        <v>16</v>
      </c>
      <c r="GA531">
        <v>0.27</v>
      </c>
      <c r="GB531">
        <v>0.16</v>
      </c>
      <c r="GC531">
        <v>-33.1128095238095</v>
      </c>
      <c r="GD531">
        <v>-1.75502337662334</v>
      </c>
      <c r="GE531">
        <v>0.604430010052574</v>
      </c>
      <c r="GF531">
        <v>0</v>
      </c>
      <c r="GG531">
        <v>298.619735294118</v>
      </c>
      <c r="GH531">
        <v>4.60707410849031</v>
      </c>
      <c r="GI531">
        <v>0.491380666431394</v>
      </c>
      <c r="GJ531">
        <v>-1</v>
      </c>
      <c r="GK531">
        <v>1.6844080952381</v>
      </c>
      <c r="GL531">
        <v>0.0338563636363635</v>
      </c>
      <c r="GM531">
        <v>0.0046146718596106</v>
      </c>
      <c r="GN531">
        <v>1</v>
      </c>
      <c r="GO531">
        <v>1</v>
      </c>
      <c r="GP531">
        <v>2</v>
      </c>
      <c r="GQ531" t="s">
        <v>446</v>
      </c>
      <c r="GR531">
        <v>3.12557</v>
      </c>
      <c r="GS531">
        <v>2.6546</v>
      </c>
      <c r="GT531">
        <v>0.106181</v>
      </c>
      <c r="GU531">
        <v>0.111922</v>
      </c>
      <c r="GV531">
        <v>0.0989316</v>
      </c>
      <c r="GW531">
        <v>0.0943377</v>
      </c>
      <c r="GX531">
        <v>22956.4</v>
      </c>
      <c r="GY531">
        <v>21669.4</v>
      </c>
      <c r="GZ531">
        <v>22968.8</v>
      </c>
      <c r="HA531">
        <v>23759.1</v>
      </c>
      <c r="HB531">
        <v>35276.8</v>
      </c>
      <c r="HC531">
        <v>35623.2</v>
      </c>
      <c r="HD531">
        <v>41413.2</v>
      </c>
      <c r="HE531">
        <v>42374.5</v>
      </c>
      <c r="HF531">
        <v>1.90307</v>
      </c>
      <c r="HG531">
        <v>1.8138</v>
      </c>
      <c r="HH531">
        <v>0.163376</v>
      </c>
      <c r="HI531">
        <v>0</v>
      </c>
      <c r="HJ531">
        <v>27.3396</v>
      </c>
      <c r="HK531">
        <v>999.9</v>
      </c>
      <c r="HL531">
        <v>55.75</v>
      </c>
      <c r="HM531">
        <v>29.517</v>
      </c>
      <c r="HN531">
        <v>25.5959</v>
      </c>
      <c r="HO531">
        <v>53.8874</v>
      </c>
      <c r="HP531">
        <v>41.5024</v>
      </c>
      <c r="HQ531">
        <v>1</v>
      </c>
      <c r="HR531">
        <v>0.0536509</v>
      </c>
      <c r="HS531">
        <v>0.272255</v>
      </c>
      <c r="HT531">
        <v>20.2174</v>
      </c>
      <c r="HU531">
        <v>5.23017</v>
      </c>
      <c r="HV531">
        <v>11.992</v>
      </c>
      <c r="HW531">
        <v>4.95565</v>
      </c>
      <c r="HX531">
        <v>3.30395</v>
      </c>
      <c r="HY531">
        <v>25.1</v>
      </c>
      <c r="HZ531">
        <v>9999</v>
      </c>
      <c r="IA531">
        <v>9999</v>
      </c>
      <c r="IB531">
        <v>9999</v>
      </c>
      <c r="IC531">
        <v>1.86851</v>
      </c>
      <c r="ID531">
        <v>1.86419</v>
      </c>
      <c r="IE531">
        <v>1.8718</v>
      </c>
      <c r="IF531">
        <v>1.8627</v>
      </c>
      <c r="IG531">
        <v>1.86208</v>
      </c>
      <c r="IH531">
        <v>1.86854</v>
      </c>
      <c r="II531">
        <v>1.85868</v>
      </c>
      <c r="IJ531">
        <v>1.86508</v>
      </c>
      <c r="IK531">
        <v>5</v>
      </c>
      <c r="IL531">
        <v>0</v>
      </c>
      <c r="IM531">
        <v>0</v>
      </c>
      <c r="IN531">
        <v>0</v>
      </c>
      <c r="IO531" t="s">
        <v>441</v>
      </c>
      <c r="IP531" t="s">
        <v>442</v>
      </c>
      <c r="IQ531" t="s">
        <v>443</v>
      </c>
      <c r="IR531" t="s">
        <v>443</v>
      </c>
      <c r="IS531" t="s">
        <v>443</v>
      </c>
      <c r="IT531" t="s">
        <v>443</v>
      </c>
      <c r="IU531">
        <v>0</v>
      </c>
      <c r="IV531">
        <v>100</v>
      </c>
      <c r="IW531">
        <v>100</v>
      </c>
      <c r="IX531">
        <v>6.151</v>
      </c>
      <c r="IY531">
        <v>0.3785</v>
      </c>
      <c r="IZ531">
        <v>4.29428474587108</v>
      </c>
      <c r="JA531">
        <v>0.0044018681294096</v>
      </c>
      <c r="JB531">
        <v>-1.90699597991277e-06</v>
      </c>
      <c r="JC531">
        <v>4.44501569190667e-10</v>
      </c>
      <c r="JD531">
        <v>0.0663976639725661</v>
      </c>
      <c r="JE531">
        <v>0.00774552653971819</v>
      </c>
      <c r="JF531">
        <v>0.000136201457998369</v>
      </c>
      <c r="JG531">
        <v>5.32982615085375e-06</v>
      </c>
      <c r="JH531">
        <v>-0</v>
      </c>
      <c r="JI531">
        <v>1991</v>
      </c>
      <c r="JJ531">
        <v>1</v>
      </c>
      <c r="JK531">
        <v>28</v>
      </c>
      <c r="JL531">
        <v>195904.3</v>
      </c>
      <c r="JM531">
        <v>195904.2</v>
      </c>
      <c r="JN531">
        <v>1.10352</v>
      </c>
      <c r="JO531">
        <v>2.40112</v>
      </c>
      <c r="JP531">
        <v>1.4978</v>
      </c>
      <c r="JQ531">
        <v>2.33276</v>
      </c>
      <c r="JR531">
        <v>1.54419</v>
      </c>
      <c r="JS531">
        <v>2.35962</v>
      </c>
      <c r="JT531">
        <v>35.8244</v>
      </c>
      <c r="JU531">
        <v>24.105</v>
      </c>
      <c r="JV531">
        <v>18</v>
      </c>
      <c r="JW531">
        <v>547.498</v>
      </c>
      <c r="JX531">
        <v>433.1</v>
      </c>
      <c r="JY531">
        <v>26.6345</v>
      </c>
      <c r="JZ531">
        <v>28.2844</v>
      </c>
      <c r="KA531">
        <v>29.9999</v>
      </c>
      <c r="KB531">
        <v>28.246</v>
      </c>
      <c r="KC531">
        <v>28.2756</v>
      </c>
      <c r="KD531">
        <v>22.1951</v>
      </c>
      <c r="KE531">
        <v>28.447</v>
      </c>
      <c r="KF531">
        <v>100</v>
      </c>
      <c r="KG531">
        <v>26.6246</v>
      </c>
      <c r="KH531">
        <v>589.304</v>
      </c>
      <c r="KI531">
        <v>21.5671</v>
      </c>
      <c r="KJ531">
        <v>92.8144</v>
      </c>
      <c r="KK531">
        <v>98.7523</v>
      </c>
    </row>
    <row r="532" spans="1:297">
      <c r="A532">
        <v>516</v>
      </c>
      <c r="B532">
        <v>1759003970</v>
      </c>
      <c r="C532">
        <v>16623</v>
      </c>
      <c r="D532" t="s">
        <v>1478</v>
      </c>
      <c r="E532" t="s">
        <v>1479</v>
      </c>
      <c r="F532">
        <v>5</v>
      </c>
      <c r="G532" t="s">
        <v>1217</v>
      </c>
      <c r="H532" t="s">
        <v>436</v>
      </c>
      <c r="I532">
        <v>1759003961.84615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(EA532+(U532+2*0.95*5.67E-8*(((EA532+$B$7)+273)^4-(EA532+273)^4)-44100*J532)/(1.84*29.3*R532+8*0.95*5.67E-8*(EA532+273)^3))</f>
        <v>0</v>
      </c>
      <c r="W532">
        <f>($C$7*EB532+$D$7*EC532+$E$7*V532)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2*0.95*5.67E-8*(((EA532+$B$7)+273)^4-(W532+273)^4)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586.196705025</v>
      </c>
      <c r="AK532">
        <v>560.528654545455</v>
      </c>
      <c r="AL532">
        <v>3.61093554112549</v>
      </c>
      <c r="AM532">
        <v>63.08</v>
      </c>
      <c r="AN532">
        <f>(AP532 - AO532 + DY532*1E3/(8.314*(EA532+273.15)) * AR532/DX532 * AQ532) * DX532/(100*DL532) * 1000/(1000 - AP532)</f>
        <v>0</v>
      </c>
      <c r="AO532">
        <v>21.5621153244048</v>
      </c>
      <c r="AP532">
        <v>23.2424218181818</v>
      </c>
      <c r="AQ532">
        <v>-8.45354112555198e-05</v>
      </c>
      <c r="AR532">
        <v>99.94</v>
      </c>
      <c r="AS532">
        <v>0</v>
      </c>
      <c r="AT532">
        <v>0</v>
      </c>
      <c r="AU532">
        <f>IF(AS532*$H$13&gt;=AW532,1.0,(AW532/(AW532-AS532*$H$13)))</f>
        <v>0</v>
      </c>
      <c r="AV532">
        <f>(AU532-1)*100</f>
        <v>0</v>
      </c>
      <c r="AW532">
        <f>MAX(0,($B$13+$C$13*EF532)/(1+$D$13*EF532)*DY532/(EA532+273)*$E$13)</f>
        <v>0</v>
      </c>
      <c r="AX532" t="s">
        <v>437</v>
      </c>
      <c r="AY532" t="s">
        <v>437</v>
      </c>
      <c r="AZ532">
        <v>0</v>
      </c>
      <c r="BA532">
        <v>0</v>
      </c>
      <c r="BB532">
        <f>1-AZ532/BA532</f>
        <v>0</v>
      </c>
      <c r="BC532">
        <v>0</v>
      </c>
      <c r="BD532" t="s">
        <v>437</v>
      </c>
      <c r="BE532" t="s">
        <v>437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437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$B$11*EG532+$C$11*EH532+$F$11*ES532*(1-EV532)</f>
        <v>0</v>
      </c>
      <c r="DI532">
        <f>DH532*DJ532</f>
        <v>0</v>
      </c>
      <c r="DJ532">
        <f>($B$11*$D$9+$C$11*$D$9+$F$11*((FF532+EX532)/MAX(FF532+EX532+FG532, 0.1)*$I$9+FG532/MAX(FF532+EX532+FG532, 0.1)*$J$9))/($B$11+$C$11+$F$11)</f>
        <v>0</v>
      </c>
      <c r="DK532">
        <f>($B$11*$K$9+$C$11*$K$9+$F$11*((FF532+EX532)/MAX(FF532+EX532+FG532, 0.1)*$P$9+FG532/MAX(FF532+EX532+FG532, 0.1)*$Q$9))/($B$11+$C$11+$F$11)</f>
        <v>0</v>
      </c>
      <c r="DL532">
        <v>4.6</v>
      </c>
      <c r="DM532">
        <v>0.5</v>
      </c>
      <c r="DN532" t="s">
        <v>438</v>
      </c>
      <c r="DO532">
        <v>2</v>
      </c>
      <c r="DP532" t="b">
        <v>1</v>
      </c>
      <c r="DQ532">
        <v>1759003961.84615</v>
      </c>
      <c r="DR532">
        <v>523.041461538461</v>
      </c>
      <c r="DS532">
        <v>556.798</v>
      </c>
      <c r="DT532">
        <v>23.2464846153846</v>
      </c>
      <c r="DU532">
        <v>21.5608153846154</v>
      </c>
      <c r="DV532">
        <v>516.920076923077</v>
      </c>
      <c r="DW532">
        <v>22.8679846153846</v>
      </c>
      <c r="DX532">
        <v>500.021076923077</v>
      </c>
      <c r="DY532">
        <v>90.2411538461538</v>
      </c>
      <c r="DZ532">
        <v>0.0290845230769231</v>
      </c>
      <c r="EA532">
        <v>29.7362538461539</v>
      </c>
      <c r="EB532">
        <v>30.0055307692308</v>
      </c>
      <c r="EC532">
        <v>999.9</v>
      </c>
      <c r="ED532">
        <v>0</v>
      </c>
      <c r="EE532">
        <v>0</v>
      </c>
      <c r="EF532">
        <v>10024.8515384615</v>
      </c>
      <c r="EG532">
        <v>0</v>
      </c>
      <c r="EH532">
        <v>9.51475</v>
      </c>
      <c r="EI532">
        <v>-33.7564769230769</v>
      </c>
      <c r="EJ532">
        <v>535.489846153846</v>
      </c>
      <c r="EK532">
        <v>569.067461538462</v>
      </c>
      <c r="EL532">
        <v>1.68566</v>
      </c>
      <c r="EM532">
        <v>556.798</v>
      </c>
      <c r="EN532">
        <v>21.5608153846154</v>
      </c>
      <c r="EO532">
        <v>2.09778923076923</v>
      </c>
      <c r="EP532">
        <v>1.94567384615385</v>
      </c>
      <c r="EQ532">
        <v>18.2024</v>
      </c>
      <c r="ER532">
        <v>17.0090307692308</v>
      </c>
      <c r="ES532">
        <v>1999.96923076923</v>
      </c>
      <c r="ET532">
        <v>0.980003153846154</v>
      </c>
      <c r="EU532">
        <v>0.0199969153846154</v>
      </c>
      <c r="EV532">
        <v>0</v>
      </c>
      <c r="EW532">
        <v>299.267153846154</v>
      </c>
      <c r="EX532">
        <v>5.00016</v>
      </c>
      <c r="EY532">
        <v>6303.16307692308</v>
      </c>
      <c r="EZ532">
        <v>18233.9230769231</v>
      </c>
      <c r="FA532">
        <v>48.937</v>
      </c>
      <c r="FB532">
        <v>49.5</v>
      </c>
      <c r="FC532">
        <v>49.375</v>
      </c>
      <c r="FD532">
        <v>49.062</v>
      </c>
      <c r="FE532">
        <v>50.75</v>
      </c>
      <c r="FF532">
        <v>1955.07923076923</v>
      </c>
      <c r="FG532">
        <v>39.89</v>
      </c>
      <c r="FH532">
        <v>0</v>
      </c>
      <c r="FI532">
        <v>1759003975.5</v>
      </c>
      <c r="FJ532">
        <v>0</v>
      </c>
      <c r="FK532">
        <v>299.288230769231</v>
      </c>
      <c r="FL532">
        <v>4.91131624308391</v>
      </c>
      <c r="FM532">
        <v>91.0977776709694</v>
      </c>
      <c r="FN532">
        <v>6304.12576923077</v>
      </c>
      <c r="FO532">
        <v>15</v>
      </c>
      <c r="FP532">
        <v>0</v>
      </c>
      <c r="FQ532" t="s">
        <v>439</v>
      </c>
      <c r="FR532">
        <v>1747249705.1</v>
      </c>
      <c r="FS532">
        <v>1747249711.1</v>
      </c>
      <c r="FT532">
        <v>0</v>
      </c>
      <c r="FU532">
        <v>0.871</v>
      </c>
      <c r="FV532">
        <v>0.066</v>
      </c>
      <c r="FW532">
        <v>5.486</v>
      </c>
      <c r="FX532">
        <v>0.145</v>
      </c>
      <c r="FY532">
        <v>420</v>
      </c>
      <c r="FZ532">
        <v>16</v>
      </c>
      <c r="GA532">
        <v>0.27</v>
      </c>
      <c r="GB532">
        <v>0.16</v>
      </c>
      <c r="GC532">
        <v>-33.44409</v>
      </c>
      <c r="GD532">
        <v>-6.71945864661653</v>
      </c>
      <c r="GE532">
        <v>0.868421242197587</v>
      </c>
      <c r="GF532">
        <v>0</v>
      </c>
      <c r="GG532">
        <v>298.996352941177</v>
      </c>
      <c r="GH532">
        <v>4.71492743092504</v>
      </c>
      <c r="GI532">
        <v>0.500251812023234</v>
      </c>
      <c r="GJ532">
        <v>-1</v>
      </c>
      <c r="GK532">
        <v>1.6859765</v>
      </c>
      <c r="GL532">
        <v>-0.014498796992478</v>
      </c>
      <c r="GM532">
        <v>0.00203370173575181</v>
      </c>
      <c r="GN532">
        <v>1</v>
      </c>
      <c r="GO532">
        <v>1</v>
      </c>
      <c r="GP532">
        <v>2</v>
      </c>
      <c r="GQ532" t="s">
        <v>446</v>
      </c>
      <c r="GR532">
        <v>3.12549</v>
      </c>
      <c r="GS532">
        <v>2.65478</v>
      </c>
      <c r="GT532">
        <v>0.108715</v>
      </c>
      <c r="GU532">
        <v>0.114172</v>
      </c>
      <c r="GV532">
        <v>0.0989159</v>
      </c>
      <c r="GW532">
        <v>0.0943333</v>
      </c>
      <c r="GX532">
        <v>22891.7</v>
      </c>
      <c r="GY532">
        <v>21614.9</v>
      </c>
      <c r="GZ532">
        <v>22969.1</v>
      </c>
      <c r="HA532">
        <v>23759.5</v>
      </c>
      <c r="HB532">
        <v>35277.9</v>
      </c>
      <c r="HC532">
        <v>35624.1</v>
      </c>
      <c r="HD532">
        <v>41413.5</v>
      </c>
      <c r="HE532">
        <v>42375.1</v>
      </c>
      <c r="HF532">
        <v>1.90295</v>
      </c>
      <c r="HG532">
        <v>1.81397</v>
      </c>
      <c r="HH532">
        <v>0.163622</v>
      </c>
      <c r="HI532">
        <v>0</v>
      </c>
      <c r="HJ532">
        <v>27.3356</v>
      </c>
      <c r="HK532">
        <v>999.9</v>
      </c>
      <c r="HL532">
        <v>55.75</v>
      </c>
      <c r="HM532">
        <v>29.517</v>
      </c>
      <c r="HN532">
        <v>25.599</v>
      </c>
      <c r="HO532">
        <v>53.2674</v>
      </c>
      <c r="HP532">
        <v>41.4824</v>
      </c>
      <c r="HQ532">
        <v>1</v>
      </c>
      <c r="HR532">
        <v>0.0531529</v>
      </c>
      <c r="HS532">
        <v>0.278851</v>
      </c>
      <c r="HT532">
        <v>20.2175</v>
      </c>
      <c r="HU532">
        <v>5.23122</v>
      </c>
      <c r="HV532">
        <v>11.992</v>
      </c>
      <c r="HW532">
        <v>4.9557</v>
      </c>
      <c r="HX532">
        <v>3.30393</v>
      </c>
      <c r="HY532">
        <v>25.1</v>
      </c>
      <c r="HZ532">
        <v>9999</v>
      </c>
      <c r="IA532">
        <v>9999</v>
      </c>
      <c r="IB532">
        <v>9999</v>
      </c>
      <c r="IC532">
        <v>1.86851</v>
      </c>
      <c r="ID532">
        <v>1.86418</v>
      </c>
      <c r="IE532">
        <v>1.8718</v>
      </c>
      <c r="IF532">
        <v>1.86271</v>
      </c>
      <c r="IG532">
        <v>1.86211</v>
      </c>
      <c r="IH532">
        <v>1.86854</v>
      </c>
      <c r="II532">
        <v>1.85867</v>
      </c>
      <c r="IJ532">
        <v>1.86508</v>
      </c>
      <c r="IK532">
        <v>5</v>
      </c>
      <c r="IL532">
        <v>0</v>
      </c>
      <c r="IM532">
        <v>0</v>
      </c>
      <c r="IN532">
        <v>0</v>
      </c>
      <c r="IO532" t="s">
        <v>441</v>
      </c>
      <c r="IP532" t="s">
        <v>442</v>
      </c>
      <c r="IQ532" t="s">
        <v>443</v>
      </c>
      <c r="IR532" t="s">
        <v>443</v>
      </c>
      <c r="IS532" t="s">
        <v>443</v>
      </c>
      <c r="IT532" t="s">
        <v>443</v>
      </c>
      <c r="IU532">
        <v>0</v>
      </c>
      <c r="IV532">
        <v>100</v>
      </c>
      <c r="IW532">
        <v>100</v>
      </c>
      <c r="IX532">
        <v>6.198</v>
      </c>
      <c r="IY532">
        <v>0.3784</v>
      </c>
      <c r="IZ532">
        <v>4.29428474587108</v>
      </c>
      <c r="JA532">
        <v>0.0044018681294096</v>
      </c>
      <c r="JB532">
        <v>-1.90699597991277e-06</v>
      </c>
      <c r="JC532">
        <v>4.44501569190667e-10</v>
      </c>
      <c r="JD532">
        <v>0.0663976639725661</v>
      </c>
      <c r="JE532">
        <v>0.00774552653971819</v>
      </c>
      <c r="JF532">
        <v>0.000136201457998369</v>
      </c>
      <c r="JG532">
        <v>5.32982615085375e-06</v>
      </c>
      <c r="JH532">
        <v>-0</v>
      </c>
      <c r="JI532">
        <v>1991</v>
      </c>
      <c r="JJ532">
        <v>1</v>
      </c>
      <c r="JK532">
        <v>28</v>
      </c>
      <c r="JL532">
        <v>195904.4</v>
      </c>
      <c r="JM532">
        <v>195904.3</v>
      </c>
      <c r="JN532">
        <v>1.13281</v>
      </c>
      <c r="JO532">
        <v>2.40967</v>
      </c>
      <c r="JP532">
        <v>1.49902</v>
      </c>
      <c r="JQ532">
        <v>2.33276</v>
      </c>
      <c r="JR532">
        <v>1.54419</v>
      </c>
      <c r="JS532">
        <v>2.27417</v>
      </c>
      <c r="JT532">
        <v>35.8244</v>
      </c>
      <c r="JU532">
        <v>24.0875</v>
      </c>
      <c r="JV532">
        <v>18</v>
      </c>
      <c r="JW532">
        <v>547.383</v>
      </c>
      <c r="JX532">
        <v>433.168</v>
      </c>
      <c r="JY532">
        <v>26.6262</v>
      </c>
      <c r="JZ532">
        <v>28.2803</v>
      </c>
      <c r="KA532">
        <v>29.9998</v>
      </c>
      <c r="KB532">
        <v>28.2419</v>
      </c>
      <c r="KC532">
        <v>28.2708</v>
      </c>
      <c r="KD532">
        <v>22.8376</v>
      </c>
      <c r="KE532">
        <v>28.447</v>
      </c>
      <c r="KF532">
        <v>100</v>
      </c>
      <c r="KG532">
        <v>26.6218</v>
      </c>
      <c r="KH532">
        <v>609.455</v>
      </c>
      <c r="KI532">
        <v>21.5672</v>
      </c>
      <c r="KJ532">
        <v>92.8153</v>
      </c>
      <c r="KK532">
        <v>98.7539</v>
      </c>
    </row>
    <row r="533" spans="1:297">
      <c r="A533">
        <v>517</v>
      </c>
      <c r="B533">
        <v>1759003975</v>
      </c>
      <c r="C533">
        <v>16628</v>
      </c>
      <c r="D533" t="s">
        <v>1480</v>
      </c>
      <c r="E533" t="s">
        <v>1481</v>
      </c>
      <c r="F533">
        <v>5</v>
      </c>
      <c r="G533" t="s">
        <v>1217</v>
      </c>
      <c r="H533" t="s">
        <v>436</v>
      </c>
      <c r="I533">
        <v>1759003966.84615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(EA533+(U533+2*0.95*5.67E-8*(((EA533+$B$7)+273)^4-(EA533+273)^4)-44100*J533)/(1.84*29.3*R533+8*0.95*5.67E-8*(EA533+273)^3))</f>
        <v>0</v>
      </c>
      <c r="W533">
        <f>($C$7*EB533+$D$7*EC533+$E$7*V533)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2*0.95*5.67E-8*(((EA533+$B$7)+273)^4-(W533+273)^4)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602.245012479762</v>
      </c>
      <c r="AK533">
        <v>577.470393939394</v>
      </c>
      <c r="AL533">
        <v>3.36656419913412</v>
      </c>
      <c r="AM533">
        <v>63.08</v>
      </c>
      <c r="AN533">
        <f>(AP533 - AO533 + DY533*1E3/(8.314*(EA533+273.15)) * AR533/DX533 * AQ533) * DX533/(100*DL533) * 1000/(1000 - AP533)</f>
        <v>0</v>
      </c>
      <c r="AO533">
        <v>21.5620235059524</v>
      </c>
      <c r="AP533">
        <v>23.2355678787879</v>
      </c>
      <c r="AQ533">
        <v>-0.00010684108618677</v>
      </c>
      <c r="AR533">
        <v>99.94</v>
      </c>
      <c r="AS533">
        <v>0</v>
      </c>
      <c r="AT533">
        <v>0</v>
      </c>
      <c r="AU533">
        <f>IF(AS533*$H$13&gt;=AW533,1.0,(AW533/(AW533-AS533*$H$13)))</f>
        <v>0</v>
      </c>
      <c r="AV533">
        <f>(AU533-1)*100</f>
        <v>0</v>
      </c>
      <c r="AW533">
        <f>MAX(0,($B$13+$C$13*EF533)/(1+$D$13*EF533)*DY533/(EA533+273)*$E$13)</f>
        <v>0</v>
      </c>
      <c r="AX533" t="s">
        <v>437</v>
      </c>
      <c r="AY533" t="s">
        <v>437</v>
      </c>
      <c r="AZ533">
        <v>0</v>
      </c>
      <c r="BA533">
        <v>0</v>
      </c>
      <c r="BB533">
        <f>1-AZ533/BA533</f>
        <v>0</v>
      </c>
      <c r="BC533">
        <v>0</v>
      </c>
      <c r="BD533" t="s">
        <v>437</v>
      </c>
      <c r="BE533" t="s">
        <v>437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437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$B$11*EG533+$C$11*EH533+$F$11*ES533*(1-EV533)</f>
        <v>0</v>
      </c>
      <c r="DI533">
        <f>DH533*DJ533</f>
        <v>0</v>
      </c>
      <c r="DJ533">
        <f>($B$11*$D$9+$C$11*$D$9+$F$11*((FF533+EX533)/MAX(FF533+EX533+FG533, 0.1)*$I$9+FG533/MAX(FF533+EX533+FG533, 0.1)*$J$9))/($B$11+$C$11+$F$11)</f>
        <v>0</v>
      </c>
      <c r="DK533">
        <f>($B$11*$K$9+$C$11*$K$9+$F$11*((FF533+EX533)/MAX(FF533+EX533+FG533, 0.1)*$P$9+FG533/MAX(FF533+EX533+FG533, 0.1)*$Q$9))/($B$11+$C$11+$F$11)</f>
        <v>0</v>
      </c>
      <c r="DL533">
        <v>4.6</v>
      </c>
      <c r="DM533">
        <v>0.5</v>
      </c>
      <c r="DN533" t="s">
        <v>438</v>
      </c>
      <c r="DO533">
        <v>2</v>
      </c>
      <c r="DP533" t="b">
        <v>1</v>
      </c>
      <c r="DQ533">
        <v>1759003966.84615</v>
      </c>
      <c r="DR533">
        <v>539.952153846154</v>
      </c>
      <c r="DS533">
        <v>573.509307692308</v>
      </c>
      <c r="DT533">
        <v>23.2435923076923</v>
      </c>
      <c r="DU533">
        <v>21.5617076923077</v>
      </c>
      <c r="DV533">
        <v>533.784076923077</v>
      </c>
      <c r="DW533">
        <v>22.8651615384615</v>
      </c>
      <c r="DX533">
        <v>500.059076923077</v>
      </c>
      <c r="DY533">
        <v>90.2414461538462</v>
      </c>
      <c r="DZ533">
        <v>0.0289840461538462</v>
      </c>
      <c r="EA533">
        <v>29.7360461538462</v>
      </c>
      <c r="EB533">
        <v>30.0018076923077</v>
      </c>
      <c r="EC533">
        <v>999.9</v>
      </c>
      <c r="ED533">
        <v>0</v>
      </c>
      <c r="EE533">
        <v>0</v>
      </c>
      <c r="EF533">
        <v>10013.7346153846</v>
      </c>
      <c r="EG533">
        <v>0</v>
      </c>
      <c r="EH533">
        <v>9.51475</v>
      </c>
      <c r="EI533">
        <v>-33.5570538461538</v>
      </c>
      <c r="EJ533">
        <v>552.801230769231</v>
      </c>
      <c r="EK533">
        <v>586.147538461538</v>
      </c>
      <c r="EL533">
        <v>1.68188769230769</v>
      </c>
      <c r="EM533">
        <v>573.509307692308</v>
      </c>
      <c r="EN533">
        <v>21.5617076923077</v>
      </c>
      <c r="EO533">
        <v>2.09753538461538</v>
      </c>
      <c r="EP533">
        <v>1.94576076923077</v>
      </c>
      <c r="EQ533">
        <v>18.2004769230769</v>
      </c>
      <c r="ER533">
        <v>17.0097230769231</v>
      </c>
      <c r="ES533">
        <v>1999.95153846154</v>
      </c>
      <c r="ET533">
        <v>0.980002923076923</v>
      </c>
      <c r="EU533">
        <v>0.0199971230769231</v>
      </c>
      <c r="EV533">
        <v>0</v>
      </c>
      <c r="EW533">
        <v>299.605615384615</v>
      </c>
      <c r="EX533">
        <v>5.00016</v>
      </c>
      <c r="EY533">
        <v>6310.37846153846</v>
      </c>
      <c r="EZ533">
        <v>18233.7692307692</v>
      </c>
      <c r="FA533">
        <v>48.937</v>
      </c>
      <c r="FB533">
        <v>49.5</v>
      </c>
      <c r="FC533">
        <v>49.375</v>
      </c>
      <c r="FD533">
        <v>49.062</v>
      </c>
      <c r="FE533">
        <v>50.75</v>
      </c>
      <c r="FF533">
        <v>1955.06153846154</v>
      </c>
      <c r="FG533">
        <v>39.89</v>
      </c>
      <c r="FH533">
        <v>0</v>
      </c>
      <c r="FI533">
        <v>1759003980.3</v>
      </c>
      <c r="FJ533">
        <v>0</v>
      </c>
      <c r="FK533">
        <v>299.621076923077</v>
      </c>
      <c r="FL533">
        <v>4.48348719223896</v>
      </c>
      <c r="FM533">
        <v>84.3558975339067</v>
      </c>
      <c r="FN533">
        <v>6311.12346153846</v>
      </c>
      <c r="FO533">
        <v>15</v>
      </c>
      <c r="FP533">
        <v>0</v>
      </c>
      <c r="FQ533" t="s">
        <v>439</v>
      </c>
      <c r="FR533">
        <v>1747249705.1</v>
      </c>
      <c r="FS533">
        <v>1747249711.1</v>
      </c>
      <c r="FT533">
        <v>0</v>
      </c>
      <c r="FU533">
        <v>0.871</v>
      </c>
      <c r="FV533">
        <v>0.066</v>
      </c>
      <c r="FW533">
        <v>5.486</v>
      </c>
      <c r="FX533">
        <v>0.145</v>
      </c>
      <c r="FY533">
        <v>420</v>
      </c>
      <c r="FZ533">
        <v>16</v>
      </c>
      <c r="GA533">
        <v>0.27</v>
      </c>
      <c r="GB533">
        <v>0.16</v>
      </c>
      <c r="GC533">
        <v>-33.5881857142857</v>
      </c>
      <c r="GD533">
        <v>0.0607402597402116</v>
      </c>
      <c r="GE533">
        <v>0.681803229039912</v>
      </c>
      <c r="GF533">
        <v>1</v>
      </c>
      <c r="GG533">
        <v>299.409676470588</v>
      </c>
      <c r="GH533">
        <v>4.48594347526974</v>
      </c>
      <c r="GI533">
        <v>0.467785503924249</v>
      </c>
      <c r="GJ533">
        <v>-1</v>
      </c>
      <c r="GK533">
        <v>1.68358333333333</v>
      </c>
      <c r="GL533">
        <v>-0.0409324675324647</v>
      </c>
      <c r="GM533">
        <v>0.00463201831287329</v>
      </c>
      <c r="GN533">
        <v>1</v>
      </c>
      <c r="GO533">
        <v>2</v>
      </c>
      <c r="GP533">
        <v>2</v>
      </c>
      <c r="GQ533" t="s">
        <v>440</v>
      </c>
      <c r="GR533">
        <v>3.12546</v>
      </c>
      <c r="GS533">
        <v>2.65415</v>
      </c>
      <c r="GT533">
        <v>0.111071</v>
      </c>
      <c r="GU533">
        <v>0.116542</v>
      </c>
      <c r="GV533">
        <v>0.0988949</v>
      </c>
      <c r="GW533">
        <v>0.0943393</v>
      </c>
      <c r="GX533">
        <v>22831.5</v>
      </c>
      <c r="GY533">
        <v>21557.3</v>
      </c>
      <c r="GZ533">
        <v>22969.5</v>
      </c>
      <c r="HA533">
        <v>23759.8</v>
      </c>
      <c r="HB533">
        <v>35279.1</v>
      </c>
      <c r="HC533">
        <v>35624.4</v>
      </c>
      <c r="HD533">
        <v>41413.7</v>
      </c>
      <c r="HE533">
        <v>42375.5</v>
      </c>
      <c r="HF533">
        <v>1.90303</v>
      </c>
      <c r="HG533">
        <v>1.8142</v>
      </c>
      <c r="HH533">
        <v>0.163279</v>
      </c>
      <c r="HI533">
        <v>0</v>
      </c>
      <c r="HJ533">
        <v>27.3326</v>
      </c>
      <c r="HK533">
        <v>999.9</v>
      </c>
      <c r="HL533">
        <v>55.75</v>
      </c>
      <c r="HM533">
        <v>29.517</v>
      </c>
      <c r="HN533">
        <v>25.5995</v>
      </c>
      <c r="HO533">
        <v>53.5774</v>
      </c>
      <c r="HP533">
        <v>41.5825</v>
      </c>
      <c r="HQ533">
        <v>1</v>
      </c>
      <c r="HR533">
        <v>0.0530437</v>
      </c>
      <c r="HS533">
        <v>0.258548</v>
      </c>
      <c r="HT533">
        <v>20.2176</v>
      </c>
      <c r="HU533">
        <v>5.23152</v>
      </c>
      <c r="HV533">
        <v>11.992</v>
      </c>
      <c r="HW533">
        <v>4.9557</v>
      </c>
      <c r="HX533">
        <v>3.30385</v>
      </c>
      <c r="HY533">
        <v>25.1</v>
      </c>
      <c r="HZ533">
        <v>9999</v>
      </c>
      <c r="IA533">
        <v>9999</v>
      </c>
      <c r="IB533">
        <v>9999</v>
      </c>
      <c r="IC533">
        <v>1.86852</v>
      </c>
      <c r="ID533">
        <v>1.86418</v>
      </c>
      <c r="IE533">
        <v>1.8718</v>
      </c>
      <c r="IF533">
        <v>1.86269</v>
      </c>
      <c r="IG533">
        <v>1.86209</v>
      </c>
      <c r="IH533">
        <v>1.86857</v>
      </c>
      <c r="II533">
        <v>1.85867</v>
      </c>
      <c r="IJ533">
        <v>1.86508</v>
      </c>
      <c r="IK533">
        <v>5</v>
      </c>
      <c r="IL533">
        <v>0</v>
      </c>
      <c r="IM533">
        <v>0</v>
      </c>
      <c r="IN533">
        <v>0</v>
      </c>
      <c r="IO533" t="s">
        <v>441</v>
      </c>
      <c r="IP533" t="s">
        <v>442</v>
      </c>
      <c r="IQ533" t="s">
        <v>443</v>
      </c>
      <c r="IR533" t="s">
        <v>443</v>
      </c>
      <c r="IS533" t="s">
        <v>443</v>
      </c>
      <c r="IT533" t="s">
        <v>443</v>
      </c>
      <c r="IU533">
        <v>0</v>
      </c>
      <c r="IV533">
        <v>100</v>
      </c>
      <c r="IW533">
        <v>100</v>
      </c>
      <c r="IX533">
        <v>6.242</v>
      </c>
      <c r="IY533">
        <v>0.3782</v>
      </c>
      <c r="IZ533">
        <v>4.29428474587108</v>
      </c>
      <c r="JA533">
        <v>0.0044018681294096</v>
      </c>
      <c r="JB533">
        <v>-1.90699597991277e-06</v>
      </c>
      <c r="JC533">
        <v>4.44501569190667e-10</v>
      </c>
      <c r="JD533">
        <v>0.0663976639725661</v>
      </c>
      <c r="JE533">
        <v>0.00774552653971819</v>
      </c>
      <c r="JF533">
        <v>0.000136201457998369</v>
      </c>
      <c r="JG533">
        <v>5.32982615085375e-06</v>
      </c>
      <c r="JH533">
        <v>-0</v>
      </c>
      <c r="JI533">
        <v>1991</v>
      </c>
      <c r="JJ533">
        <v>1</v>
      </c>
      <c r="JK533">
        <v>28</v>
      </c>
      <c r="JL533">
        <v>195904.5</v>
      </c>
      <c r="JM533">
        <v>195904.4</v>
      </c>
      <c r="JN533">
        <v>1.16821</v>
      </c>
      <c r="JO533">
        <v>2.39258</v>
      </c>
      <c r="JP533">
        <v>1.49902</v>
      </c>
      <c r="JQ533">
        <v>2.33276</v>
      </c>
      <c r="JR533">
        <v>1.54419</v>
      </c>
      <c r="JS533">
        <v>2.31934</v>
      </c>
      <c r="JT533">
        <v>35.8477</v>
      </c>
      <c r="JU533">
        <v>24.105</v>
      </c>
      <c r="JV533">
        <v>18</v>
      </c>
      <c r="JW533">
        <v>547.4</v>
      </c>
      <c r="JX533">
        <v>433.278</v>
      </c>
      <c r="JY533">
        <v>26.6211</v>
      </c>
      <c r="JZ533">
        <v>28.2761</v>
      </c>
      <c r="KA533">
        <v>29.9999</v>
      </c>
      <c r="KB533">
        <v>28.2382</v>
      </c>
      <c r="KC533">
        <v>28.2674</v>
      </c>
      <c r="KD533">
        <v>23.4831</v>
      </c>
      <c r="KE533">
        <v>28.447</v>
      </c>
      <c r="KF533">
        <v>100</v>
      </c>
      <c r="KG533">
        <v>26.6298</v>
      </c>
      <c r="KH533">
        <v>622.894</v>
      </c>
      <c r="KI533">
        <v>21.5706</v>
      </c>
      <c r="KJ533">
        <v>92.8161</v>
      </c>
      <c r="KK533">
        <v>98.7548</v>
      </c>
    </row>
    <row r="534" spans="1:297">
      <c r="A534">
        <v>518</v>
      </c>
      <c r="B534">
        <v>1759003980</v>
      </c>
      <c r="C534">
        <v>16633</v>
      </c>
      <c r="D534" t="s">
        <v>1482</v>
      </c>
      <c r="E534" t="s">
        <v>1483</v>
      </c>
      <c r="F534">
        <v>5</v>
      </c>
      <c r="G534" t="s">
        <v>1217</v>
      </c>
      <c r="H534" t="s">
        <v>436</v>
      </c>
      <c r="I534">
        <v>1759003971.84615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(EA534+(U534+2*0.95*5.67E-8*(((EA534+$B$7)+273)^4-(EA534+273)^4)-44100*J534)/(1.84*29.3*R534+8*0.95*5.67E-8*(EA534+273)^3))</f>
        <v>0</v>
      </c>
      <c r="W534">
        <f>($C$7*EB534+$D$7*EC534+$E$7*V534)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2*0.95*5.67E-8*(((EA534+$B$7)+273)^4-(W534+273)^4)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620.177845884524</v>
      </c>
      <c r="AK534">
        <v>594.830387878788</v>
      </c>
      <c r="AL534">
        <v>3.49520196969694</v>
      </c>
      <c r="AM534">
        <v>63.08</v>
      </c>
      <c r="AN534">
        <f>(AP534 - AO534 + DY534*1E3/(8.314*(EA534+273.15)) * AR534/DX534 * AQ534) * DX534/(100*DL534) * 1000/(1000 - AP534)</f>
        <v>0</v>
      </c>
      <c r="AO534">
        <v>21.5623648154762</v>
      </c>
      <c r="AP534">
        <v>23.232063030303</v>
      </c>
      <c r="AQ534">
        <v>-4.71139971140229e-05</v>
      </c>
      <c r="AR534">
        <v>99.94</v>
      </c>
      <c r="AS534">
        <v>0</v>
      </c>
      <c r="AT534">
        <v>0</v>
      </c>
      <c r="AU534">
        <f>IF(AS534*$H$13&gt;=AW534,1.0,(AW534/(AW534-AS534*$H$13)))</f>
        <v>0</v>
      </c>
      <c r="AV534">
        <f>(AU534-1)*100</f>
        <v>0</v>
      </c>
      <c r="AW534">
        <f>MAX(0,($B$13+$C$13*EF534)/(1+$D$13*EF534)*DY534/(EA534+273)*$E$13)</f>
        <v>0</v>
      </c>
      <c r="AX534" t="s">
        <v>437</v>
      </c>
      <c r="AY534" t="s">
        <v>437</v>
      </c>
      <c r="AZ534">
        <v>0</v>
      </c>
      <c r="BA534">
        <v>0</v>
      </c>
      <c r="BB534">
        <f>1-AZ534/BA534</f>
        <v>0</v>
      </c>
      <c r="BC534">
        <v>0</v>
      </c>
      <c r="BD534" t="s">
        <v>437</v>
      </c>
      <c r="BE534" t="s">
        <v>437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437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$B$11*EG534+$C$11*EH534+$F$11*ES534*(1-EV534)</f>
        <v>0</v>
      </c>
      <c r="DI534">
        <f>DH534*DJ534</f>
        <v>0</v>
      </c>
      <c r="DJ534">
        <f>($B$11*$D$9+$C$11*$D$9+$F$11*((FF534+EX534)/MAX(FF534+EX534+FG534, 0.1)*$I$9+FG534/MAX(FF534+EX534+FG534, 0.1)*$J$9))/($B$11+$C$11+$F$11)</f>
        <v>0</v>
      </c>
      <c r="DK534">
        <f>($B$11*$K$9+$C$11*$K$9+$F$11*((FF534+EX534)/MAX(FF534+EX534+FG534, 0.1)*$P$9+FG534/MAX(FF534+EX534+FG534, 0.1)*$Q$9))/($B$11+$C$11+$F$11)</f>
        <v>0</v>
      </c>
      <c r="DL534">
        <v>4.6</v>
      </c>
      <c r="DM534">
        <v>0.5</v>
      </c>
      <c r="DN534" t="s">
        <v>438</v>
      </c>
      <c r="DO534">
        <v>2</v>
      </c>
      <c r="DP534" t="b">
        <v>1</v>
      </c>
      <c r="DQ534">
        <v>1759003971.84615</v>
      </c>
      <c r="DR534">
        <v>556.832846153846</v>
      </c>
      <c r="DS534">
        <v>590.705230769231</v>
      </c>
      <c r="DT534">
        <v>23.2391384615385</v>
      </c>
      <c r="DU534">
        <v>21.5621538461538</v>
      </c>
      <c r="DV534">
        <v>550.619</v>
      </c>
      <c r="DW534">
        <v>22.8608076923077</v>
      </c>
      <c r="DX534">
        <v>500.016461538462</v>
      </c>
      <c r="DY534">
        <v>90.2411769230769</v>
      </c>
      <c r="DZ534">
        <v>0.0289756846153846</v>
      </c>
      <c r="EA534">
        <v>29.7354846153846</v>
      </c>
      <c r="EB534">
        <v>30.0004</v>
      </c>
      <c r="EC534">
        <v>999.9</v>
      </c>
      <c r="ED534">
        <v>0</v>
      </c>
      <c r="EE534">
        <v>0</v>
      </c>
      <c r="EF534">
        <v>10001.0876923077</v>
      </c>
      <c r="EG534">
        <v>0</v>
      </c>
      <c r="EH534">
        <v>9.51475</v>
      </c>
      <c r="EI534">
        <v>-33.8722923076923</v>
      </c>
      <c r="EJ534">
        <v>570.080923076923</v>
      </c>
      <c r="EK534">
        <v>603.722692307692</v>
      </c>
      <c r="EL534">
        <v>1.67699</v>
      </c>
      <c r="EM534">
        <v>590.705230769231</v>
      </c>
      <c r="EN534">
        <v>21.5621538461538</v>
      </c>
      <c r="EO534">
        <v>2.09712692307692</v>
      </c>
      <c r="EP534">
        <v>1.94579461538462</v>
      </c>
      <c r="EQ534">
        <v>18.1973846153846</v>
      </c>
      <c r="ER534">
        <v>17.01</v>
      </c>
      <c r="ES534">
        <v>1999.97307692308</v>
      </c>
      <c r="ET534">
        <v>0.980003153846154</v>
      </c>
      <c r="EU534">
        <v>0.0199969153846154</v>
      </c>
      <c r="EV534">
        <v>0</v>
      </c>
      <c r="EW534">
        <v>299.937769230769</v>
      </c>
      <c r="EX534">
        <v>5.00016</v>
      </c>
      <c r="EY534">
        <v>6317.31230769231</v>
      </c>
      <c r="EZ534">
        <v>18233.9692307692</v>
      </c>
      <c r="FA534">
        <v>48.937</v>
      </c>
      <c r="FB534">
        <v>49.5</v>
      </c>
      <c r="FC534">
        <v>49.375</v>
      </c>
      <c r="FD534">
        <v>49.062</v>
      </c>
      <c r="FE534">
        <v>50.75</v>
      </c>
      <c r="FF534">
        <v>1955.08307692308</v>
      </c>
      <c r="FG534">
        <v>39.89</v>
      </c>
      <c r="FH534">
        <v>0</v>
      </c>
      <c r="FI534">
        <v>1759003985.7</v>
      </c>
      <c r="FJ534">
        <v>0</v>
      </c>
      <c r="FK534">
        <v>300.05024</v>
      </c>
      <c r="FL534">
        <v>4.35230769493596</v>
      </c>
      <c r="FM534">
        <v>76.0746154387836</v>
      </c>
      <c r="FN534">
        <v>6318.8344</v>
      </c>
      <c r="FO534">
        <v>15</v>
      </c>
      <c r="FP534">
        <v>0</v>
      </c>
      <c r="FQ534" t="s">
        <v>439</v>
      </c>
      <c r="FR534">
        <v>1747249705.1</v>
      </c>
      <c r="FS534">
        <v>1747249711.1</v>
      </c>
      <c r="FT534">
        <v>0</v>
      </c>
      <c r="FU534">
        <v>0.871</v>
      </c>
      <c r="FV534">
        <v>0.066</v>
      </c>
      <c r="FW534">
        <v>5.486</v>
      </c>
      <c r="FX534">
        <v>0.145</v>
      </c>
      <c r="FY534">
        <v>420</v>
      </c>
      <c r="FZ534">
        <v>16</v>
      </c>
      <c r="GA534">
        <v>0.27</v>
      </c>
      <c r="GB534">
        <v>0.16</v>
      </c>
      <c r="GC534">
        <v>-33.690155</v>
      </c>
      <c r="GD534">
        <v>-1.6644135338345</v>
      </c>
      <c r="GE534">
        <v>0.717722949664423</v>
      </c>
      <c r="GF534">
        <v>0</v>
      </c>
      <c r="GG534">
        <v>299.764205882353</v>
      </c>
      <c r="GH534">
        <v>4.27940413061421</v>
      </c>
      <c r="GI534">
        <v>0.45203089297159</v>
      </c>
      <c r="GJ534">
        <v>-1</v>
      </c>
      <c r="GK534">
        <v>1.679181</v>
      </c>
      <c r="GL534">
        <v>-0.0628006015037605</v>
      </c>
      <c r="GM534">
        <v>0.00618002985429682</v>
      </c>
      <c r="GN534">
        <v>1</v>
      </c>
      <c r="GO534">
        <v>1</v>
      </c>
      <c r="GP534">
        <v>2</v>
      </c>
      <c r="GQ534" t="s">
        <v>446</v>
      </c>
      <c r="GR534">
        <v>3.1254</v>
      </c>
      <c r="GS534">
        <v>2.65468</v>
      </c>
      <c r="GT534">
        <v>0.113473</v>
      </c>
      <c r="GU534">
        <v>0.118773</v>
      </c>
      <c r="GV534">
        <v>0.0988847</v>
      </c>
      <c r="GW534">
        <v>0.094337</v>
      </c>
      <c r="GX534">
        <v>22770.2</v>
      </c>
      <c r="GY534">
        <v>21503.4</v>
      </c>
      <c r="GZ534">
        <v>22969.9</v>
      </c>
      <c r="HA534">
        <v>23760.3</v>
      </c>
      <c r="HB534">
        <v>35280.4</v>
      </c>
      <c r="HC534">
        <v>35625.3</v>
      </c>
      <c r="HD534">
        <v>41414.4</v>
      </c>
      <c r="HE534">
        <v>42376.2</v>
      </c>
      <c r="HF534">
        <v>1.90245</v>
      </c>
      <c r="HG534">
        <v>1.81432</v>
      </c>
      <c r="HH534">
        <v>0.163831</v>
      </c>
      <c r="HI534">
        <v>0</v>
      </c>
      <c r="HJ534">
        <v>27.3279</v>
      </c>
      <c r="HK534">
        <v>999.9</v>
      </c>
      <c r="HL534">
        <v>55.75</v>
      </c>
      <c r="HM534">
        <v>29.517</v>
      </c>
      <c r="HN534">
        <v>25.5998</v>
      </c>
      <c r="HO534">
        <v>53.4974</v>
      </c>
      <c r="HP534">
        <v>41.6947</v>
      </c>
      <c r="HQ534">
        <v>1</v>
      </c>
      <c r="HR534">
        <v>0.0526778</v>
      </c>
      <c r="HS534">
        <v>0.232192</v>
      </c>
      <c r="HT534">
        <v>20.2174</v>
      </c>
      <c r="HU534">
        <v>5.23241</v>
      </c>
      <c r="HV534">
        <v>11.992</v>
      </c>
      <c r="HW534">
        <v>4.95565</v>
      </c>
      <c r="HX534">
        <v>3.30385</v>
      </c>
      <c r="HY534">
        <v>25.1</v>
      </c>
      <c r="HZ534">
        <v>9999</v>
      </c>
      <c r="IA534">
        <v>9999</v>
      </c>
      <c r="IB534">
        <v>9999</v>
      </c>
      <c r="IC534">
        <v>1.86849</v>
      </c>
      <c r="ID534">
        <v>1.86419</v>
      </c>
      <c r="IE534">
        <v>1.8718</v>
      </c>
      <c r="IF534">
        <v>1.86268</v>
      </c>
      <c r="IG534">
        <v>1.86209</v>
      </c>
      <c r="IH534">
        <v>1.86855</v>
      </c>
      <c r="II534">
        <v>1.85867</v>
      </c>
      <c r="IJ534">
        <v>1.86508</v>
      </c>
      <c r="IK534">
        <v>5</v>
      </c>
      <c r="IL534">
        <v>0</v>
      </c>
      <c r="IM534">
        <v>0</v>
      </c>
      <c r="IN534">
        <v>0</v>
      </c>
      <c r="IO534" t="s">
        <v>441</v>
      </c>
      <c r="IP534" t="s">
        <v>442</v>
      </c>
      <c r="IQ534" t="s">
        <v>443</v>
      </c>
      <c r="IR534" t="s">
        <v>443</v>
      </c>
      <c r="IS534" t="s">
        <v>443</v>
      </c>
      <c r="IT534" t="s">
        <v>443</v>
      </c>
      <c r="IU534">
        <v>0</v>
      </c>
      <c r="IV534">
        <v>100</v>
      </c>
      <c r="IW534">
        <v>100</v>
      </c>
      <c r="IX534">
        <v>6.288</v>
      </c>
      <c r="IY534">
        <v>0.3782</v>
      </c>
      <c r="IZ534">
        <v>4.29428474587108</v>
      </c>
      <c r="JA534">
        <v>0.0044018681294096</v>
      </c>
      <c r="JB534">
        <v>-1.90699597991277e-06</v>
      </c>
      <c r="JC534">
        <v>4.44501569190667e-10</v>
      </c>
      <c r="JD534">
        <v>0.0663976639725661</v>
      </c>
      <c r="JE534">
        <v>0.00774552653971819</v>
      </c>
      <c r="JF534">
        <v>0.000136201457998369</v>
      </c>
      <c r="JG534">
        <v>5.32982615085375e-06</v>
      </c>
      <c r="JH534">
        <v>-0</v>
      </c>
      <c r="JI534">
        <v>1991</v>
      </c>
      <c r="JJ534">
        <v>1</v>
      </c>
      <c r="JK534">
        <v>28</v>
      </c>
      <c r="JL534">
        <v>195904.6</v>
      </c>
      <c r="JM534">
        <v>195904.5</v>
      </c>
      <c r="JN534">
        <v>1.19629</v>
      </c>
      <c r="JO534">
        <v>2.38281</v>
      </c>
      <c r="JP534">
        <v>1.4978</v>
      </c>
      <c r="JQ534">
        <v>2.33276</v>
      </c>
      <c r="JR534">
        <v>1.54419</v>
      </c>
      <c r="JS534">
        <v>2.34985</v>
      </c>
      <c r="JT534">
        <v>35.8244</v>
      </c>
      <c r="JU534">
        <v>24.1138</v>
      </c>
      <c r="JV534">
        <v>18</v>
      </c>
      <c r="JW534">
        <v>546.99</v>
      </c>
      <c r="JX534">
        <v>433.323</v>
      </c>
      <c r="JY534">
        <v>26.6266</v>
      </c>
      <c r="JZ534">
        <v>28.2731</v>
      </c>
      <c r="KA534">
        <v>29.9997</v>
      </c>
      <c r="KB534">
        <v>28.2341</v>
      </c>
      <c r="KC534">
        <v>28.2636</v>
      </c>
      <c r="KD534">
        <v>24.0488</v>
      </c>
      <c r="KE534">
        <v>28.447</v>
      </c>
      <c r="KF534">
        <v>100</v>
      </c>
      <c r="KG534">
        <v>26.6303</v>
      </c>
      <c r="KH534">
        <v>643.255</v>
      </c>
      <c r="KI534">
        <v>21.5783</v>
      </c>
      <c r="KJ534">
        <v>92.8177</v>
      </c>
      <c r="KK534">
        <v>98.7566</v>
      </c>
    </row>
    <row r="535" spans="1:297">
      <c r="A535">
        <v>519</v>
      </c>
      <c r="B535">
        <v>1759003985</v>
      </c>
      <c r="C535">
        <v>16638</v>
      </c>
      <c r="D535" t="s">
        <v>1484</v>
      </c>
      <c r="E535" t="s">
        <v>1485</v>
      </c>
      <c r="F535">
        <v>5</v>
      </c>
      <c r="G535" t="s">
        <v>1217</v>
      </c>
      <c r="H535" t="s">
        <v>436</v>
      </c>
      <c r="I535">
        <v>1759003976.84615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(EA535+(U535+2*0.95*5.67E-8*(((EA535+$B$7)+273)^4-(EA535+273)^4)-44100*J535)/(1.84*29.3*R535+8*0.95*5.67E-8*(EA535+273)^3))</f>
        <v>0</v>
      </c>
      <c r="W535">
        <f>($C$7*EB535+$D$7*EC535+$E$7*V535)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2*0.95*5.67E-8*(((EA535+$B$7)+273)^4-(W535+273)^4)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636.392574485715</v>
      </c>
      <c r="AK535">
        <v>611.68663030303</v>
      </c>
      <c r="AL535">
        <v>3.33838781385276</v>
      </c>
      <c r="AM535">
        <v>63.08</v>
      </c>
      <c r="AN535">
        <f>(AP535 - AO535 + DY535*1E3/(8.314*(EA535+273.15)) * AR535/DX535 * AQ535) * DX535/(100*DL535) * 1000/(1000 - AP535)</f>
        <v>0</v>
      </c>
      <c r="AO535">
        <v>21.5612840833333</v>
      </c>
      <c r="AP535">
        <v>23.2271484848485</v>
      </c>
      <c r="AQ535">
        <v>-5.95884115886699e-05</v>
      </c>
      <c r="AR535">
        <v>99.94</v>
      </c>
      <c r="AS535">
        <v>0</v>
      </c>
      <c r="AT535">
        <v>0</v>
      </c>
      <c r="AU535">
        <f>IF(AS535*$H$13&gt;=AW535,1.0,(AW535/(AW535-AS535*$H$13)))</f>
        <v>0</v>
      </c>
      <c r="AV535">
        <f>(AU535-1)*100</f>
        <v>0</v>
      </c>
      <c r="AW535">
        <f>MAX(0,($B$13+$C$13*EF535)/(1+$D$13*EF535)*DY535/(EA535+273)*$E$13)</f>
        <v>0</v>
      </c>
      <c r="AX535" t="s">
        <v>437</v>
      </c>
      <c r="AY535" t="s">
        <v>437</v>
      </c>
      <c r="AZ535">
        <v>0</v>
      </c>
      <c r="BA535">
        <v>0</v>
      </c>
      <c r="BB535">
        <f>1-AZ535/BA535</f>
        <v>0</v>
      </c>
      <c r="BC535">
        <v>0</v>
      </c>
      <c r="BD535" t="s">
        <v>437</v>
      </c>
      <c r="BE535" t="s">
        <v>437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437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$B$11*EG535+$C$11*EH535+$F$11*ES535*(1-EV535)</f>
        <v>0</v>
      </c>
      <c r="DI535">
        <f>DH535*DJ535</f>
        <v>0</v>
      </c>
      <c r="DJ535">
        <f>($B$11*$D$9+$C$11*$D$9+$F$11*((FF535+EX535)/MAX(FF535+EX535+FG535, 0.1)*$I$9+FG535/MAX(FF535+EX535+FG535, 0.1)*$J$9))/($B$11+$C$11+$F$11)</f>
        <v>0</v>
      </c>
      <c r="DK535">
        <f>($B$11*$K$9+$C$11*$K$9+$F$11*((FF535+EX535)/MAX(FF535+EX535+FG535, 0.1)*$P$9+FG535/MAX(FF535+EX535+FG535, 0.1)*$Q$9))/($B$11+$C$11+$F$11)</f>
        <v>0</v>
      </c>
      <c r="DL535">
        <v>4.6</v>
      </c>
      <c r="DM535">
        <v>0.5</v>
      </c>
      <c r="DN535" t="s">
        <v>438</v>
      </c>
      <c r="DO535">
        <v>2</v>
      </c>
      <c r="DP535" t="b">
        <v>1</v>
      </c>
      <c r="DQ535">
        <v>1759003976.84615</v>
      </c>
      <c r="DR535">
        <v>573.699615384615</v>
      </c>
      <c r="DS535">
        <v>607.050692307692</v>
      </c>
      <c r="DT535">
        <v>23.2339076923077</v>
      </c>
      <c r="DU535">
        <v>21.5619153846154</v>
      </c>
      <c r="DV535">
        <v>567.440461538462</v>
      </c>
      <c r="DW535">
        <v>22.8557076923077</v>
      </c>
      <c r="DX535">
        <v>500.002692307692</v>
      </c>
      <c r="DY535">
        <v>90.2412769230769</v>
      </c>
      <c r="DZ535">
        <v>0.0289908307692308</v>
      </c>
      <c r="EA535">
        <v>29.7361923076923</v>
      </c>
      <c r="EB535">
        <v>30.0038076923077</v>
      </c>
      <c r="EC535">
        <v>999.9</v>
      </c>
      <c r="ED535">
        <v>0</v>
      </c>
      <c r="EE535">
        <v>0</v>
      </c>
      <c r="EF535">
        <v>9998.97384615385</v>
      </c>
      <c r="EG535">
        <v>0</v>
      </c>
      <c r="EH535">
        <v>9.51475</v>
      </c>
      <c r="EI535">
        <v>-33.3510076923077</v>
      </c>
      <c r="EJ535">
        <v>587.345769230769</v>
      </c>
      <c r="EK535">
        <v>620.428230769231</v>
      </c>
      <c r="EL535">
        <v>1.67199846153846</v>
      </c>
      <c r="EM535">
        <v>607.050692307692</v>
      </c>
      <c r="EN535">
        <v>21.5619153846154</v>
      </c>
      <c r="EO535">
        <v>2.09665769230769</v>
      </c>
      <c r="EP535">
        <v>1.94577461538462</v>
      </c>
      <c r="EQ535">
        <v>18.1938153846154</v>
      </c>
      <c r="ER535">
        <v>17.0098384615385</v>
      </c>
      <c r="ES535">
        <v>1999.99307692308</v>
      </c>
      <c r="ET535">
        <v>0.980003384615385</v>
      </c>
      <c r="EU535">
        <v>0.0199967</v>
      </c>
      <c r="EV535">
        <v>0</v>
      </c>
      <c r="EW535">
        <v>300.256461538462</v>
      </c>
      <c r="EX535">
        <v>5.00016</v>
      </c>
      <c r="EY535">
        <v>6323.59076923077</v>
      </c>
      <c r="EZ535">
        <v>18234.1461538462</v>
      </c>
      <c r="FA535">
        <v>48.937</v>
      </c>
      <c r="FB535">
        <v>49.5</v>
      </c>
      <c r="FC535">
        <v>49.375</v>
      </c>
      <c r="FD535">
        <v>49.062</v>
      </c>
      <c r="FE535">
        <v>50.75</v>
      </c>
      <c r="FF535">
        <v>1955.10307692308</v>
      </c>
      <c r="FG535">
        <v>39.89</v>
      </c>
      <c r="FH535">
        <v>0</v>
      </c>
      <c r="FI535">
        <v>1759003990.5</v>
      </c>
      <c r="FJ535">
        <v>0</v>
      </c>
      <c r="FK535">
        <v>300.3626</v>
      </c>
      <c r="FL535">
        <v>4.21638461184319</v>
      </c>
      <c r="FM535">
        <v>70.8138460726502</v>
      </c>
      <c r="FN535">
        <v>6324.6904</v>
      </c>
      <c r="FO535">
        <v>15</v>
      </c>
      <c r="FP535">
        <v>0</v>
      </c>
      <c r="FQ535" t="s">
        <v>439</v>
      </c>
      <c r="FR535">
        <v>1747249705.1</v>
      </c>
      <c r="FS535">
        <v>1747249711.1</v>
      </c>
      <c r="FT535">
        <v>0</v>
      </c>
      <c r="FU535">
        <v>0.871</v>
      </c>
      <c r="FV535">
        <v>0.066</v>
      </c>
      <c r="FW535">
        <v>5.486</v>
      </c>
      <c r="FX535">
        <v>0.145</v>
      </c>
      <c r="FY535">
        <v>420</v>
      </c>
      <c r="FZ535">
        <v>16</v>
      </c>
      <c r="GA535">
        <v>0.27</v>
      </c>
      <c r="GB535">
        <v>0.16</v>
      </c>
      <c r="GC535">
        <v>-33.685635</v>
      </c>
      <c r="GD535">
        <v>4.44388421052631</v>
      </c>
      <c r="GE535">
        <v>0.724971104441411</v>
      </c>
      <c r="GF535">
        <v>0</v>
      </c>
      <c r="GG535">
        <v>300.067294117647</v>
      </c>
      <c r="GH535">
        <v>4.25271199872892</v>
      </c>
      <c r="GI535">
        <v>0.446155639515269</v>
      </c>
      <c r="GJ535">
        <v>-1</v>
      </c>
      <c r="GK535">
        <v>1.675526</v>
      </c>
      <c r="GL535">
        <v>-0.0626499248120265</v>
      </c>
      <c r="GM535">
        <v>0.00616313102245927</v>
      </c>
      <c r="GN535">
        <v>1</v>
      </c>
      <c r="GO535">
        <v>1</v>
      </c>
      <c r="GP535">
        <v>2</v>
      </c>
      <c r="GQ535" t="s">
        <v>446</v>
      </c>
      <c r="GR535">
        <v>3.12552</v>
      </c>
      <c r="GS535">
        <v>2.65464</v>
      </c>
      <c r="GT535">
        <v>0.115744</v>
      </c>
      <c r="GU535">
        <v>0.120967</v>
      </c>
      <c r="GV535">
        <v>0.0988647</v>
      </c>
      <c r="GW535">
        <v>0.0943336</v>
      </c>
      <c r="GX535">
        <v>22712.1</v>
      </c>
      <c r="GY535">
        <v>21449.9</v>
      </c>
      <c r="GZ535">
        <v>22970</v>
      </c>
      <c r="HA535">
        <v>23760.3</v>
      </c>
      <c r="HB535">
        <v>35281.5</v>
      </c>
      <c r="HC535">
        <v>35625.5</v>
      </c>
      <c r="HD535">
        <v>41414.6</v>
      </c>
      <c r="HE535">
        <v>42376.1</v>
      </c>
      <c r="HF535">
        <v>1.90298</v>
      </c>
      <c r="HG535">
        <v>1.81457</v>
      </c>
      <c r="HH535">
        <v>0.166204</v>
      </c>
      <c r="HI535">
        <v>0</v>
      </c>
      <c r="HJ535">
        <v>27.3215</v>
      </c>
      <c r="HK535">
        <v>999.9</v>
      </c>
      <c r="HL535">
        <v>55.75</v>
      </c>
      <c r="HM535">
        <v>29.497</v>
      </c>
      <c r="HN535">
        <v>25.5696</v>
      </c>
      <c r="HO535">
        <v>54.4674</v>
      </c>
      <c r="HP535">
        <v>41.5264</v>
      </c>
      <c r="HQ535">
        <v>1</v>
      </c>
      <c r="HR535">
        <v>0.0523704</v>
      </c>
      <c r="HS535">
        <v>0.239319</v>
      </c>
      <c r="HT535">
        <v>20.2176</v>
      </c>
      <c r="HU535">
        <v>5.23226</v>
      </c>
      <c r="HV535">
        <v>11.992</v>
      </c>
      <c r="HW535">
        <v>4.95575</v>
      </c>
      <c r="HX535">
        <v>3.30393</v>
      </c>
      <c r="HY535">
        <v>25.1</v>
      </c>
      <c r="HZ535">
        <v>9999</v>
      </c>
      <c r="IA535">
        <v>9999</v>
      </c>
      <c r="IB535">
        <v>9999</v>
      </c>
      <c r="IC535">
        <v>1.86847</v>
      </c>
      <c r="ID535">
        <v>1.86421</v>
      </c>
      <c r="IE535">
        <v>1.8718</v>
      </c>
      <c r="IF535">
        <v>1.86272</v>
      </c>
      <c r="IG535">
        <v>1.86208</v>
      </c>
      <c r="IH535">
        <v>1.86856</v>
      </c>
      <c r="II535">
        <v>1.85867</v>
      </c>
      <c r="IJ535">
        <v>1.86508</v>
      </c>
      <c r="IK535">
        <v>5</v>
      </c>
      <c r="IL535">
        <v>0</v>
      </c>
      <c r="IM535">
        <v>0</v>
      </c>
      <c r="IN535">
        <v>0</v>
      </c>
      <c r="IO535" t="s">
        <v>441</v>
      </c>
      <c r="IP535" t="s">
        <v>442</v>
      </c>
      <c r="IQ535" t="s">
        <v>443</v>
      </c>
      <c r="IR535" t="s">
        <v>443</v>
      </c>
      <c r="IS535" t="s">
        <v>443</v>
      </c>
      <c r="IT535" t="s">
        <v>443</v>
      </c>
      <c r="IU535">
        <v>0</v>
      </c>
      <c r="IV535">
        <v>100</v>
      </c>
      <c r="IW535">
        <v>100</v>
      </c>
      <c r="IX535">
        <v>6.331</v>
      </c>
      <c r="IY535">
        <v>0.378</v>
      </c>
      <c r="IZ535">
        <v>4.29428474587108</v>
      </c>
      <c r="JA535">
        <v>0.0044018681294096</v>
      </c>
      <c r="JB535">
        <v>-1.90699597991277e-06</v>
      </c>
      <c r="JC535">
        <v>4.44501569190667e-10</v>
      </c>
      <c r="JD535">
        <v>0.0663976639725661</v>
      </c>
      <c r="JE535">
        <v>0.00774552653971819</v>
      </c>
      <c r="JF535">
        <v>0.000136201457998369</v>
      </c>
      <c r="JG535">
        <v>5.32982615085375e-06</v>
      </c>
      <c r="JH535">
        <v>-0</v>
      </c>
      <c r="JI535">
        <v>1991</v>
      </c>
      <c r="JJ535">
        <v>1</v>
      </c>
      <c r="JK535">
        <v>28</v>
      </c>
      <c r="JL535">
        <v>195904.7</v>
      </c>
      <c r="JM535">
        <v>195904.6</v>
      </c>
      <c r="JN535">
        <v>1.23047</v>
      </c>
      <c r="JO535">
        <v>2.40479</v>
      </c>
      <c r="JP535">
        <v>1.4978</v>
      </c>
      <c r="JQ535">
        <v>2.33276</v>
      </c>
      <c r="JR535">
        <v>1.54419</v>
      </c>
      <c r="JS535">
        <v>2.28516</v>
      </c>
      <c r="JT535">
        <v>35.8244</v>
      </c>
      <c r="JU535">
        <v>24.105</v>
      </c>
      <c r="JV535">
        <v>18</v>
      </c>
      <c r="JW535">
        <v>547.298</v>
      </c>
      <c r="JX535">
        <v>433.441</v>
      </c>
      <c r="JY535">
        <v>26.6298</v>
      </c>
      <c r="JZ535">
        <v>28.2688</v>
      </c>
      <c r="KA535">
        <v>29.9998</v>
      </c>
      <c r="KB535">
        <v>28.2299</v>
      </c>
      <c r="KC535">
        <v>28.2594</v>
      </c>
      <c r="KD535">
        <v>24.7439</v>
      </c>
      <c r="KE535">
        <v>28.447</v>
      </c>
      <c r="KF535">
        <v>100</v>
      </c>
      <c r="KG535">
        <v>26.6297</v>
      </c>
      <c r="KH535">
        <v>657.786</v>
      </c>
      <c r="KI535">
        <v>21.5846</v>
      </c>
      <c r="KJ535">
        <v>92.8182</v>
      </c>
      <c r="KK535">
        <v>98.7565</v>
      </c>
    </row>
    <row r="536" spans="1:297">
      <c r="A536">
        <v>520</v>
      </c>
      <c r="B536">
        <v>1759003990</v>
      </c>
      <c r="C536">
        <v>16643</v>
      </c>
      <c r="D536" t="s">
        <v>1486</v>
      </c>
      <c r="E536" t="s">
        <v>1487</v>
      </c>
      <c r="F536">
        <v>5</v>
      </c>
      <c r="G536" t="s">
        <v>1217</v>
      </c>
      <c r="H536" t="s">
        <v>436</v>
      </c>
      <c r="I536">
        <v>1759003981.84615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(EA536+(U536+2*0.95*5.67E-8*(((EA536+$B$7)+273)^4-(EA536+273)^4)-44100*J536)/(1.84*29.3*R536+8*0.95*5.67E-8*(EA536+273)^3))</f>
        <v>0</v>
      </c>
      <c r="W536">
        <f>($C$7*EB536+$D$7*EC536+$E$7*V536)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2*0.95*5.67E-8*(((EA536+$B$7)+273)^4-(W536+273)^4)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653.269405963095</v>
      </c>
      <c r="AK536">
        <v>628.484975757576</v>
      </c>
      <c r="AL536">
        <v>3.36464251082251</v>
      </c>
      <c r="AM536">
        <v>63.08</v>
      </c>
      <c r="AN536">
        <f>(AP536 - AO536 + DY536*1E3/(8.314*(EA536+273.15)) * AR536/DX536 * AQ536) * DX536/(100*DL536) * 1000/(1000 - AP536)</f>
        <v>0</v>
      </c>
      <c r="AO536">
        <v>21.5598104285714</v>
      </c>
      <c r="AP536">
        <v>23.2170690909091</v>
      </c>
      <c r="AQ536">
        <v>-0.00010307136672858</v>
      </c>
      <c r="AR536">
        <v>99.94</v>
      </c>
      <c r="AS536">
        <v>0</v>
      </c>
      <c r="AT536">
        <v>0</v>
      </c>
      <c r="AU536">
        <f>IF(AS536*$H$13&gt;=AW536,1.0,(AW536/(AW536-AS536*$H$13)))</f>
        <v>0</v>
      </c>
      <c r="AV536">
        <f>(AU536-1)*100</f>
        <v>0</v>
      </c>
      <c r="AW536">
        <f>MAX(0,($B$13+$C$13*EF536)/(1+$D$13*EF536)*DY536/(EA536+273)*$E$13)</f>
        <v>0</v>
      </c>
      <c r="AX536" t="s">
        <v>437</v>
      </c>
      <c r="AY536" t="s">
        <v>437</v>
      </c>
      <c r="AZ536">
        <v>0</v>
      </c>
      <c r="BA536">
        <v>0</v>
      </c>
      <c r="BB536">
        <f>1-AZ536/BA536</f>
        <v>0</v>
      </c>
      <c r="BC536">
        <v>0</v>
      </c>
      <c r="BD536" t="s">
        <v>437</v>
      </c>
      <c r="BE536" t="s">
        <v>437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437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$B$11*EG536+$C$11*EH536+$F$11*ES536*(1-EV536)</f>
        <v>0</v>
      </c>
      <c r="DI536">
        <f>DH536*DJ536</f>
        <v>0</v>
      </c>
      <c r="DJ536">
        <f>($B$11*$D$9+$C$11*$D$9+$F$11*((FF536+EX536)/MAX(FF536+EX536+FG536, 0.1)*$I$9+FG536/MAX(FF536+EX536+FG536, 0.1)*$J$9))/($B$11+$C$11+$F$11)</f>
        <v>0</v>
      </c>
      <c r="DK536">
        <f>($B$11*$K$9+$C$11*$K$9+$F$11*((FF536+EX536)/MAX(FF536+EX536+FG536, 0.1)*$P$9+FG536/MAX(FF536+EX536+FG536, 0.1)*$Q$9))/($B$11+$C$11+$F$11)</f>
        <v>0</v>
      </c>
      <c r="DL536">
        <v>4.6</v>
      </c>
      <c r="DM536">
        <v>0.5</v>
      </c>
      <c r="DN536" t="s">
        <v>438</v>
      </c>
      <c r="DO536">
        <v>2</v>
      </c>
      <c r="DP536" t="b">
        <v>1</v>
      </c>
      <c r="DQ536">
        <v>1759003981.84615</v>
      </c>
      <c r="DR536">
        <v>590.300846153846</v>
      </c>
      <c r="DS536">
        <v>623.705846153846</v>
      </c>
      <c r="DT536">
        <v>23.2277230769231</v>
      </c>
      <c r="DU536">
        <v>21.5612384615385</v>
      </c>
      <c r="DV536">
        <v>583.998</v>
      </c>
      <c r="DW536">
        <v>22.8496538461538</v>
      </c>
      <c r="DX536">
        <v>499.975538461538</v>
      </c>
      <c r="DY536">
        <v>90.2410538461538</v>
      </c>
      <c r="DZ536">
        <v>0.0289710153846154</v>
      </c>
      <c r="EA536">
        <v>29.7363692307692</v>
      </c>
      <c r="EB536">
        <v>30.0172153846154</v>
      </c>
      <c r="EC536">
        <v>999.9</v>
      </c>
      <c r="ED536">
        <v>0</v>
      </c>
      <c r="EE536">
        <v>0</v>
      </c>
      <c r="EF536">
        <v>10008.8338461538</v>
      </c>
      <c r="EG536">
        <v>0</v>
      </c>
      <c r="EH536">
        <v>9.51475</v>
      </c>
      <c r="EI536">
        <v>-33.4050384615385</v>
      </c>
      <c r="EJ536">
        <v>604.338076923077</v>
      </c>
      <c r="EK536">
        <v>637.450076923077</v>
      </c>
      <c r="EL536">
        <v>1.66647615384615</v>
      </c>
      <c r="EM536">
        <v>623.705846153846</v>
      </c>
      <c r="EN536">
        <v>21.5612384615385</v>
      </c>
      <c r="EO536">
        <v>2.09609461538462</v>
      </c>
      <c r="EP536">
        <v>1.94570923076923</v>
      </c>
      <c r="EQ536">
        <v>18.1895307692308</v>
      </c>
      <c r="ER536">
        <v>17.0093153846154</v>
      </c>
      <c r="ES536">
        <v>2000.03461538462</v>
      </c>
      <c r="ET536">
        <v>0.980003846153846</v>
      </c>
      <c r="EU536">
        <v>0.0199962769230769</v>
      </c>
      <c r="EV536">
        <v>0</v>
      </c>
      <c r="EW536">
        <v>300.573615384615</v>
      </c>
      <c r="EX536">
        <v>5.00016</v>
      </c>
      <c r="EY536">
        <v>6329.44538461539</v>
      </c>
      <c r="EZ536">
        <v>18234.5307692308</v>
      </c>
      <c r="FA536">
        <v>48.937</v>
      </c>
      <c r="FB536">
        <v>49.5</v>
      </c>
      <c r="FC536">
        <v>49.375</v>
      </c>
      <c r="FD536">
        <v>49.062</v>
      </c>
      <c r="FE536">
        <v>50.75</v>
      </c>
      <c r="FF536">
        <v>1955.14461538462</v>
      </c>
      <c r="FG536">
        <v>39.89</v>
      </c>
      <c r="FH536">
        <v>0</v>
      </c>
      <c r="FI536">
        <v>1759003995.3</v>
      </c>
      <c r="FJ536">
        <v>0</v>
      </c>
      <c r="FK536">
        <v>300.67408</v>
      </c>
      <c r="FL536">
        <v>3.26600000301355</v>
      </c>
      <c r="FM536">
        <v>65.2523077970107</v>
      </c>
      <c r="FN536">
        <v>6330.1168</v>
      </c>
      <c r="FO536">
        <v>15</v>
      </c>
      <c r="FP536">
        <v>0</v>
      </c>
      <c r="FQ536" t="s">
        <v>439</v>
      </c>
      <c r="FR536">
        <v>1747249705.1</v>
      </c>
      <c r="FS536">
        <v>1747249711.1</v>
      </c>
      <c r="FT536">
        <v>0</v>
      </c>
      <c r="FU536">
        <v>0.871</v>
      </c>
      <c r="FV536">
        <v>0.066</v>
      </c>
      <c r="FW536">
        <v>5.486</v>
      </c>
      <c r="FX536">
        <v>0.145</v>
      </c>
      <c r="FY536">
        <v>420</v>
      </c>
      <c r="FZ536">
        <v>16</v>
      </c>
      <c r="GA536">
        <v>0.27</v>
      </c>
      <c r="GB536">
        <v>0.16</v>
      </c>
      <c r="GC536">
        <v>-33.328985</v>
      </c>
      <c r="GD536">
        <v>0.495784962405996</v>
      </c>
      <c r="GE536">
        <v>0.520341117225037</v>
      </c>
      <c r="GF536">
        <v>1</v>
      </c>
      <c r="GG536">
        <v>300.460470588235</v>
      </c>
      <c r="GH536">
        <v>3.80461420970436</v>
      </c>
      <c r="GI536">
        <v>0.401416186790343</v>
      </c>
      <c r="GJ536">
        <v>-1</v>
      </c>
      <c r="GK536">
        <v>1.6689525</v>
      </c>
      <c r="GL536">
        <v>-0.0612681203007541</v>
      </c>
      <c r="GM536">
        <v>0.00603988979618003</v>
      </c>
      <c r="GN536">
        <v>1</v>
      </c>
      <c r="GO536">
        <v>2</v>
      </c>
      <c r="GP536">
        <v>2</v>
      </c>
      <c r="GQ536" t="s">
        <v>440</v>
      </c>
      <c r="GR536">
        <v>3.12547</v>
      </c>
      <c r="GS536">
        <v>2.655</v>
      </c>
      <c r="GT536">
        <v>0.118</v>
      </c>
      <c r="GU536">
        <v>0.123276</v>
      </c>
      <c r="GV536">
        <v>0.0988414</v>
      </c>
      <c r="GW536">
        <v>0.0943315</v>
      </c>
      <c r="GX536">
        <v>22654.4</v>
      </c>
      <c r="GY536">
        <v>21394.1</v>
      </c>
      <c r="GZ536">
        <v>22970.2</v>
      </c>
      <c r="HA536">
        <v>23760.9</v>
      </c>
      <c r="HB536">
        <v>35283.3</v>
      </c>
      <c r="HC536">
        <v>35626.5</v>
      </c>
      <c r="HD536">
        <v>41415.4</v>
      </c>
      <c r="HE536">
        <v>42377</v>
      </c>
      <c r="HF536">
        <v>1.90307</v>
      </c>
      <c r="HG536">
        <v>1.81455</v>
      </c>
      <c r="HH536">
        <v>0.167016</v>
      </c>
      <c r="HI536">
        <v>0</v>
      </c>
      <c r="HJ536">
        <v>27.3146</v>
      </c>
      <c r="HK536">
        <v>999.9</v>
      </c>
      <c r="HL536">
        <v>55.75</v>
      </c>
      <c r="HM536">
        <v>29.527</v>
      </c>
      <c r="HN536">
        <v>25.6171</v>
      </c>
      <c r="HO536">
        <v>54.1774</v>
      </c>
      <c r="HP536">
        <v>41.4984</v>
      </c>
      <c r="HQ536">
        <v>1</v>
      </c>
      <c r="HR536">
        <v>0.0519665</v>
      </c>
      <c r="HS536">
        <v>0.295501</v>
      </c>
      <c r="HT536">
        <v>20.2175</v>
      </c>
      <c r="HU536">
        <v>5.23256</v>
      </c>
      <c r="HV536">
        <v>11.992</v>
      </c>
      <c r="HW536">
        <v>4.9558</v>
      </c>
      <c r="HX536">
        <v>3.304</v>
      </c>
      <c r="HY536">
        <v>25.1</v>
      </c>
      <c r="HZ536">
        <v>9999</v>
      </c>
      <c r="IA536">
        <v>9999</v>
      </c>
      <c r="IB536">
        <v>9999</v>
      </c>
      <c r="IC536">
        <v>1.86849</v>
      </c>
      <c r="ID536">
        <v>1.86418</v>
      </c>
      <c r="IE536">
        <v>1.8718</v>
      </c>
      <c r="IF536">
        <v>1.8627</v>
      </c>
      <c r="IG536">
        <v>1.86207</v>
      </c>
      <c r="IH536">
        <v>1.86853</v>
      </c>
      <c r="II536">
        <v>1.85867</v>
      </c>
      <c r="IJ536">
        <v>1.86508</v>
      </c>
      <c r="IK536">
        <v>5</v>
      </c>
      <c r="IL536">
        <v>0</v>
      </c>
      <c r="IM536">
        <v>0</v>
      </c>
      <c r="IN536">
        <v>0</v>
      </c>
      <c r="IO536" t="s">
        <v>441</v>
      </c>
      <c r="IP536" t="s">
        <v>442</v>
      </c>
      <c r="IQ536" t="s">
        <v>443</v>
      </c>
      <c r="IR536" t="s">
        <v>443</v>
      </c>
      <c r="IS536" t="s">
        <v>443</v>
      </c>
      <c r="IT536" t="s">
        <v>443</v>
      </c>
      <c r="IU536">
        <v>0</v>
      </c>
      <c r="IV536">
        <v>100</v>
      </c>
      <c r="IW536">
        <v>100</v>
      </c>
      <c r="IX536">
        <v>6.373</v>
      </c>
      <c r="IY536">
        <v>0.3778</v>
      </c>
      <c r="IZ536">
        <v>4.29428474587108</v>
      </c>
      <c r="JA536">
        <v>0.0044018681294096</v>
      </c>
      <c r="JB536">
        <v>-1.90699597991277e-06</v>
      </c>
      <c r="JC536">
        <v>4.44501569190667e-10</v>
      </c>
      <c r="JD536">
        <v>0.0663976639725661</v>
      </c>
      <c r="JE536">
        <v>0.00774552653971819</v>
      </c>
      <c r="JF536">
        <v>0.000136201457998369</v>
      </c>
      <c r="JG536">
        <v>5.32982615085375e-06</v>
      </c>
      <c r="JH536">
        <v>-0</v>
      </c>
      <c r="JI536">
        <v>1991</v>
      </c>
      <c r="JJ536">
        <v>1</v>
      </c>
      <c r="JK536">
        <v>28</v>
      </c>
      <c r="JL536">
        <v>195904.7</v>
      </c>
      <c r="JM536">
        <v>195904.6</v>
      </c>
      <c r="JN536">
        <v>1.26099</v>
      </c>
      <c r="JO536">
        <v>2.3999</v>
      </c>
      <c r="JP536">
        <v>1.49902</v>
      </c>
      <c r="JQ536">
        <v>2.33276</v>
      </c>
      <c r="JR536">
        <v>1.54419</v>
      </c>
      <c r="JS536">
        <v>2.28271</v>
      </c>
      <c r="JT536">
        <v>35.8244</v>
      </c>
      <c r="JU536">
        <v>24.0963</v>
      </c>
      <c r="JV536">
        <v>18</v>
      </c>
      <c r="JW536">
        <v>547.331</v>
      </c>
      <c r="JX536">
        <v>433.397</v>
      </c>
      <c r="JY536">
        <v>26.63</v>
      </c>
      <c r="JZ536">
        <v>28.2651</v>
      </c>
      <c r="KA536">
        <v>29.9998</v>
      </c>
      <c r="KB536">
        <v>28.2263</v>
      </c>
      <c r="KC536">
        <v>28.2555</v>
      </c>
      <c r="KD536">
        <v>25.3288</v>
      </c>
      <c r="KE536">
        <v>28.447</v>
      </c>
      <c r="KF536">
        <v>100</v>
      </c>
      <c r="KG536">
        <v>26.5895</v>
      </c>
      <c r="KH536">
        <v>671.369</v>
      </c>
      <c r="KI536">
        <v>21.5969</v>
      </c>
      <c r="KJ536">
        <v>92.8197</v>
      </c>
      <c r="KK536">
        <v>98.7587</v>
      </c>
    </row>
    <row r="537" spans="1:297">
      <c r="A537">
        <v>521</v>
      </c>
      <c r="B537">
        <v>1759003995</v>
      </c>
      <c r="C537">
        <v>16648</v>
      </c>
      <c r="D537" t="s">
        <v>1488</v>
      </c>
      <c r="E537" t="s">
        <v>1489</v>
      </c>
      <c r="F537">
        <v>5</v>
      </c>
      <c r="G537" t="s">
        <v>1217</v>
      </c>
      <c r="H537" t="s">
        <v>436</v>
      </c>
      <c r="I537">
        <v>1759003986.84615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(EA537+(U537+2*0.95*5.67E-8*(((EA537+$B$7)+273)^4-(EA537+273)^4)-44100*J537)/(1.84*29.3*R537+8*0.95*5.67E-8*(EA537+273)^3))</f>
        <v>0</v>
      </c>
      <c r="W537">
        <f>($C$7*EB537+$D$7*EC537+$E$7*V537)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2*0.95*5.67E-8*(((EA537+$B$7)+273)^4-(W537+273)^4)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671.127671840476</v>
      </c>
      <c r="AK537">
        <v>645.951787878788</v>
      </c>
      <c r="AL537">
        <v>3.51572458874443</v>
      </c>
      <c r="AM537">
        <v>63.08</v>
      </c>
      <c r="AN537">
        <f>(AP537 - AO537 + DY537*1E3/(8.314*(EA537+273.15)) * AR537/DX537 * AQ537) * DX537/(100*DL537) * 1000/(1000 - AP537)</f>
        <v>0</v>
      </c>
      <c r="AO537">
        <v>21.5604646547619</v>
      </c>
      <c r="AP537">
        <v>23.2099993939394</v>
      </c>
      <c r="AQ537">
        <v>-8.7735411255585e-05</v>
      </c>
      <c r="AR537">
        <v>99.94</v>
      </c>
      <c r="AS537">
        <v>0</v>
      </c>
      <c r="AT537">
        <v>0</v>
      </c>
      <c r="AU537">
        <f>IF(AS537*$H$13&gt;=AW537,1.0,(AW537/(AW537-AS537*$H$13)))</f>
        <v>0</v>
      </c>
      <c r="AV537">
        <f>(AU537-1)*100</f>
        <v>0</v>
      </c>
      <c r="AW537">
        <f>MAX(0,($B$13+$C$13*EF537)/(1+$D$13*EF537)*DY537/(EA537+273)*$E$13)</f>
        <v>0</v>
      </c>
      <c r="AX537" t="s">
        <v>437</v>
      </c>
      <c r="AY537" t="s">
        <v>437</v>
      </c>
      <c r="AZ537">
        <v>0</v>
      </c>
      <c r="BA537">
        <v>0</v>
      </c>
      <c r="BB537">
        <f>1-AZ537/BA537</f>
        <v>0</v>
      </c>
      <c r="BC537">
        <v>0</v>
      </c>
      <c r="BD537" t="s">
        <v>437</v>
      </c>
      <c r="BE537" t="s">
        <v>437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437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$B$11*EG537+$C$11*EH537+$F$11*ES537*(1-EV537)</f>
        <v>0</v>
      </c>
      <c r="DI537">
        <f>DH537*DJ537</f>
        <v>0</v>
      </c>
      <c r="DJ537">
        <f>($B$11*$D$9+$C$11*$D$9+$F$11*((FF537+EX537)/MAX(FF537+EX537+FG537, 0.1)*$I$9+FG537/MAX(FF537+EX537+FG537, 0.1)*$J$9))/($B$11+$C$11+$F$11)</f>
        <v>0</v>
      </c>
      <c r="DK537">
        <f>($B$11*$K$9+$C$11*$K$9+$F$11*((FF537+EX537)/MAX(FF537+EX537+FG537, 0.1)*$P$9+FG537/MAX(FF537+EX537+FG537, 0.1)*$Q$9))/($B$11+$C$11+$F$11)</f>
        <v>0</v>
      </c>
      <c r="DL537">
        <v>4.6</v>
      </c>
      <c r="DM537">
        <v>0.5</v>
      </c>
      <c r="DN537" t="s">
        <v>438</v>
      </c>
      <c r="DO537">
        <v>2</v>
      </c>
      <c r="DP537" t="b">
        <v>1</v>
      </c>
      <c r="DQ537">
        <v>1759003986.84615</v>
      </c>
      <c r="DR537">
        <v>606.969076923077</v>
      </c>
      <c r="DS537">
        <v>640.312153846154</v>
      </c>
      <c r="DT537">
        <v>23.2213692307692</v>
      </c>
      <c r="DU537">
        <v>21.5607230769231</v>
      </c>
      <c r="DV537">
        <v>600.622769230769</v>
      </c>
      <c r="DW537">
        <v>22.8434307692308</v>
      </c>
      <c r="DX537">
        <v>499.989461538462</v>
      </c>
      <c r="DY537">
        <v>90.2401923076923</v>
      </c>
      <c r="DZ537">
        <v>0.0290967153846154</v>
      </c>
      <c r="EA537">
        <v>29.7375384615385</v>
      </c>
      <c r="EB537">
        <v>30.0306076923077</v>
      </c>
      <c r="EC537">
        <v>999.9</v>
      </c>
      <c r="ED537">
        <v>0</v>
      </c>
      <c r="EE537">
        <v>0</v>
      </c>
      <c r="EF537">
        <v>10015.9938461538</v>
      </c>
      <c r="EG537">
        <v>0</v>
      </c>
      <c r="EH537">
        <v>9.51475</v>
      </c>
      <c r="EI537">
        <v>-33.3431615384615</v>
      </c>
      <c r="EJ537">
        <v>621.398538461538</v>
      </c>
      <c r="EK537">
        <v>654.422</v>
      </c>
      <c r="EL537">
        <v>1.66063384615385</v>
      </c>
      <c r="EM537">
        <v>640.312153846154</v>
      </c>
      <c r="EN537">
        <v>21.5607230769231</v>
      </c>
      <c r="EO537">
        <v>2.09550076923077</v>
      </c>
      <c r="EP537">
        <v>1.94564461538462</v>
      </c>
      <c r="EQ537">
        <v>18.1850153846154</v>
      </c>
      <c r="ER537">
        <v>17.0087923076923</v>
      </c>
      <c r="ES537">
        <v>2000.01076923077</v>
      </c>
      <c r="ET537">
        <v>0.980003615384616</v>
      </c>
      <c r="EU537">
        <v>0.0199964923076923</v>
      </c>
      <c r="EV537">
        <v>0</v>
      </c>
      <c r="EW537">
        <v>300.886846153846</v>
      </c>
      <c r="EX537">
        <v>5.00016</v>
      </c>
      <c r="EY537">
        <v>6334.62230769231</v>
      </c>
      <c r="EZ537">
        <v>18234.3076923077</v>
      </c>
      <c r="FA537">
        <v>48.937</v>
      </c>
      <c r="FB537">
        <v>49.5</v>
      </c>
      <c r="FC537">
        <v>49.375</v>
      </c>
      <c r="FD537">
        <v>49.062</v>
      </c>
      <c r="FE537">
        <v>50.75</v>
      </c>
      <c r="FF537">
        <v>1955.12076923077</v>
      </c>
      <c r="FG537">
        <v>39.89</v>
      </c>
      <c r="FH537">
        <v>0</v>
      </c>
      <c r="FI537">
        <v>1759004000.7</v>
      </c>
      <c r="FJ537">
        <v>0</v>
      </c>
      <c r="FK537">
        <v>300.906923076923</v>
      </c>
      <c r="FL537">
        <v>2.50393162335445</v>
      </c>
      <c r="FM537">
        <v>60.7989743537007</v>
      </c>
      <c r="FN537">
        <v>6335.43807692308</v>
      </c>
      <c r="FO537">
        <v>15</v>
      </c>
      <c r="FP537">
        <v>0</v>
      </c>
      <c r="FQ537" t="s">
        <v>439</v>
      </c>
      <c r="FR537">
        <v>1747249705.1</v>
      </c>
      <c r="FS537">
        <v>1747249711.1</v>
      </c>
      <c r="FT537">
        <v>0</v>
      </c>
      <c r="FU537">
        <v>0.871</v>
      </c>
      <c r="FV537">
        <v>0.066</v>
      </c>
      <c r="FW537">
        <v>5.486</v>
      </c>
      <c r="FX537">
        <v>0.145</v>
      </c>
      <c r="FY537">
        <v>420</v>
      </c>
      <c r="FZ537">
        <v>16</v>
      </c>
      <c r="GA537">
        <v>0.27</v>
      </c>
      <c r="GB537">
        <v>0.16</v>
      </c>
      <c r="GC537">
        <v>-33.5439904761905</v>
      </c>
      <c r="GD537">
        <v>0.339257142857143</v>
      </c>
      <c r="GE537">
        <v>0.552868935561853</v>
      </c>
      <c r="GF537">
        <v>1</v>
      </c>
      <c r="GG537">
        <v>300.719882352941</v>
      </c>
      <c r="GH537">
        <v>3.19825820954067</v>
      </c>
      <c r="GI537">
        <v>0.34627120998583</v>
      </c>
      <c r="GJ537">
        <v>-1</v>
      </c>
      <c r="GK537">
        <v>1.66351666666667</v>
      </c>
      <c r="GL537">
        <v>-0.0693638961038946</v>
      </c>
      <c r="GM537">
        <v>0.00720538114608224</v>
      </c>
      <c r="GN537">
        <v>1</v>
      </c>
      <c r="GO537">
        <v>2</v>
      </c>
      <c r="GP537">
        <v>2</v>
      </c>
      <c r="GQ537" t="s">
        <v>440</v>
      </c>
      <c r="GR537">
        <v>3.1255</v>
      </c>
      <c r="GS537">
        <v>2.65483</v>
      </c>
      <c r="GT537">
        <v>0.120299</v>
      </c>
      <c r="GU537">
        <v>0.12527</v>
      </c>
      <c r="GV537">
        <v>0.0988101</v>
      </c>
      <c r="GW537">
        <v>0.0943348</v>
      </c>
      <c r="GX537">
        <v>22595.6</v>
      </c>
      <c r="GY537">
        <v>21345.2</v>
      </c>
      <c r="GZ537">
        <v>22970.5</v>
      </c>
      <c r="HA537">
        <v>23760.7</v>
      </c>
      <c r="HB537">
        <v>35285</v>
      </c>
      <c r="HC537">
        <v>35626.2</v>
      </c>
      <c r="HD537">
        <v>41415.8</v>
      </c>
      <c r="HE537">
        <v>42376.7</v>
      </c>
      <c r="HF537">
        <v>1.903</v>
      </c>
      <c r="HG537">
        <v>1.8144</v>
      </c>
      <c r="HH537">
        <v>0.167947</v>
      </c>
      <c r="HI537">
        <v>0</v>
      </c>
      <c r="HJ537">
        <v>27.3095</v>
      </c>
      <c r="HK537">
        <v>999.9</v>
      </c>
      <c r="HL537">
        <v>55.726</v>
      </c>
      <c r="HM537">
        <v>29.517</v>
      </c>
      <c r="HN537">
        <v>25.5872</v>
      </c>
      <c r="HO537">
        <v>54.2174</v>
      </c>
      <c r="HP537">
        <v>41.6587</v>
      </c>
      <c r="HQ537">
        <v>1</v>
      </c>
      <c r="HR537">
        <v>0.0519131</v>
      </c>
      <c r="HS537">
        <v>0.426732</v>
      </c>
      <c r="HT537">
        <v>20.2169</v>
      </c>
      <c r="HU537">
        <v>5.23241</v>
      </c>
      <c r="HV537">
        <v>11.992</v>
      </c>
      <c r="HW537">
        <v>4.95565</v>
      </c>
      <c r="HX537">
        <v>3.3039</v>
      </c>
      <c r="HY537">
        <v>25.1</v>
      </c>
      <c r="HZ537">
        <v>9999</v>
      </c>
      <c r="IA537">
        <v>9999</v>
      </c>
      <c r="IB537">
        <v>9999</v>
      </c>
      <c r="IC537">
        <v>1.86852</v>
      </c>
      <c r="ID537">
        <v>1.86418</v>
      </c>
      <c r="IE537">
        <v>1.8718</v>
      </c>
      <c r="IF537">
        <v>1.86266</v>
      </c>
      <c r="IG537">
        <v>1.86211</v>
      </c>
      <c r="IH537">
        <v>1.86856</v>
      </c>
      <c r="II537">
        <v>1.85867</v>
      </c>
      <c r="IJ537">
        <v>1.86508</v>
      </c>
      <c r="IK537">
        <v>5</v>
      </c>
      <c r="IL537">
        <v>0</v>
      </c>
      <c r="IM537">
        <v>0</v>
      </c>
      <c r="IN537">
        <v>0</v>
      </c>
      <c r="IO537" t="s">
        <v>441</v>
      </c>
      <c r="IP537" t="s">
        <v>442</v>
      </c>
      <c r="IQ537" t="s">
        <v>443</v>
      </c>
      <c r="IR537" t="s">
        <v>443</v>
      </c>
      <c r="IS537" t="s">
        <v>443</v>
      </c>
      <c r="IT537" t="s">
        <v>443</v>
      </c>
      <c r="IU537">
        <v>0</v>
      </c>
      <c r="IV537">
        <v>100</v>
      </c>
      <c r="IW537">
        <v>100</v>
      </c>
      <c r="IX537">
        <v>6.416</v>
      </c>
      <c r="IY537">
        <v>0.3776</v>
      </c>
      <c r="IZ537">
        <v>4.29428474587108</v>
      </c>
      <c r="JA537">
        <v>0.0044018681294096</v>
      </c>
      <c r="JB537">
        <v>-1.90699597991277e-06</v>
      </c>
      <c r="JC537">
        <v>4.44501569190667e-10</v>
      </c>
      <c r="JD537">
        <v>0.0663976639725661</v>
      </c>
      <c r="JE537">
        <v>0.00774552653971819</v>
      </c>
      <c r="JF537">
        <v>0.000136201457998369</v>
      </c>
      <c r="JG537">
        <v>5.32982615085375e-06</v>
      </c>
      <c r="JH537">
        <v>-0</v>
      </c>
      <c r="JI537">
        <v>1991</v>
      </c>
      <c r="JJ537">
        <v>1</v>
      </c>
      <c r="JK537">
        <v>28</v>
      </c>
      <c r="JL537">
        <v>195904.8</v>
      </c>
      <c r="JM537">
        <v>195904.7</v>
      </c>
      <c r="JN537">
        <v>1.2915</v>
      </c>
      <c r="JO537">
        <v>2.38159</v>
      </c>
      <c r="JP537">
        <v>1.4978</v>
      </c>
      <c r="JQ537">
        <v>2.33276</v>
      </c>
      <c r="JR537">
        <v>1.54419</v>
      </c>
      <c r="JS537">
        <v>2.36084</v>
      </c>
      <c r="JT537">
        <v>35.8244</v>
      </c>
      <c r="JU537">
        <v>24.105</v>
      </c>
      <c r="JV537">
        <v>18</v>
      </c>
      <c r="JW537">
        <v>547.247</v>
      </c>
      <c r="JX537">
        <v>433.279</v>
      </c>
      <c r="JY537">
        <v>26.5981</v>
      </c>
      <c r="JZ537">
        <v>28.261</v>
      </c>
      <c r="KA537">
        <v>30</v>
      </c>
      <c r="KB537">
        <v>28.2221</v>
      </c>
      <c r="KC537">
        <v>28.2517</v>
      </c>
      <c r="KD537">
        <v>26.0131</v>
      </c>
      <c r="KE537">
        <v>28.447</v>
      </c>
      <c r="KF537">
        <v>100</v>
      </c>
      <c r="KG537">
        <v>26.5478</v>
      </c>
      <c r="KH537">
        <v>691.625</v>
      </c>
      <c r="KI537">
        <v>21.6108</v>
      </c>
      <c r="KJ537">
        <v>92.8205</v>
      </c>
      <c r="KK537">
        <v>98.7578</v>
      </c>
    </row>
    <row r="538" spans="1:297">
      <c r="A538">
        <v>522</v>
      </c>
      <c r="B538">
        <v>1759004000</v>
      </c>
      <c r="C538">
        <v>16653</v>
      </c>
      <c r="D538" t="s">
        <v>1490</v>
      </c>
      <c r="E538" t="s">
        <v>1491</v>
      </c>
      <c r="F538">
        <v>5</v>
      </c>
      <c r="G538" t="s">
        <v>1217</v>
      </c>
      <c r="H538" t="s">
        <v>436</v>
      </c>
      <c r="I538">
        <v>1759003991.84615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(EA538+(U538+2*0.95*5.67E-8*(((EA538+$B$7)+273)^4-(EA538+273)^4)-44100*J538)/(1.84*29.3*R538+8*0.95*5.67E-8*(EA538+273)^3))</f>
        <v>0</v>
      </c>
      <c r="W538">
        <f>($C$7*EB538+$D$7*EC538+$E$7*V538)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2*0.95*5.67E-8*(((EA538+$B$7)+273)^4-(W538+273)^4)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686.856282632143</v>
      </c>
      <c r="AK538">
        <v>662.32843030303</v>
      </c>
      <c r="AL538">
        <v>3.26882471861465</v>
      </c>
      <c r="AM538">
        <v>63.08</v>
      </c>
      <c r="AN538">
        <f>(AP538 - AO538 + DY538*1E3/(8.314*(EA538+273.15)) * AR538/DX538 * AQ538) * DX538/(100*DL538) * 1000/(1000 - AP538)</f>
        <v>0</v>
      </c>
      <c r="AO538">
        <v>21.5612574880952</v>
      </c>
      <c r="AP538">
        <v>23.1981309090909</v>
      </c>
      <c r="AQ538">
        <v>-0.000107645887445984</v>
      </c>
      <c r="AR538">
        <v>99.94</v>
      </c>
      <c r="AS538">
        <v>0</v>
      </c>
      <c r="AT538">
        <v>0</v>
      </c>
      <c r="AU538">
        <f>IF(AS538*$H$13&gt;=AW538,1.0,(AW538/(AW538-AS538*$H$13)))</f>
        <v>0</v>
      </c>
      <c r="AV538">
        <f>(AU538-1)*100</f>
        <v>0</v>
      </c>
      <c r="AW538">
        <f>MAX(0,($B$13+$C$13*EF538)/(1+$D$13*EF538)*DY538/(EA538+273)*$E$13)</f>
        <v>0</v>
      </c>
      <c r="AX538" t="s">
        <v>437</v>
      </c>
      <c r="AY538" t="s">
        <v>437</v>
      </c>
      <c r="AZ538">
        <v>0</v>
      </c>
      <c r="BA538">
        <v>0</v>
      </c>
      <c r="BB538">
        <f>1-AZ538/BA538</f>
        <v>0</v>
      </c>
      <c r="BC538">
        <v>0</v>
      </c>
      <c r="BD538" t="s">
        <v>437</v>
      </c>
      <c r="BE538" t="s">
        <v>437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437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$B$11*EG538+$C$11*EH538+$F$11*ES538*(1-EV538)</f>
        <v>0</v>
      </c>
      <c r="DI538">
        <f>DH538*DJ538</f>
        <v>0</v>
      </c>
      <c r="DJ538">
        <f>($B$11*$D$9+$C$11*$D$9+$F$11*((FF538+EX538)/MAX(FF538+EX538+FG538, 0.1)*$I$9+FG538/MAX(FF538+EX538+FG538, 0.1)*$J$9))/($B$11+$C$11+$F$11)</f>
        <v>0</v>
      </c>
      <c r="DK538">
        <f>($B$11*$K$9+$C$11*$K$9+$F$11*((FF538+EX538)/MAX(FF538+EX538+FG538, 0.1)*$P$9+FG538/MAX(FF538+EX538+FG538, 0.1)*$Q$9))/($B$11+$C$11+$F$11)</f>
        <v>0</v>
      </c>
      <c r="DL538">
        <v>4.6</v>
      </c>
      <c r="DM538">
        <v>0.5</v>
      </c>
      <c r="DN538" t="s">
        <v>438</v>
      </c>
      <c r="DO538">
        <v>2</v>
      </c>
      <c r="DP538" t="b">
        <v>1</v>
      </c>
      <c r="DQ538">
        <v>1759003991.84615</v>
      </c>
      <c r="DR538">
        <v>623.479461538462</v>
      </c>
      <c r="DS538">
        <v>656.854923076923</v>
      </c>
      <c r="DT538">
        <v>23.2125076923077</v>
      </c>
      <c r="DU538">
        <v>21.5606692307692</v>
      </c>
      <c r="DV538">
        <v>617.090615384615</v>
      </c>
      <c r="DW538">
        <v>22.8347461538462</v>
      </c>
      <c r="DX538">
        <v>499.985923076923</v>
      </c>
      <c r="DY538">
        <v>90.2399384615385</v>
      </c>
      <c r="DZ538">
        <v>0.0291751384615385</v>
      </c>
      <c r="EA538">
        <v>29.7373769230769</v>
      </c>
      <c r="EB538">
        <v>30.0417769230769</v>
      </c>
      <c r="EC538">
        <v>999.9</v>
      </c>
      <c r="ED538">
        <v>0</v>
      </c>
      <c r="EE538">
        <v>0</v>
      </c>
      <c r="EF538">
        <v>10012.73</v>
      </c>
      <c r="EG538">
        <v>0</v>
      </c>
      <c r="EH538">
        <v>9.51475</v>
      </c>
      <c r="EI538">
        <v>-33.3756923076923</v>
      </c>
      <c r="EJ538">
        <v>638.295692307692</v>
      </c>
      <c r="EK538">
        <v>671.329307692308</v>
      </c>
      <c r="EL538">
        <v>1.65181923076923</v>
      </c>
      <c r="EM538">
        <v>656.854923076923</v>
      </c>
      <c r="EN538">
        <v>21.5606692307692</v>
      </c>
      <c r="EO538">
        <v>2.09469384615385</v>
      </c>
      <c r="EP538">
        <v>1.94563461538462</v>
      </c>
      <c r="EQ538">
        <v>18.1788846153846</v>
      </c>
      <c r="ER538">
        <v>17.0087076923077</v>
      </c>
      <c r="ES538">
        <v>1999.96846153846</v>
      </c>
      <c r="ET538">
        <v>0.980003153846154</v>
      </c>
      <c r="EU538">
        <v>0.0199969230769231</v>
      </c>
      <c r="EV538">
        <v>0</v>
      </c>
      <c r="EW538">
        <v>301.103923076923</v>
      </c>
      <c r="EX538">
        <v>5.00016</v>
      </c>
      <c r="EY538">
        <v>6339.37230769231</v>
      </c>
      <c r="EZ538">
        <v>18233.9153846154</v>
      </c>
      <c r="FA538">
        <v>48.937</v>
      </c>
      <c r="FB538">
        <v>49.5</v>
      </c>
      <c r="FC538">
        <v>49.375</v>
      </c>
      <c r="FD538">
        <v>49.062</v>
      </c>
      <c r="FE538">
        <v>50.75</v>
      </c>
      <c r="FF538">
        <v>1955.07846153846</v>
      </c>
      <c r="FG538">
        <v>39.89</v>
      </c>
      <c r="FH538">
        <v>0</v>
      </c>
      <c r="FI538">
        <v>1759004005.5</v>
      </c>
      <c r="FJ538">
        <v>0</v>
      </c>
      <c r="FK538">
        <v>301.109884615385</v>
      </c>
      <c r="FL538">
        <v>2.19305981537481</v>
      </c>
      <c r="FM538">
        <v>57.2598289651322</v>
      </c>
      <c r="FN538">
        <v>6340.12192307692</v>
      </c>
      <c r="FO538">
        <v>15</v>
      </c>
      <c r="FP538">
        <v>0</v>
      </c>
      <c r="FQ538" t="s">
        <v>439</v>
      </c>
      <c r="FR538">
        <v>1747249705.1</v>
      </c>
      <c r="FS538">
        <v>1747249711.1</v>
      </c>
      <c r="FT538">
        <v>0</v>
      </c>
      <c r="FU538">
        <v>0.871</v>
      </c>
      <c r="FV538">
        <v>0.066</v>
      </c>
      <c r="FW538">
        <v>5.486</v>
      </c>
      <c r="FX538">
        <v>0.145</v>
      </c>
      <c r="FY538">
        <v>420</v>
      </c>
      <c r="FZ538">
        <v>16</v>
      </c>
      <c r="GA538">
        <v>0.27</v>
      </c>
      <c r="GB538">
        <v>0.16</v>
      </c>
      <c r="GC538">
        <v>-33.261805</v>
      </c>
      <c r="GD538">
        <v>-1.02345112781958</v>
      </c>
      <c r="GE538">
        <v>0.607638613383811</v>
      </c>
      <c r="GF538">
        <v>0</v>
      </c>
      <c r="GG538">
        <v>300.959911764706</v>
      </c>
      <c r="GH538">
        <v>2.44961038680962</v>
      </c>
      <c r="GI538">
        <v>0.273941746453196</v>
      </c>
      <c r="GJ538">
        <v>-1</v>
      </c>
      <c r="GK538">
        <v>1.655586</v>
      </c>
      <c r="GL538">
        <v>-0.105457443609024</v>
      </c>
      <c r="GM538">
        <v>0.0102662979695701</v>
      </c>
      <c r="GN538">
        <v>0</v>
      </c>
      <c r="GO538">
        <v>0</v>
      </c>
      <c r="GP538">
        <v>2</v>
      </c>
      <c r="GQ538" t="s">
        <v>457</v>
      </c>
      <c r="GR538">
        <v>3.1254</v>
      </c>
      <c r="GS538">
        <v>2.65503</v>
      </c>
      <c r="GT538">
        <v>0.122473</v>
      </c>
      <c r="GU538">
        <v>0.127606</v>
      </c>
      <c r="GV538">
        <v>0.0987827</v>
      </c>
      <c r="GW538">
        <v>0.0943401</v>
      </c>
      <c r="GX538">
        <v>22540</v>
      </c>
      <c r="GY538">
        <v>21288.7</v>
      </c>
      <c r="GZ538">
        <v>22970.7</v>
      </c>
      <c r="HA538">
        <v>23761.2</v>
      </c>
      <c r="HB538">
        <v>35286.3</v>
      </c>
      <c r="HC538">
        <v>35626.6</v>
      </c>
      <c r="HD538">
        <v>41415.9</v>
      </c>
      <c r="HE538">
        <v>42377.1</v>
      </c>
      <c r="HF538">
        <v>1.9028</v>
      </c>
      <c r="HG538">
        <v>1.8148</v>
      </c>
      <c r="HH538">
        <v>0.167634</v>
      </c>
      <c r="HI538">
        <v>0</v>
      </c>
      <c r="HJ538">
        <v>27.3107</v>
      </c>
      <c r="HK538">
        <v>999.9</v>
      </c>
      <c r="HL538">
        <v>55.726</v>
      </c>
      <c r="HM538">
        <v>29.527</v>
      </c>
      <c r="HN538">
        <v>25.6048</v>
      </c>
      <c r="HO538">
        <v>53.9574</v>
      </c>
      <c r="HP538">
        <v>41.6987</v>
      </c>
      <c r="HQ538">
        <v>1</v>
      </c>
      <c r="HR538">
        <v>0.0518496</v>
      </c>
      <c r="HS538">
        <v>0.502304</v>
      </c>
      <c r="HT538">
        <v>20.2168</v>
      </c>
      <c r="HU538">
        <v>5.23256</v>
      </c>
      <c r="HV538">
        <v>11.992</v>
      </c>
      <c r="HW538">
        <v>4.95575</v>
      </c>
      <c r="HX538">
        <v>3.30398</v>
      </c>
      <c r="HY538">
        <v>25.1</v>
      </c>
      <c r="HZ538">
        <v>9999</v>
      </c>
      <c r="IA538">
        <v>9999</v>
      </c>
      <c r="IB538">
        <v>9999</v>
      </c>
      <c r="IC538">
        <v>1.86854</v>
      </c>
      <c r="ID538">
        <v>1.86418</v>
      </c>
      <c r="IE538">
        <v>1.8718</v>
      </c>
      <c r="IF538">
        <v>1.86267</v>
      </c>
      <c r="IG538">
        <v>1.86213</v>
      </c>
      <c r="IH538">
        <v>1.86856</v>
      </c>
      <c r="II538">
        <v>1.85867</v>
      </c>
      <c r="IJ538">
        <v>1.86508</v>
      </c>
      <c r="IK538">
        <v>5</v>
      </c>
      <c r="IL538">
        <v>0</v>
      </c>
      <c r="IM538">
        <v>0</v>
      </c>
      <c r="IN538">
        <v>0</v>
      </c>
      <c r="IO538" t="s">
        <v>441</v>
      </c>
      <c r="IP538" t="s">
        <v>442</v>
      </c>
      <c r="IQ538" t="s">
        <v>443</v>
      </c>
      <c r="IR538" t="s">
        <v>443</v>
      </c>
      <c r="IS538" t="s">
        <v>443</v>
      </c>
      <c r="IT538" t="s">
        <v>443</v>
      </c>
      <c r="IU538">
        <v>0</v>
      </c>
      <c r="IV538">
        <v>100</v>
      </c>
      <c r="IW538">
        <v>100</v>
      </c>
      <c r="IX538">
        <v>6.457</v>
      </c>
      <c r="IY538">
        <v>0.3774</v>
      </c>
      <c r="IZ538">
        <v>4.29428474587108</v>
      </c>
      <c r="JA538">
        <v>0.0044018681294096</v>
      </c>
      <c r="JB538">
        <v>-1.90699597991277e-06</v>
      </c>
      <c r="JC538">
        <v>4.44501569190667e-10</v>
      </c>
      <c r="JD538">
        <v>0.0663976639725661</v>
      </c>
      <c r="JE538">
        <v>0.00774552653971819</v>
      </c>
      <c r="JF538">
        <v>0.000136201457998369</v>
      </c>
      <c r="JG538">
        <v>5.32982615085375e-06</v>
      </c>
      <c r="JH538">
        <v>-0</v>
      </c>
      <c r="JI538">
        <v>1991</v>
      </c>
      <c r="JJ538">
        <v>1</v>
      </c>
      <c r="JK538">
        <v>28</v>
      </c>
      <c r="JL538">
        <v>195904.9</v>
      </c>
      <c r="JM538">
        <v>195904.8</v>
      </c>
      <c r="JN538">
        <v>1.32446</v>
      </c>
      <c r="JO538">
        <v>2.38403</v>
      </c>
      <c r="JP538">
        <v>1.4978</v>
      </c>
      <c r="JQ538">
        <v>2.33276</v>
      </c>
      <c r="JR538">
        <v>1.54419</v>
      </c>
      <c r="JS538">
        <v>2.39136</v>
      </c>
      <c r="JT538">
        <v>35.801</v>
      </c>
      <c r="JU538">
        <v>24.105</v>
      </c>
      <c r="JV538">
        <v>18</v>
      </c>
      <c r="JW538">
        <v>547.082</v>
      </c>
      <c r="JX538">
        <v>433.486</v>
      </c>
      <c r="JY538">
        <v>26.5519</v>
      </c>
      <c r="JZ538">
        <v>28.2578</v>
      </c>
      <c r="KA538">
        <v>29.9999</v>
      </c>
      <c r="KB538">
        <v>28.218</v>
      </c>
      <c r="KC538">
        <v>28.2475</v>
      </c>
      <c r="KD538">
        <v>26.6126</v>
      </c>
      <c r="KE538">
        <v>28.447</v>
      </c>
      <c r="KF538">
        <v>100</v>
      </c>
      <c r="KG538">
        <v>26.5026</v>
      </c>
      <c r="KH538">
        <v>705.227</v>
      </c>
      <c r="KI538">
        <v>21.633</v>
      </c>
      <c r="KJ538">
        <v>92.821</v>
      </c>
      <c r="KK538">
        <v>98.7593</v>
      </c>
    </row>
    <row r="539" spans="1:297">
      <c r="A539">
        <v>523</v>
      </c>
      <c r="B539">
        <v>1759004005</v>
      </c>
      <c r="C539">
        <v>16658</v>
      </c>
      <c r="D539" t="s">
        <v>1492</v>
      </c>
      <c r="E539" t="s">
        <v>1493</v>
      </c>
      <c r="F539">
        <v>5</v>
      </c>
      <c r="G539" t="s">
        <v>1217</v>
      </c>
      <c r="H539" t="s">
        <v>436</v>
      </c>
      <c r="I539">
        <v>1759003996.84615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(EA539+(U539+2*0.95*5.67E-8*(((EA539+$B$7)+273)^4-(EA539+273)^4)-44100*J539)/(1.84*29.3*R539+8*0.95*5.67E-8*(EA539+273)^3))</f>
        <v>0</v>
      </c>
      <c r="W539">
        <f>($C$7*EB539+$D$7*EC539+$E$7*V539)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2*0.95*5.67E-8*(((EA539+$B$7)+273)^4-(W539+273)^4)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705.288396639286</v>
      </c>
      <c r="AK539">
        <v>679.950333333334</v>
      </c>
      <c r="AL539">
        <v>3.52266833333325</v>
      </c>
      <c r="AM539">
        <v>63.08</v>
      </c>
      <c r="AN539">
        <f>(AP539 - AO539 + DY539*1E3/(8.314*(EA539+273.15)) * AR539/DX539 * AQ539) * DX539/(100*DL539) * 1000/(1000 - AP539)</f>
        <v>0</v>
      </c>
      <c r="AO539">
        <v>21.5616399047619</v>
      </c>
      <c r="AP539">
        <v>23.1824436363636</v>
      </c>
      <c r="AQ539">
        <v>-0.000154032696715216</v>
      </c>
      <c r="AR539">
        <v>99.94</v>
      </c>
      <c r="AS539">
        <v>0</v>
      </c>
      <c r="AT539">
        <v>0</v>
      </c>
      <c r="AU539">
        <f>IF(AS539*$H$13&gt;=AW539,1.0,(AW539/(AW539-AS539*$H$13)))</f>
        <v>0</v>
      </c>
      <c r="AV539">
        <f>(AU539-1)*100</f>
        <v>0</v>
      </c>
      <c r="AW539">
        <f>MAX(0,($B$13+$C$13*EF539)/(1+$D$13*EF539)*DY539/(EA539+273)*$E$13)</f>
        <v>0</v>
      </c>
      <c r="AX539" t="s">
        <v>437</v>
      </c>
      <c r="AY539" t="s">
        <v>437</v>
      </c>
      <c r="AZ539">
        <v>0</v>
      </c>
      <c r="BA539">
        <v>0</v>
      </c>
      <c r="BB539">
        <f>1-AZ539/BA539</f>
        <v>0</v>
      </c>
      <c r="BC539">
        <v>0</v>
      </c>
      <c r="BD539" t="s">
        <v>437</v>
      </c>
      <c r="BE539" t="s">
        <v>437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437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$B$11*EG539+$C$11*EH539+$F$11*ES539*(1-EV539)</f>
        <v>0</v>
      </c>
      <c r="DI539">
        <f>DH539*DJ539</f>
        <v>0</v>
      </c>
      <c r="DJ539">
        <f>($B$11*$D$9+$C$11*$D$9+$F$11*((FF539+EX539)/MAX(FF539+EX539+FG539, 0.1)*$I$9+FG539/MAX(FF539+EX539+FG539, 0.1)*$J$9))/($B$11+$C$11+$F$11)</f>
        <v>0</v>
      </c>
      <c r="DK539">
        <f>($B$11*$K$9+$C$11*$K$9+$F$11*((FF539+EX539)/MAX(FF539+EX539+FG539, 0.1)*$P$9+FG539/MAX(FF539+EX539+FG539, 0.1)*$Q$9))/($B$11+$C$11+$F$11)</f>
        <v>0</v>
      </c>
      <c r="DL539">
        <v>4.6</v>
      </c>
      <c r="DM539">
        <v>0.5</v>
      </c>
      <c r="DN539" t="s">
        <v>438</v>
      </c>
      <c r="DO539">
        <v>2</v>
      </c>
      <c r="DP539" t="b">
        <v>1</v>
      </c>
      <c r="DQ539">
        <v>1759003996.84615</v>
      </c>
      <c r="DR539">
        <v>640.136846153846</v>
      </c>
      <c r="DS539">
        <v>673.783307692308</v>
      </c>
      <c r="DT539">
        <v>23.2020692307692</v>
      </c>
      <c r="DU539">
        <v>21.5610923076923</v>
      </c>
      <c r="DV539">
        <v>633.705769230769</v>
      </c>
      <c r="DW539">
        <v>22.8245615384615</v>
      </c>
      <c r="DX539">
        <v>500.009769230769</v>
      </c>
      <c r="DY539">
        <v>90.2399230769231</v>
      </c>
      <c r="DZ539">
        <v>0.0292679769230769</v>
      </c>
      <c r="EA539">
        <v>29.7364846153846</v>
      </c>
      <c r="EB539">
        <v>30.0429</v>
      </c>
      <c r="EC539">
        <v>999.9</v>
      </c>
      <c r="ED539">
        <v>0</v>
      </c>
      <c r="EE539">
        <v>0</v>
      </c>
      <c r="EF539">
        <v>10005.4284615385</v>
      </c>
      <c r="EG539">
        <v>0</v>
      </c>
      <c r="EH539">
        <v>9.51475</v>
      </c>
      <c r="EI539">
        <v>-33.6466538461538</v>
      </c>
      <c r="EJ539">
        <v>655.341923076923</v>
      </c>
      <c r="EK539">
        <v>688.630923076923</v>
      </c>
      <c r="EL539">
        <v>1.64097769230769</v>
      </c>
      <c r="EM539">
        <v>673.783307692308</v>
      </c>
      <c r="EN539">
        <v>21.5610923076923</v>
      </c>
      <c r="EO539">
        <v>2.09375153846154</v>
      </c>
      <c r="EP539">
        <v>1.94567230769231</v>
      </c>
      <c r="EQ539">
        <v>18.1717307692308</v>
      </c>
      <c r="ER539">
        <v>17.0090076923077</v>
      </c>
      <c r="ES539">
        <v>1999.96692307692</v>
      </c>
      <c r="ET539">
        <v>0.980003153846154</v>
      </c>
      <c r="EU539">
        <v>0.0199969230769231</v>
      </c>
      <c r="EV539">
        <v>0</v>
      </c>
      <c r="EW539">
        <v>301.260769230769</v>
      </c>
      <c r="EX539">
        <v>5.00016</v>
      </c>
      <c r="EY539">
        <v>6343.93461538461</v>
      </c>
      <c r="EZ539">
        <v>18233.8923076923</v>
      </c>
      <c r="FA539">
        <v>48.937</v>
      </c>
      <c r="FB539">
        <v>49.5</v>
      </c>
      <c r="FC539">
        <v>49.375</v>
      </c>
      <c r="FD539">
        <v>49.062</v>
      </c>
      <c r="FE539">
        <v>50.75</v>
      </c>
      <c r="FF539">
        <v>1955.07692307692</v>
      </c>
      <c r="FG539">
        <v>39.89</v>
      </c>
      <c r="FH539">
        <v>0</v>
      </c>
      <c r="FI539">
        <v>1759004010.3</v>
      </c>
      <c r="FJ539">
        <v>0</v>
      </c>
      <c r="FK539">
        <v>301.267</v>
      </c>
      <c r="FL539">
        <v>2.30372648888969</v>
      </c>
      <c r="FM539">
        <v>50.458803485838</v>
      </c>
      <c r="FN539">
        <v>6344.40615384615</v>
      </c>
      <c r="FO539">
        <v>15</v>
      </c>
      <c r="FP539">
        <v>0</v>
      </c>
      <c r="FQ539" t="s">
        <v>439</v>
      </c>
      <c r="FR539">
        <v>1747249705.1</v>
      </c>
      <c r="FS539">
        <v>1747249711.1</v>
      </c>
      <c r="FT539">
        <v>0</v>
      </c>
      <c r="FU539">
        <v>0.871</v>
      </c>
      <c r="FV539">
        <v>0.066</v>
      </c>
      <c r="FW539">
        <v>5.486</v>
      </c>
      <c r="FX539">
        <v>0.145</v>
      </c>
      <c r="FY539">
        <v>420</v>
      </c>
      <c r="FZ539">
        <v>16</v>
      </c>
      <c r="GA539">
        <v>0.27</v>
      </c>
      <c r="GB539">
        <v>0.16</v>
      </c>
      <c r="GC539">
        <v>-33.5293095238095</v>
      </c>
      <c r="GD539">
        <v>-1.70728831168835</v>
      </c>
      <c r="GE539">
        <v>0.623208810000049</v>
      </c>
      <c r="GF539">
        <v>0</v>
      </c>
      <c r="GG539">
        <v>301.161264705882</v>
      </c>
      <c r="GH539">
        <v>2.05034376908533</v>
      </c>
      <c r="GI539">
        <v>0.24465417475472</v>
      </c>
      <c r="GJ539">
        <v>-1</v>
      </c>
      <c r="GK539">
        <v>1.64665952380952</v>
      </c>
      <c r="GL539">
        <v>-0.129342077922076</v>
      </c>
      <c r="GM539">
        <v>0.0131701048468873</v>
      </c>
      <c r="GN539">
        <v>0</v>
      </c>
      <c r="GO539">
        <v>0</v>
      </c>
      <c r="GP539">
        <v>2</v>
      </c>
      <c r="GQ539" t="s">
        <v>457</v>
      </c>
      <c r="GR539">
        <v>3.12561</v>
      </c>
      <c r="GS539">
        <v>2.65467</v>
      </c>
      <c r="GT539">
        <v>0.124718</v>
      </c>
      <c r="GU539">
        <v>0.129653</v>
      </c>
      <c r="GV539">
        <v>0.0987302</v>
      </c>
      <c r="GW539">
        <v>0.0943373</v>
      </c>
      <c r="GX539">
        <v>22482.6</v>
      </c>
      <c r="GY539">
        <v>21239.1</v>
      </c>
      <c r="GZ539">
        <v>22971</v>
      </c>
      <c r="HA539">
        <v>23761.5</v>
      </c>
      <c r="HB539">
        <v>35288.9</v>
      </c>
      <c r="HC539">
        <v>35627.3</v>
      </c>
      <c r="HD539">
        <v>41416.2</v>
      </c>
      <c r="HE539">
        <v>42377.6</v>
      </c>
      <c r="HF539">
        <v>1.90333</v>
      </c>
      <c r="HG539">
        <v>1.81455</v>
      </c>
      <c r="HH539">
        <v>0.168063</v>
      </c>
      <c r="HI539">
        <v>0</v>
      </c>
      <c r="HJ539">
        <v>27.3119</v>
      </c>
      <c r="HK539">
        <v>999.9</v>
      </c>
      <c r="HL539">
        <v>55.726</v>
      </c>
      <c r="HM539">
        <v>29.517</v>
      </c>
      <c r="HN539">
        <v>25.5887</v>
      </c>
      <c r="HO539">
        <v>54.2074</v>
      </c>
      <c r="HP539">
        <v>41.4744</v>
      </c>
      <c r="HQ539">
        <v>1</v>
      </c>
      <c r="HR539">
        <v>0.0516184</v>
      </c>
      <c r="HS539">
        <v>0.547652</v>
      </c>
      <c r="HT539">
        <v>20.2166</v>
      </c>
      <c r="HU539">
        <v>5.23197</v>
      </c>
      <c r="HV539">
        <v>11.992</v>
      </c>
      <c r="HW539">
        <v>4.95565</v>
      </c>
      <c r="HX539">
        <v>3.30387</v>
      </c>
      <c r="HY539">
        <v>25.1</v>
      </c>
      <c r="HZ539">
        <v>9999</v>
      </c>
      <c r="IA539">
        <v>9999</v>
      </c>
      <c r="IB539">
        <v>9999</v>
      </c>
      <c r="IC539">
        <v>1.86853</v>
      </c>
      <c r="ID539">
        <v>1.86418</v>
      </c>
      <c r="IE539">
        <v>1.8718</v>
      </c>
      <c r="IF539">
        <v>1.8627</v>
      </c>
      <c r="IG539">
        <v>1.86214</v>
      </c>
      <c r="IH539">
        <v>1.86854</v>
      </c>
      <c r="II539">
        <v>1.85867</v>
      </c>
      <c r="IJ539">
        <v>1.86508</v>
      </c>
      <c r="IK539">
        <v>5</v>
      </c>
      <c r="IL539">
        <v>0</v>
      </c>
      <c r="IM539">
        <v>0</v>
      </c>
      <c r="IN539">
        <v>0</v>
      </c>
      <c r="IO539" t="s">
        <v>441</v>
      </c>
      <c r="IP539" t="s">
        <v>442</v>
      </c>
      <c r="IQ539" t="s">
        <v>443</v>
      </c>
      <c r="IR539" t="s">
        <v>443</v>
      </c>
      <c r="IS539" t="s">
        <v>443</v>
      </c>
      <c r="IT539" t="s">
        <v>443</v>
      </c>
      <c r="IU539">
        <v>0</v>
      </c>
      <c r="IV539">
        <v>100</v>
      </c>
      <c r="IW539">
        <v>100</v>
      </c>
      <c r="IX539">
        <v>6.499</v>
      </c>
      <c r="IY539">
        <v>0.377</v>
      </c>
      <c r="IZ539">
        <v>4.29428474587108</v>
      </c>
      <c r="JA539">
        <v>0.0044018681294096</v>
      </c>
      <c r="JB539">
        <v>-1.90699597991277e-06</v>
      </c>
      <c r="JC539">
        <v>4.44501569190667e-10</v>
      </c>
      <c r="JD539">
        <v>0.0663976639725661</v>
      </c>
      <c r="JE539">
        <v>0.00774552653971819</v>
      </c>
      <c r="JF539">
        <v>0.000136201457998369</v>
      </c>
      <c r="JG539">
        <v>5.32982615085375e-06</v>
      </c>
      <c r="JH539">
        <v>-0</v>
      </c>
      <c r="JI539">
        <v>1991</v>
      </c>
      <c r="JJ539">
        <v>1</v>
      </c>
      <c r="JK539">
        <v>28</v>
      </c>
      <c r="JL539">
        <v>195905</v>
      </c>
      <c r="JM539">
        <v>195904.9</v>
      </c>
      <c r="JN539">
        <v>1.35254</v>
      </c>
      <c r="JO539">
        <v>2.39868</v>
      </c>
      <c r="JP539">
        <v>1.4978</v>
      </c>
      <c r="JQ539">
        <v>2.33276</v>
      </c>
      <c r="JR539">
        <v>1.54419</v>
      </c>
      <c r="JS539">
        <v>2.24609</v>
      </c>
      <c r="JT539">
        <v>35.801</v>
      </c>
      <c r="JU539">
        <v>24.0875</v>
      </c>
      <c r="JV539">
        <v>18</v>
      </c>
      <c r="JW539">
        <v>547.393</v>
      </c>
      <c r="JX539">
        <v>433.308</v>
      </c>
      <c r="JY539">
        <v>26.5015</v>
      </c>
      <c r="JZ539">
        <v>28.2538</v>
      </c>
      <c r="KA539">
        <v>29.9998</v>
      </c>
      <c r="KB539">
        <v>28.2144</v>
      </c>
      <c r="KC539">
        <v>28.2435</v>
      </c>
      <c r="KD539">
        <v>27.2298</v>
      </c>
      <c r="KE539">
        <v>28.175</v>
      </c>
      <c r="KF539">
        <v>100</v>
      </c>
      <c r="KG539">
        <v>26.4603</v>
      </c>
      <c r="KH539">
        <v>725.489</v>
      </c>
      <c r="KI539">
        <v>21.6659</v>
      </c>
      <c r="KJ539">
        <v>92.8219</v>
      </c>
      <c r="KK539">
        <v>98.7606</v>
      </c>
    </row>
    <row r="540" spans="1:297">
      <c r="A540">
        <v>524</v>
      </c>
      <c r="B540">
        <v>1759004010</v>
      </c>
      <c r="C540">
        <v>16663</v>
      </c>
      <c r="D540" t="s">
        <v>1494</v>
      </c>
      <c r="E540" t="s">
        <v>1495</v>
      </c>
      <c r="F540">
        <v>5</v>
      </c>
      <c r="G540" t="s">
        <v>1217</v>
      </c>
      <c r="H540" t="s">
        <v>436</v>
      </c>
      <c r="I540">
        <v>1759004001.84615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(EA540+(U540+2*0.95*5.67E-8*(((EA540+$B$7)+273)^4-(EA540+273)^4)-44100*J540)/(1.84*29.3*R540+8*0.95*5.67E-8*(EA540+273)^3))</f>
        <v>0</v>
      </c>
      <c r="W540">
        <f>($C$7*EB540+$D$7*EC540+$E$7*V540)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2*0.95*5.67E-8*(((EA540+$B$7)+273)^4-(W540+273)^4)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721.313236538096</v>
      </c>
      <c r="AK540">
        <v>696.505006060606</v>
      </c>
      <c r="AL540">
        <v>3.2949243722943</v>
      </c>
      <c r="AM540">
        <v>63.08</v>
      </c>
      <c r="AN540">
        <f>(AP540 - AO540 + DY540*1E3/(8.314*(EA540+273.15)) * AR540/DX540 * AQ540) * DX540/(100*DL540) * 1000/(1000 - AP540)</f>
        <v>0</v>
      </c>
      <c r="AO540">
        <v>21.5647311160714</v>
      </c>
      <c r="AP540">
        <v>23.1636333333333</v>
      </c>
      <c r="AQ540">
        <v>-0.000164630687830743</v>
      </c>
      <c r="AR540">
        <v>99.94</v>
      </c>
      <c r="AS540">
        <v>0</v>
      </c>
      <c r="AT540">
        <v>0</v>
      </c>
      <c r="AU540">
        <f>IF(AS540*$H$13&gt;=AW540,1.0,(AW540/(AW540-AS540*$H$13)))</f>
        <v>0</v>
      </c>
      <c r="AV540">
        <f>(AU540-1)*100</f>
        <v>0</v>
      </c>
      <c r="AW540">
        <f>MAX(0,($B$13+$C$13*EF540)/(1+$D$13*EF540)*DY540/(EA540+273)*$E$13)</f>
        <v>0</v>
      </c>
      <c r="AX540" t="s">
        <v>437</v>
      </c>
      <c r="AY540" t="s">
        <v>437</v>
      </c>
      <c r="AZ540">
        <v>0</v>
      </c>
      <c r="BA540">
        <v>0</v>
      </c>
      <c r="BB540">
        <f>1-AZ540/BA540</f>
        <v>0</v>
      </c>
      <c r="BC540">
        <v>0</v>
      </c>
      <c r="BD540" t="s">
        <v>437</v>
      </c>
      <c r="BE540" t="s">
        <v>437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437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$B$11*EG540+$C$11*EH540+$F$11*ES540*(1-EV540)</f>
        <v>0</v>
      </c>
      <c r="DI540">
        <f>DH540*DJ540</f>
        <v>0</v>
      </c>
      <c r="DJ540">
        <f>($B$11*$D$9+$C$11*$D$9+$F$11*((FF540+EX540)/MAX(FF540+EX540+FG540, 0.1)*$I$9+FG540/MAX(FF540+EX540+FG540, 0.1)*$J$9))/($B$11+$C$11+$F$11)</f>
        <v>0</v>
      </c>
      <c r="DK540">
        <f>($B$11*$K$9+$C$11*$K$9+$F$11*((FF540+EX540)/MAX(FF540+EX540+FG540, 0.1)*$P$9+FG540/MAX(FF540+EX540+FG540, 0.1)*$Q$9))/($B$11+$C$11+$F$11)</f>
        <v>0</v>
      </c>
      <c r="DL540">
        <v>4.6</v>
      </c>
      <c r="DM540">
        <v>0.5</v>
      </c>
      <c r="DN540" t="s">
        <v>438</v>
      </c>
      <c r="DO540">
        <v>2</v>
      </c>
      <c r="DP540" t="b">
        <v>1</v>
      </c>
      <c r="DQ540">
        <v>1759004001.84615</v>
      </c>
      <c r="DR540">
        <v>656.766692307692</v>
      </c>
      <c r="DS540">
        <v>690.134461538462</v>
      </c>
      <c r="DT540">
        <v>23.1879</v>
      </c>
      <c r="DU540">
        <v>21.5627923076923</v>
      </c>
      <c r="DV540">
        <v>650.294076923077</v>
      </c>
      <c r="DW540">
        <v>22.8107</v>
      </c>
      <c r="DX540">
        <v>500.015076923077</v>
      </c>
      <c r="DY540">
        <v>90.2403</v>
      </c>
      <c r="DZ540">
        <v>0.0292853076923077</v>
      </c>
      <c r="EA540">
        <v>29.7345384615385</v>
      </c>
      <c r="EB540">
        <v>30.0501538461539</v>
      </c>
      <c r="EC540">
        <v>999.9</v>
      </c>
      <c r="ED540">
        <v>0</v>
      </c>
      <c r="EE540">
        <v>0</v>
      </c>
      <c r="EF540">
        <v>9989.18307692308</v>
      </c>
      <c r="EG540">
        <v>0</v>
      </c>
      <c r="EH540">
        <v>9.51475</v>
      </c>
      <c r="EI540">
        <v>-33.3680461538462</v>
      </c>
      <c r="EJ540">
        <v>672.356923076923</v>
      </c>
      <c r="EK540">
        <v>705.343692307692</v>
      </c>
      <c r="EL540">
        <v>1.62510461538462</v>
      </c>
      <c r="EM540">
        <v>690.134461538462</v>
      </c>
      <c r="EN540">
        <v>21.5627923076923</v>
      </c>
      <c r="EO540">
        <v>2.09248153846154</v>
      </c>
      <c r="EP540">
        <v>1.94583384615385</v>
      </c>
      <c r="EQ540">
        <v>18.1620692307692</v>
      </c>
      <c r="ER540">
        <v>17.0103153846154</v>
      </c>
      <c r="ES540">
        <v>2000.02769230769</v>
      </c>
      <c r="ET540">
        <v>0.980003846153846</v>
      </c>
      <c r="EU540">
        <v>0.0199962769230769</v>
      </c>
      <c r="EV540">
        <v>0</v>
      </c>
      <c r="EW540">
        <v>301.444615384615</v>
      </c>
      <c r="EX540">
        <v>5.00016</v>
      </c>
      <c r="EY540">
        <v>6348.17923076923</v>
      </c>
      <c r="EZ540">
        <v>18234.4538461538</v>
      </c>
      <c r="FA540">
        <v>48.937</v>
      </c>
      <c r="FB540">
        <v>49.5</v>
      </c>
      <c r="FC540">
        <v>49.375</v>
      </c>
      <c r="FD540">
        <v>49.062</v>
      </c>
      <c r="FE540">
        <v>50.75</v>
      </c>
      <c r="FF540">
        <v>1955.13769230769</v>
      </c>
      <c r="FG540">
        <v>39.89</v>
      </c>
      <c r="FH540">
        <v>0</v>
      </c>
      <c r="FI540">
        <v>1759004015.7</v>
      </c>
      <c r="FJ540">
        <v>0</v>
      </c>
      <c r="FK540">
        <v>301.49788</v>
      </c>
      <c r="FL540">
        <v>2.29169229745926</v>
      </c>
      <c r="FM540">
        <v>43.6038462082659</v>
      </c>
      <c r="FN540">
        <v>6348.9032</v>
      </c>
      <c r="FO540">
        <v>15</v>
      </c>
      <c r="FP540">
        <v>0</v>
      </c>
      <c r="FQ540" t="s">
        <v>439</v>
      </c>
      <c r="FR540">
        <v>1747249705.1</v>
      </c>
      <c r="FS540">
        <v>1747249711.1</v>
      </c>
      <c r="FT540">
        <v>0</v>
      </c>
      <c r="FU540">
        <v>0.871</v>
      </c>
      <c r="FV540">
        <v>0.066</v>
      </c>
      <c r="FW540">
        <v>5.486</v>
      </c>
      <c r="FX540">
        <v>0.145</v>
      </c>
      <c r="FY540">
        <v>420</v>
      </c>
      <c r="FZ540">
        <v>16</v>
      </c>
      <c r="GA540">
        <v>0.27</v>
      </c>
      <c r="GB540">
        <v>0.16</v>
      </c>
      <c r="GC540">
        <v>-33.508535</v>
      </c>
      <c r="GD540">
        <v>1.30030827067669</v>
      </c>
      <c r="GE540">
        <v>0.66530962436673</v>
      </c>
      <c r="GF540">
        <v>0</v>
      </c>
      <c r="GG540">
        <v>301.352676470588</v>
      </c>
      <c r="GH540">
        <v>2.3128953366844</v>
      </c>
      <c r="GI540">
        <v>0.281680849918967</v>
      </c>
      <c r="GJ540">
        <v>-1</v>
      </c>
      <c r="GK540">
        <v>1.632025</v>
      </c>
      <c r="GL540">
        <v>-0.186369924812029</v>
      </c>
      <c r="GM540">
        <v>0.0183417320610678</v>
      </c>
      <c r="GN540">
        <v>0</v>
      </c>
      <c r="GO540">
        <v>0</v>
      </c>
      <c r="GP540">
        <v>2</v>
      </c>
      <c r="GQ540" t="s">
        <v>457</v>
      </c>
      <c r="GR540">
        <v>3.12546</v>
      </c>
      <c r="GS540">
        <v>2.65467</v>
      </c>
      <c r="GT540">
        <v>0.126835</v>
      </c>
      <c r="GU540">
        <v>0.131817</v>
      </c>
      <c r="GV540">
        <v>0.0986796</v>
      </c>
      <c r="GW540">
        <v>0.0943994</v>
      </c>
      <c r="GX540">
        <v>22428.6</v>
      </c>
      <c r="GY540">
        <v>21186.1</v>
      </c>
      <c r="GZ540">
        <v>22971.3</v>
      </c>
      <c r="HA540">
        <v>23761.2</v>
      </c>
      <c r="HB540">
        <v>35291.3</v>
      </c>
      <c r="HC540">
        <v>35624.9</v>
      </c>
      <c r="HD540">
        <v>41416.5</v>
      </c>
      <c r="HE540">
        <v>42377.4</v>
      </c>
      <c r="HF540">
        <v>1.90315</v>
      </c>
      <c r="HG540">
        <v>1.8151</v>
      </c>
      <c r="HH540">
        <v>0.16845</v>
      </c>
      <c r="HI540">
        <v>0</v>
      </c>
      <c r="HJ540">
        <v>27.313</v>
      </c>
      <c r="HK540">
        <v>999.9</v>
      </c>
      <c r="HL540">
        <v>55.726</v>
      </c>
      <c r="HM540">
        <v>29.517</v>
      </c>
      <c r="HN540">
        <v>25.5885</v>
      </c>
      <c r="HO540">
        <v>53.9174</v>
      </c>
      <c r="HP540">
        <v>41.5024</v>
      </c>
      <c r="HQ540">
        <v>1</v>
      </c>
      <c r="HR540">
        <v>0.0511052</v>
      </c>
      <c r="HS540">
        <v>0.593717</v>
      </c>
      <c r="HT540">
        <v>20.2164</v>
      </c>
      <c r="HU540">
        <v>5.23241</v>
      </c>
      <c r="HV540">
        <v>11.992</v>
      </c>
      <c r="HW540">
        <v>4.9557</v>
      </c>
      <c r="HX540">
        <v>3.30393</v>
      </c>
      <c r="HY540">
        <v>25.1</v>
      </c>
      <c r="HZ540">
        <v>9999</v>
      </c>
      <c r="IA540">
        <v>9999</v>
      </c>
      <c r="IB540">
        <v>9999</v>
      </c>
      <c r="IC540">
        <v>1.86851</v>
      </c>
      <c r="ID540">
        <v>1.86419</v>
      </c>
      <c r="IE540">
        <v>1.8718</v>
      </c>
      <c r="IF540">
        <v>1.86268</v>
      </c>
      <c r="IG540">
        <v>1.86212</v>
      </c>
      <c r="IH540">
        <v>1.86854</v>
      </c>
      <c r="II540">
        <v>1.85867</v>
      </c>
      <c r="IJ540">
        <v>1.86508</v>
      </c>
      <c r="IK540">
        <v>5</v>
      </c>
      <c r="IL540">
        <v>0</v>
      </c>
      <c r="IM540">
        <v>0</v>
      </c>
      <c r="IN540">
        <v>0</v>
      </c>
      <c r="IO540" t="s">
        <v>441</v>
      </c>
      <c r="IP540" t="s">
        <v>442</v>
      </c>
      <c r="IQ540" t="s">
        <v>443</v>
      </c>
      <c r="IR540" t="s">
        <v>443</v>
      </c>
      <c r="IS540" t="s">
        <v>443</v>
      </c>
      <c r="IT540" t="s">
        <v>443</v>
      </c>
      <c r="IU540">
        <v>0</v>
      </c>
      <c r="IV540">
        <v>100</v>
      </c>
      <c r="IW540">
        <v>100</v>
      </c>
      <c r="IX540">
        <v>6.539</v>
      </c>
      <c r="IY540">
        <v>0.3766</v>
      </c>
      <c r="IZ540">
        <v>4.29428474587108</v>
      </c>
      <c r="JA540">
        <v>0.0044018681294096</v>
      </c>
      <c r="JB540">
        <v>-1.90699597991277e-06</v>
      </c>
      <c r="JC540">
        <v>4.44501569190667e-10</v>
      </c>
      <c r="JD540">
        <v>0.0663976639725661</v>
      </c>
      <c r="JE540">
        <v>0.00774552653971819</v>
      </c>
      <c r="JF540">
        <v>0.000136201457998369</v>
      </c>
      <c r="JG540">
        <v>5.32982615085375e-06</v>
      </c>
      <c r="JH540">
        <v>-0</v>
      </c>
      <c r="JI540">
        <v>1991</v>
      </c>
      <c r="JJ540">
        <v>1</v>
      </c>
      <c r="JK540">
        <v>28</v>
      </c>
      <c r="JL540">
        <v>195905.1</v>
      </c>
      <c r="JM540">
        <v>195905</v>
      </c>
      <c r="JN540">
        <v>1.38794</v>
      </c>
      <c r="JO540">
        <v>2.3938</v>
      </c>
      <c r="JP540">
        <v>1.49902</v>
      </c>
      <c r="JQ540">
        <v>2.33276</v>
      </c>
      <c r="JR540">
        <v>1.54419</v>
      </c>
      <c r="JS540">
        <v>2.28516</v>
      </c>
      <c r="JT540">
        <v>35.8244</v>
      </c>
      <c r="JU540">
        <v>24.0963</v>
      </c>
      <c r="JV540">
        <v>18</v>
      </c>
      <c r="JW540">
        <v>547.243</v>
      </c>
      <c r="JX540">
        <v>433.607</v>
      </c>
      <c r="JY540">
        <v>26.4542</v>
      </c>
      <c r="JZ540">
        <v>28.2496</v>
      </c>
      <c r="KA540">
        <v>29.9998</v>
      </c>
      <c r="KB540">
        <v>28.2102</v>
      </c>
      <c r="KC540">
        <v>28.2397</v>
      </c>
      <c r="KD540">
        <v>27.8595</v>
      </c>
      <c r="KE540">
        <v>27.9008</v>
      </c>
      <c r="KF540">
        <v>100</v>
      </c>
      <c r="KG540">
        <v>26.3981</v>
      </c>
      <c r="KH540">
        <v>738.916</v>
      </c>
      <c r="KI540">
        <v>21.6981</v>
      </c>
      <c r="KJ540">
        <v>92.8227</v>
      </c>
      <c r="KK540">
        <v>98.7599</v>
      </c>
    </row>
    <row r="541" spans="1:297">
      <c r="A541">
        <v>525</v>
      </c>
      <c r="B541">
        <v>1759004015</v>
      </c>
      <c r="C541">
        <v>16668</v>
      </c>
      <c r="D541" t="s">
        <v>1496</v>
      </c>
      <c r="E541" t="s">
        <v>1497</v>
      </c>
      <c r="F541">
        <v>5</v>
      </c>
      <c r="G541" t="s">
        <v>1217</v>
      </c>
      <c r="H541" t="s">
        <v>436</v>
      </c>
      <c r="I541">
        <v>1759004006.84615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(EA541+(U541+2*0.95*5.67E-8*(((EA541+$B$7)+273)^4-(EA541+273)^4)-44100*J541)/(1.84*29.3*R541+8*0.95*5.67E-8*(EA541+273)^3))</f>
        <v>0</v>
      </c>
      <c r="W541">
        <f>($C$7*EB541+$D$7*EC541+$E$7*V541)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2*0.95*5.67E-8*(((EA541+$B$7)+273)^4-(W541+273)^4)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739.351055216667</v>
      </c>
      <c r="AK541">
        <v>714.057545454545</v>
      </c>
      <c r="AL541">
        <v>3.53691683982683</v>
      </c>
      <c r="AM541">
        <v>63.08</v>
      </c>
      <c r="AN541">
        <f>(AP541 - AO541 + DY541*1E3/(8.314*(EA541+273.15)) * AR541/DX541 * AQ541) * DX541/(100*DL541) * 1000/(1000 - AP541)</f>
        <v>0</v>
      </c>
      <c r="AO541">
        <v>21.5929474315476</v>
      </c>
      <c r="AP541">
        <v>23.1584939393939</v>
      </c>
      <c r="AQ541">
        <v>-4.54058783323233e-05</v>
      </c>
      <c r="AR541">
        <v>99.94</v>
      </c>
      <c r="AS541">
        <v>0</v>
      </c>
      <c r="AT541">
        <v>0</v>
      </c>
      <c r="AU541">
        <f>IF(AS541*$H$13&gt;=AW541,1.0,(AW541/(AW541-AS541*$H$13)))</f>
        <v>0</v>
      </c>
      <c r="AV541">
        <f>(AU541-1)*100</f>
        <v>0</v>
      </c>
      <c r="AW541">
        <f>MAX(0,($B$13+$C$13*EF541)/(1+$D$13*EF541)*DY541/(EA541+273)*$E$13)</f>
        <v>0</v>
      </c>
      <c r="AX541" t="s">
        <v>437</v>
      </c>
      <c r="AY541" t="s">
        <v>437</v>
      </c>
      <c r="AZ541">
        <v>0</v>
      </c>
      <c r="BA541">
        <v>0</v>
      </c>
      <c r="BB541">
        <f>1-AZ541/BA541</f>
        <v>0</v>
      </c>
      <c r="BC541">
        <v>0</v>
      </c>
      <c r="BD541" t="s">
        <v>437</v>
      </c>
      <c r="BE541" t="s">
        <v>437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437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$B$11*EG541+$C$11*EH541+$F$11*ES541*(1-EV541)</f>
        <v>0</v>
      </c>
      <c r="DI541">
        <f>DH541*DJ541</f>
        <v>0</v>
      </c>
      <c r="DJ541">
        <f>($B$11*$D$9+$C$11*$D$9+$F$11*((FF541+EX541)/MAX(FF541+EX541+FG541, 0.1)*$I$9+FG541/MAX(FF541+EX541+FG541, 0.1)*$J$9))/($B$11+$C$11+$F$11)</f>
        <v>0</v>
      </c>
      <c r="DK541">
        <f>($B$11*$K$9+$C$11*$K$9+$F$11*((FF541+EX541)/MAX(FF541+EX541+FG541, 0.1)*$P$9+FG541/MAX(FF541+EX541+FG541, 0.1)*$Q$9))/($B$11+$C$11+$F$11)</f>
        <v>0</v>
      </c>
      <c r="DL541">
        <v>4.6</v>
      </c>
      <c r="DM541">
        <v>0.5</v>
      </c>
      <c r="DN541" t="s">
        <v>438</v>
      </c>
      <c r="DO541">
        <v>2</v>
      </c>
      <c r="DP541" t="b">
        <v>1</v>
      </c>
      <c r="DQ541">
        <v>1759004006.84615</v>
      </c>
      <c r="DR541">
        <v>673.426461538462</v>
      </c>
      <c r="DS541">
        <v>707.254846153846</v>
      </c>
      <c r="DT541">
        <v>23.1741307692308</v>
      </c>
      <c r="DU541">
        <v>21.5734615384615</v>
      </c>
      <c r="DV541">
        <v>666.913</v>
      </c>
      <c r="DW541">
        <v>22.7972307692308</v>
      </c>
      <c r="DX541">
        <v>500.023615384615</v>
      </c>
      <c r="DY541">
        <v>90.2399769230769</v>
      </c>
      <c r="DZ541">
        <v>0.0292667384615385</v>
      </c>
      <c r="EA541">
        <v>29.7302692307692</v>
      </c>
      <c r="EB541">
        <v>30.0560923076923</v>
      </c>
      <c r="EC541">
        <v>999.9</v>
      </c>
      <c r="ED541">
        <v>0</v>
      </c>
      <c r="EE541">
        <v>0</v>
      </c>
      <c r="EF541">
        <v>9990.00230769231</v>
      </c>
      <c r="EG541">
        <v>0</v>
      </c>
      <c r="EH541">
        <v>9.51475</v>
      </c>
      <c r="EI541">
        <v>-33.8284615384615</v>
      </c>
      <c r="EJ541">
        <v>689.402461538462</v>
      </c>
      <c r="EK541">
        <v>722.849307692308</v>
      </c>
      <c r="EL541">
        <v>1.60067</v>
      </c>
      <c r="EM541">
        <v>707.254846153846</v>
      </c>
      <c r="EN541">
        <v>21.5734615384615</v>
      </c>
      <c r="EO541">
        <v>2.09123153846154</v>
      </c>
      <c r="EP541">
        <v>1.94678923076923</v>
      </c>
      <c r="EQ541">
        <v>18.1525538461538</v>
      </c>
      <c r="ER541">
        <v>17.0180615384615</v>
      </c>
      <c r="ES541">
        <v>2000.06692307692</v>
      </c>
      <c r="ET541">
        <v>0.980004307692308</v>
      </c>
      <c r="EU541">
        <v>0.0199958461538461</v>
      </c>
      <c r="EV541">
        <v>0</v>
      </c>
      <c r="EW541">
        <v>301.629076923077</v>
      </c>
      <c r="EX541">
        <v>5.00016</v>
      </c>
      <c r="EY541">
        <v>6352.02230769231</v>
      </c>
      <c r="EZ541">
        <v>18234.8153846154</v>
      </c>
      <c r="FA541">
        <v>48.937</v>
      </c>
      <c r="FB541">
        <v>49.5</v>
      </c>
      <c r="FC541">
        <v>49.375</v>
      </c>
      <c r="FD541">
        <v>49.062</v>
      </c>
      <c r="FE541">
        <v>50.75</v>
      </c>
      <c r="FF541">
        <v>1955.17692307692</v>
      </c>
      <c r="FG541">
        <v>39.89</v>
      </c>
      <c r="FH541">
        <v>0</v>
      </c>
      <c r="FI541">
        <v>1759004020.5</v>
      </c>
      <c r="FJ541">
        <v>0</v>
      </c>
      <c r="FK541">
        <v>301.68388</v>
      </c>
      <c r="FL541">
        <v>2.3480769085497</v>
      </c>
      <c r="FM541">
        <v>41.3084614769122</v>
      </c>
      <c r="FN541">
        <v>6352.3356</v>
      </c>
      <c r="FO541">
        <v>15</v>
      </c>
      <c r="FP541">
        <v>0</v>
      </c>
      <c r="FQ541" t="s">
        <v>439</v>
      </c>
      <c r="FR541">
        <v>1747249705.1</v>
      </c>
      <c r="FS541">
        <v>1747249711.1</v>
      </c>
      <c r="FT541">
        <v>0</v>
      </c>
      <c r="FU541">
        <v>0.871</v>
      </c>
      <c r="FV541">
        <v>0.066</v>
      </c>
      <c r="FW541">
        <v>5.486</v>
      </c>
      <c r="FX541">
        <v>0.145</v>
      </c>
      <c r="FY541">
        <v>420</v>
      </c>
      <c r="FZ541">
        <v>16</v>
      </c>
      <c r="GA541">
        <v>0.27</v>
      </c>
      <c r="GB541">
        <v>0.16</v>
      </c>
      <c r="GC541">
        <v>-33.5687952380952</v>
      </c>
      <c r="GD541">
        <v>-3.73310649350655</v>
      </c>
      <c r="GE541">
        <v>0.690500395142255</v>
      </c>
      <c r="GF541">
        <v>0</v>
      </c>
      <c r="GG541">
        <v>301.533088235294</v>
      </c>
      <c r="GH541">
        <v>2.35097019973113</v>
      </c>
      <c r="GI541">
        <v>0.298455866049303</v>
      </c>
      <c r="GJ541">
        <v>-1</v>
      </c>
      <c r="GK541">
        <v>1.6123019047619</v>
      </c>
      <c r="GL541">
        <v>-0.282566493506495</v>
      </c>
      <c r="GM541">
        <v>0.0295408675145931</v>
      </c>
      <c r="GN541">
        <v>0</v>
      </c>
      <c r="GO541">
        <v>0</v>
      </c>
      <c r="GP541">
        <v>2</v>
      </c>
      <c r="GQ541" t="s">
        <v>457</v>
      </c>
      <c r="GR541">
        <v>3.12545</v>
      </c>
      <c r="GS541">
        <v>2.65472</v>
      </c>
      <c r="GT541">
        <v>0.129048</v>
      </c>
      <c r="GU541">
        <v>0.133891</v>
      </c>
      <c r="GV541">
        <v>0.0986682</v>
      </c>
      <c r="GW541">
        <v>0.0945236</v>
      </c>
      <c r="GX541">
        <v>22372.2</v>
      </c>
      <c r="GY541">
        <v>21135.9</v>
      </c>
      <c r="GZ541">
        <v>22971.7</v>
      </c>
      <c r="HA541">
        <v>23761.8</v>
      </c>
      <c r="HB541">
        <v>35292.3</v>
      </c>
      <c r="HC541">
        <v>35620.9</v>
      </c>
      <c r="HD541">
        <v>41417</v>
      </c>
      <c r="HE541">
        <v>42378.4</v>
      </c>
      <c r="HF541">
        <v>1.90287</v>
      </c>
      <c r="HG541">
        <v>1.815</v>
      </c>
      <c r="HH541">
        <v>0.16873</v>
      </c>
      <c r="HI541">
        <v>0</v>
      </c>
      <c r="HJ541">
        <v>27.313</v>
      </c>
      <c r="HK541">
        <v>999.9</v>
      </c>
      <c r="HL541">
        <v>55.726</v>
      </c>
      <c r="HM541">
        <v>29.517</v>
      </c>
      <c r="HN541">
        <v>25.5878</v>
      </c>
      <c r="HO541">
        <v>53.7174</v>
      </c>
      <c r="HP541">
        <v>41.6707</v>
      </c>
      <c r="HQ541">
        <v>1</v>
      </c>
      <c r="HR541">
        <v>0.0509121</v>
      </c>
      <c r="HS541">
        <v>0.67034</v>
      </c>
      <c r="HT541">
        <v>20.2159</v>
      </c>
      <c r="HU541">
        <v>5.23271</v>
      </c>
      <c r="HV541">
        <v>11.992</v>
      </c>
      <c r="HW541">
        <v>4.9556</v>
      </c>
      <c r="HX541">
        <v>3.30395</v>
      </c>
      <c r="HY541">
        <v>25.1</v>
      </c>
      <c r="HZ541">
        <v>9999</v>
      </c>
      <c r="IA541">
        <v>9999</v>
      </c>
      <c r="IB541">
        <v>9999</v>
      </c>
      <c r="IC541">
        <v>1.86851</v>
      </c>
      <c r="ID541">
        <v>1.8642</v>
      </c>
      <c r="IE541">
        <v>1.87181</v>
      </c>
      <c r="IF541">
        <v>1.8627</v>
      </c>
      <c r="IG541">
        <v>1.86211</v>
      </c>
      <c r="IH541">
        <v>1.86854</v>
      </c>
      <c r="II541">
        <v>1.85867</v>
      </c>
      <c r="IJ541">
        <v>1.86508</v>
      </c>
      <c r="IK541">
        <v>5</v>
      </c>
      <c r="IL541">
        <v>0</v>
      </c>
      <c r="IM541">
        <v>0</v>
      </c>
      <c r="IN541">
        <v>0</v>
      </c>
      <c r="IO541" t="s">
        <v>441</v>
      </c>
      <c r="IP541" t="s">
        <v>442</v>
      </c>
      <c r="IQ541" t="s">
        <v>443</v>
      </c>
      <c r="IR541" t="s">
        <v>443</v>
      </c>
      <c r="IS541" t="s">
        <v>443</v>
      </c>
      <c r="IT541" t="s">
        <v>443</v>
      </c>
      <c r="IU541">
        <v>0</v>
      </c>
      <c r="IV541">
        <v>100</v>
      </c>
      <c r="IW541">
        <v>100</v>
      </c>
      <c r="IX541">
        <v>6.58</v>
      </c>
      <c r="IY541">
        <v>0.3766</v>
      </c>
      <c r="IZ541">
        <v>4.29428474587108</v>
      </c>
      <c r="JA541">
        <v>0.0044018681294096</v>
      </c>
      <c r="JB541">
        <v>-1.90699597991277e-06</v>
      </c>
      <c r="JC541">
        <v>4.44501569190667e-10</v>
      </c>
      <c r="JD541">
        <v>0.0663976639725661</v>
      </c>
      <c r="JE541">
        <v>0.00774552653971819</v>
      </c>
      <c r="JF541">
        <v>0.000136201457998369</v>
      </c>
      <c r="JG541">
        <v>5.32982615085375e-06</v>
      </c>
      <c r="JH541">
        <v>-0</v>
      </c>
      <c r="JI541">
        <v>1991</v>
      </c>
      <c r="JJ541">
        <v>1</v>
      </c>
      <c r="JK541">
        <v>28</v>
      </c>
      <c r="JL541">
        <v>195905.2</v>
      </c>
      <c r="JM541">
        <v>195905.1</v>
      </c>
      <c r="JN541">
        <v>1.41479</v>
      </c>
      <c r="JO541">
        <v>2.37793</v>
      </c>
      <c r="JP541">
        <v>1.4978</v>
      </c>
      <c r="JQ541">
        <v>2.33276</v>
      </c>
      <c r="JR541">
        <v>1.54419</v>
      </c>
      <c r="JS541">
        <v>2.3645</v>
      </c>
      <c r="JT541">
        <v>35.801</v>
      </c>
      <c r="JU541">
        <v>24.1138</v>
      </c>
      <c r="JV541">
        <v>18</v>
      </c>
      <c r="JW541">
        <v>547.034</v>
      </c>
      <c r="JX541">
        <v>433.516</v>
      </c>
      <c r="JY541">
        <v>26.3928</v>
      </c>
      <c r="JZ541">
        <v>28.2466</v>
      </c>
      <c r="KA541">
        <v>29.9998</v>
      </c>
      <c r="KB541">
        <v>28.2066</v>
      </c>
      <c r="KC541">
        <v>28.2355</v>
      </c>
      <c r="KD541">
        <v>28.4768</v>
      </c>
      <c r="KE541">
        <v>27.9008</v>
      </c>
      <c r="KF541">
        <v>100</v>
      </c>
      <c r="KG541">
        <v>26.3336</v>
      </c>
      <c r="KH541">
        <v>759.172</v>
      </c>
      <c r="KI541">
        <v>21.7256</v>
      </c>
      <c r="KJ541">
        <v>92.8241</v>
      </c>
      <c r="KK541">
        <v>98.762</v>
      </c>
    </row>
    <row r="542" spans="1:297">
      <c r="A542">
        <v>526</v>
      </c>
      <c r="B542">
        <v>1759004020</v>
      </c>
      <c r="C542">
        <v>16673</v>
      </c>
      <c r="D542" t="s">
        <v>1498</v>
      </c>
      <c r="E542" t="s">
        <v>1499</v>
      </c>
      <c r="F542">
        <v>5</v>
      </c>
      <c r="G542" t="s">
        <v>1217</v>
      </c>
      <c r="H542" t="s">
        <v>436</v>
      </c>
      <c r="I542">
        <v>1759004011.84615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(EA542+(U542+2*0.95*5.67E-8*(((EA542+$B$7)+273)^4-(EA542+273)^4)-44100*J542)/(1.84*29.3*R542+8*0.95*5.67E-8*(EA542+273)^3))</f>
        <v>0</v>
      </c>
      <c r="W542">
        <f>($C$7*EB542+$D$7*EC542+$E$7*V542)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2*0.95*5.67E-8*(((EA542+$B$7)+273)^4-(W542+273)^4)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755.882037673809</v>
      </c>
      <c r="AK542">
        <v>730.985787878788</v>
      </c>
      <c r="AL542">
        <v>3.35398077922064</v>
      </c>
      <c r="AM542">
        <v>63.08</v>
      </c>
      <c r="AN542">
        <f>(AP542 - AO542 + DY542*1E3/(8.314*(EA542+273.15)) * AR542/DX542 * AQ542) * DX542/(100*DL542) * 1000/(1000 - AP542)</f>
        <v>0</v>
      </c>
      <c r="AO542">
        <v>21.637242952381</v>
      </c>
      <c r="AP542">
        <v>23.1624284848485</v>
      </c>
      <c r="AQ542">
        <v>3.78618181817533e-05</v>
      </c>
      <c r="AR542">
        <v>99.94</v>
      </c>
      <c r="AS542">
        <v>0</v>
      </c>
      <c r="AT542">
        <v>0</v>
      </c>
      <c r="AU542">
        <f>IF(AS542*$H$13&gt;=AW542,1.0,(AW542/(AW542-AS542*$H$13)))</f>
        <v>0</v>
      </c>
      <c r="AV542">
        <f>(AU542-1)*100</f>
        <v>0</v>
      </c>
      <c r="AW542">
        <f>MAX(0,($B$13+$C$13*EF542)/(1+$D$13*EF542)*DY542/(EA542+273)*$E$13)</f>
        <v>0</v>
      </c>
      <c r="AX542" t="s">
        <v>437</v>
      </c>
      <c r="AY542" t="s">
        <v>437</v>
      </c>
      <c r="AZ542">
        <v>0</v>
      </c>
      <c r="BA542">
        <v>0</v>
      </c>
      <c r="BB542">
        <f>1-AZ542/BA542</f>
        <v>0</v>
      </c>
      <c r="BC542">
        <v>0</v>
      </c>
      <c r="BD542" t="s">
        <v>437</v>
      </c>
      <c r="BE542" t="s">
        <v>437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437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$B$11*EG542+$C$11*EH542+$F$11*ES542*(1-EV542)</f>
        <v>0</v>
      </c>
      <c r="DI542">
        <f>DH542*DJ542</f>
        <v>0</v>
      </c>
      <c r="DJ542">
        <f>($B$11*$D$9+$C$11*$D$9+$F$11*((FF542+EX542)/MAX(FF542+EX542+FG542, 0.1)*$I$9+FG542/MAX(FF542+EX542+FG542, 0.1)*$J$9))/($B$11+$C$11+$F$11)</f>
        <v>0</v>
      </c>
      <c r="DK542">
        <f>($B$11*$K$9+$C$11*$K$9+$F$11*((FF542+EX542)/MAX(FF542+EX542+FG542, 0.1)*$P$9+FG542/MAX(FF542+EX542+FG542, 0.1)*$Q$9))/($B$11+$C$11+$F$11)</f>
        <v>0</v>
      </c>
      <c r="DL542">
        <v>4.6</v>
      </c>
      <c r="DM542">
        <v>0.5</v>
      </c>
      <c r="DN542" t="s">
        <v>438</v>
      </c>
      <c r="DO542">
        <v>2</v>
      </c>
      <c r="DP542" t="b">
        <v>1</v>
      </c>
      <c r="DQ542">
        <v>1759004011.84615</v>
      </c>
      <c r="DR542">
        <v>690.181923076923</v>
      </c>
      <c r="DS542">
        <v>723.740230769231</v>
      </c>
      <c r="DT542">
        <v>23.1642307692308</v>
      </c>
      <c r="DU542">
        <v>21.5978384615385</v>
      </c>
      <c r="DV542">
        <v>683.627769230769</v>
      </c>
      <c r="DW542">
        <v>22.7875307692308</v>
      </c>
      <c r="DX542">
        <v>500.015846153846</v>
      </c>
      <c r="DY542">
        <v>90.2402923076923</v>
      </c>
      <c r="DZ542">
        <v>0.0292892615384615</v>
      </c>
      <c r="EA542">
        <v>29.7252384615385</v>
      </c>
      <c r="EB542">
        <v>30.0631923076923</v>
      </c>
      <c r="EC542">
        <v>999.9</v>
      </c>
      <c r="ED542">
        <v>0</v>
      </c>
      <c r="EE542">
        <v>0</v>
      </c>
      <c r="EF542">
        <v>9980.28846153846</v>
      </c>
      <c r="EG542">
        <v>0</v>
      </c>
      <c r="EH542">
        <v>9.51475</v>
      </c>
      <c r="EI542">
        <v>-33.5583615384615</v>
      </c>
      <c r="EJ542">
        <v>706.548307692308</v>
      </c>
      <c r="EK542">
        <v>739.717</v>
      </c>
      <c r="EL542">
        <v>1.56638307692308</v>
      </c>
      <c r="EM542">
        <v>723.740230769231</v>
      </c>
      <c r="EN542">
        <v>21.5978384615385</v>
      </c>
      <c r="EO542">
        <v>2.09034538461538</v>
      </c>
      <c r="EP542">
        <v>1.94899461538462</v>
      </c>
      <c r="EQ542">
        <v>18.1458076923077</v>
      </c>
      <c r="ER542">
        <v>17.0359384615385</v>
      </c>
      <c r="ES542">
        <v>2000.08538461538</v>
      </c>
      <c r="ET542">
        <v>0.980004538461539</v>
      </c>
      <c r="EU542">
        <v>0.0199956307692308</v>
      </c>
      <c r="EV542">
        <v>0</v>
      </c>
      <c r="EW542">
        <v>301.847923076923</v>
      </c>
      <c r="EX542">
        <v>5.00016</v>
      </c>
      <c r="EY542">
        <v>6355.26307692308</v>
      </c>
      <c r="EZ542">
        <v>18234.9846153846</v>
      </c>
      <c r="FA542">
        <v>48.937</v>
      </c>
      <c r="FB542">
        <v>49.5</v>
      </c>
      <c r="FC542">
        <v>49.375</v>
      </c>
      <c r="FD542">
        <v>49.062</v>
      </c>
      <c r="FE542">
        <v>50.75</v>
      </c>
      <c r="FF542">
        <v>1955.19538461538</v>
      </c>
      <c r="FG542">
        <v>39.89</v>
      </c>
      <c r="FH542">
        <v>0</v>
      </c>
      <c r="FI542">
        <v>1759004025.3</v>
      </c>
      <c r="FJ542">
        <v>0</v>
      </c>
      <c r="FK542">
        <v>301.85016</v>
      </c>
      <c r="FL542">
        <v>1.51630769081695</v>
      </c>
      <c r="FM542">
        <v>37.236153866796</v>
      </c>
      <c r="FN542">
        <v>6355.42</v>
      </c>
      <c r="FO542">
        <v>15</v>
      </c>
      <c r="FP542">
        <v>0</v>
      </c>
      <c r="FQ542" t="s">
        <v>439</v>
      </c>
      <c r="FR542">
        <v>1747249705.1</v>
      </c>
      <c r="FS542">
        <v>1747249711.1</v>
      </c>
      <c r="FT542">
        <v>0</v>
      </c>
      <c r="FU542">
        <v>0.871</v>
      </c>
      <c r="FV542">
        <v>0.066</v>
      </c>
      <c r="FW542">
        <v>5.486</v>
      </c>
      <c r="FX542">
        <v>0.145</v>
      </c>
      <c r="FY542">
        <v>420</v>
      </c>
      <c r="FZ542">
        <v>16</v>
      </c>
      <c r="GA542">
        <v>0.27</v>
      </c>
      <c r="GB542">
        <v>0.16</v>
      </c>
      <c r="GC542">
        <v>-33.677005</v>
      </c>
      <c r="GD542">
        <v>1.21966466165403</v>
      </c>
      <c r="GE542">
        <v>0.568549168915935</v>
      </c>
      <c r="GF542">
        <v>0</v>
      </c>
      <c r="GG542">
        <v>301.722</v>
      </c>
      <c r="GH542">
        <v>2.11886936356421</v>
      </c>
      <c r="GI542">
        <v>0.284390266235351</v>
      </c>
      <c r="GJ542">
        <v>-1</v>
      </c>
      <c r="GK542">
        <v>1.581011</v>
      </c>
      <c r="GL542">
        <v>-0.420509774436093</v>
      </c>
      <c r="GM542">
        <v>0.0409682932156076</v>
      </c>
      <c r="GN542">
        <v>0</v>
      </c>
      <c r="GO542">
        <v>0</v>
      </c>
      <c r="GP542">
        <v>2</v>
      </c>
      <c r="GQ542" t="s">
        <v>457</v>
      </c>
      <c r="GR542">
        <v>3.12551</v>
      </c>
      <c r="GS542">
        <v>2.65455</v>
      </c>
      <c r="GT542">
        <v>0.131136</v>
      </c>
      <c r="GU542">
        <v>0.136024</v>
      </c>
      <c r="GV542">
        <v>0.0986938</v>
      </c>
      <c r="GW542">
        <v>0.0946081</v>
      </c>
      <c r="GX542">
        <v>22318.7</v>
      </c>
      <c r="GY542">
        <v>21083.9</v>
      </c>
      <c r="GZ542">
        <v>22971.9</v>
      </c>
      <c r="HA542">
        <v>23761.8</v>
      </c>
      <c r="HB542">
        <v>35291.8</v>
      </c>
      <c r="HC542">
        <v>35617.8</v>
      </c>
      <c r="HD542">
        <v>41417.3</v>
      </c>
      <c r="HE542">
        <v>42378.4</v>
      </c>
      <c r="HF542">
        <v>1.9033</v>
      </c>
      <c r="HG542">
        <v>1.81523</v>
      </c>
      <c r="HH542">
        <v>0.169188</v>
      </c>
      <c r="HI542">
        <v>0</v>
      </c>
      <c r="HJ542">
        <v>27.313</v>
      </c>
      <c r="HK542">
        <v>999.9</v>
      </c>
      <c r="HL542">
        <v>55.701</v>
      </c>
      <c r="HM542">
        <v>29.517</v>
      </c>
      <c r="HN542">
        <v>25.5766</v>
      </c>
      <c r="HO542">
        <v>54.5174</v>
      </c>
      <c r="HP542">
        <v>41.6587</v>
      </c>
      <c r="HQ542">
        <v>1</v>
      </c>
      <c r="HR542">
        <v>0.0507165</v>
      </c>
      <c r="HS542">
        <v>0.735959</v>
      </c>
      <c r="HT542">
        <v>20.2157</v>
      </c>
      <c r="HU542">
        <v>5.23286</v>
      </c>
      <c r="HV542">
        <v>11.992</v>
      </c>
      <c r="HW542">
        <v>4.95565</v>
      </c>
      <c r="HX542">
        <v>3.304</v>
      </c>
      <c r="HY542">
        <v>25.1</v>
      </c>
      <c r="HZ542">
        <v>9999</v>
      </c>
      <c r="IA542">
        <v>9999</v>
      </c>
      <c r="IB542">
        <v>9999</v>
      </c>
      <c r="IC542">
        <v>1.86852</v>
      </c>
      <c r="ID542">
        <v>1.86423</v>
      </c>
      <c r="IE542">
        <v>1.87181</v>
      </c>
      <c r="IF542">
        <v>1.8627</v>
      </c>
      <c r="IG542">
        <v>1.86209</v>
      </c>
      <c r="IH542">
        <v>1.86856</v>
      </c>
      <c r="II542">
        <v>1.85867</v>
      </c>
      <c r="IJ542">
        <v>1.86509</v>
      </c>
      <c r="IK542">
        <v>5</v>
      </c>
      <c r="IL542">
        <v>0</v>
      </c>
      <c r="IM542">
        <v>0</v>
      </c>
      <c r="IN542">
        <v>0</v>
      </c>
      <c r="IO542" t="s">
        <v>441</v>
      </c>
      <c r="IP542" t="s">
        <v>442</v>
      </c>
      <c r="IQ542" t="s">
        <v>443</v>
      </c>
      <c r="IR542" t="s">
        <v>443</v>
      </c>
      <c r="IS542" t="s">
        <v>443</v>
      </c>
      <c r="IT542" t="s">
        <v>443</v>
      </c>
      <c r="IU542">
        <v>0</v>
      </c>
      <c r="IV542">
        <v>100</v>
      </c>
      <c r="IW542">
        <v>100</v>
      </c>
      <c r="IX542">
        <v>6.62</v>
      </c>
      <c r="IY542">
        <v>0.3767</v>
      </c>
      <c r="IZ542">
        <v>4.29428474587108</v>
      </c>
      <c r="JA542">
        <v>0.0044018681294096</v>
      </c>
      <c r="JB542">
        <v>-1.90699597991277e-06</v>
      </c>
      <c r="JC542">
        <v>4.44501569190667e-10</v>
      </c>
      <c r="JD542">
        <v>0.0663976639725661</v>
      </c>
      <c r="JE542">
        <v>0.00774552653971819</v>
      </c>
      <c r="JF542">
        <v>0.000136201457998369</v>
      </c>
      <c r="JG542">
        <v>5.32982615085375e-06</v>
      </c>
      <c r="JH542">
        <v>-0</v>
      </c>
      <c r="JI542">
        <v>1991</v>
      </c>
      <c r="JJ542">
        <v>1</v>
      </c>
      <c r="JK542">
        <v>28</v>
      </c>
      <c r="JL542">
        <v>195905.2</v>
      </c>
      <c r="JM542">
        <v>195905.1</v>
      </c>
      <c r="JN542">
        <v>1.44897</v>
      </c>
      <c r="JO542">
        <v>2.37915</v>
      </c>
      <c r="JP542">
        <v>1.4978</v>
      </c>
      <c r="JQ542">
        <v>2.33276</v>
      </c>
      <c r="JR542">
        <v>1.54419</v>
      </c>
      <c r="JS542">
        <v>2.41333</v>
      </c>
      <c r="JT542">
        <v>35.8244</v>
      </c>
      <c r="JU542">
        <v>24.105</v>
      </c>
      <c r="JV542">
        <v>18</v>
      </c>
      <c r="JW542">
        <v>547.281</v>
      </c>
      <c r="JX542">
        <v>433.62</v>
      </c>
      <c r="JY542">
        <v>26.3275</v>
      </c>
      <c r="JZ542">
        <v>28.2423</v>
      </c>
      <c r="KA542">
        <v>30</v>
      </c>
      <c r="KB542">
        <v>28.2031</v>
      </c>
      <c r="KC542">
        <v>28.2315</v>
      </c>
      <c r="KD542">
        <v>29.1018</v>
      </c>
      <c r="KE542">
        <v>27.6249</v>
      </c>
      <c r="KF542">
        <v>100</v>
      </c>
      <c r="KG542">
        <v>26.2697</v>
      </c>
      <c r="KH542">
        <v>772.672</v>
      </c>
      <c r="KI542">
        <v>21.7435</v>
      </c>
      <c r="KJ542">
        <v>92.8248</v>
      </c>
      <c r="KK542">
        <v>98.7621</v>
      </c>
    </row>
    <row r="543" spans="1:297">
      <c r="A543">
        <v>527</v>
      </c>
      <c r="B543">
        <v>1759004025.1</v>
      </c>
      <c r="C543">
        <v>16678.0999999046</v>
      </c>
      <c r="D543" t="s">
        <v>1500</v>
      </c>
      <c r="E543" t="s">
        <v>1501</v>
      </c>
      <c r="F543">
        <v>5</v>
      </c>
      <c r="G543" t="s">
        <v>1217</v>
      </c>
      <c r="H543" t="s">
        <v>436</v>
      </c>
      <c r="I543">
        <v>1759004017.73077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(EA543+(U543+2*0.95*5.67E-8*(((EA543+$B$7)+273)^4-(EA543+273)^4)-44100*J543)/(1.84*29.3*R543+8*0.95*5.67E-8*(EA543+273)^3))</f>
        <v>0</v>
      </c>
      <c r="W543">
        <f>($C$7*EB543+$D$7*EC543+$E$7*V543)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2*0.95*5.67E-8*(((EA543+$B$7)+273)^4-(W543+273)^4)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774.326695800229</v>
      </c>
      <c r="AK543">
        <v>748.758842129821</v>
      </c>
      <c r="AL543">
        <v>3.51762227116185</v>
      </c>
      <c r="AM543">
        <v>63.08</v>
      </c>
      <c r="AN543">
        <f>(AP543 - AO543 + DY543*1E3/(8.314*(EA543+273.15)) * AR543/DX543 * AQ543) * DX543/(100*DL543) * 1000/(1000 - AP543)</f>
        <v>0</v>
      </c>
      <c r="AO543">
        <v>21.657141223447</v>
      </c>
      <c r="AP543">
        <v>23.1678262787415</v>
      </c>
      <c r="AQ543">
        <v>3.26837967319405e-05</v>
      </c>
      <c r="AR543">
        <v>99.94</v>
      </c>
      <c r="AS543">
        <v>0</v>
      </c>
      <c r="AT543">
        <v>0</v>
      </c>
      <c r="AU543">
        <f>IF(AS543*$H$13&gt;=AW543,1.0,(AW543/(AW543-AS543*$H$13)))</f>
        <v>0</v>
      </c>
      <c r="AV543">
        <f>(AU543-1)*100</f>
        <v>0</v>
      </c>
      <c r="AW543">
        <f>MAX(0,($B$13+$C$13*EF543)/(1+$D$13*EF543)*DY543/(EA543+273)*$E$13)</f>
        <v>0</v>
      </c>
      <c r="AX543" t="s">
        <v>437</v>
      </c>
      <c r="AY543" t="s">
        <v>437</v>
      </c>
      <c r="AZ543">
        <v>0</v>
      </c>
      <c r="BA543">
        <v>0</v>
      </c>
      <c r="BB543">
        <f>1-AZ543/BA543</f>
        <v>0</v>
      </c>
      <c r="BC543">
        <v>0</v>
      </c>
      <c r="BD543" t="s">
        <v>437</v>
      </c>
      <c r="BE543" t="s">
        <v>437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437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$B$11*EG543+$C$11*EH543+$F$11*ES543*(1-EV543)</f>
        <v>0</v>
      </c>
      <c r="DI543">
        <f>DH543*DJ543</f>
        <v>0</v>
      </c>
      <c r="DJ543">
        <f>($B$11*$D$9+$C$11*$D$9+$F$11*((FF543+EX543)/MAX(FF543+EX543+FG543, 0.1)*$I$9+FG543/MAX(FF543+EX543+FG543, 0.1)*$J$9))/($B$11+$C$11+$F$11)</f>
        <v>0</v>
      </c>
      <c r="DK543">
        <f>($B$11*$K$9+$C$11*$K$9+$F$11*((FF543+EX543)/MAX(FF543+EX543+FG543, 0.1)*$P$9+FG543/MAX(FF543+EX543+FG543, 0.1)*$Q$9))/($B$11+$C$11+$F$11)</f>
        <v>0</v>
      </c>
      <c r="DL543">
        <v>4.6</v>
      </c>
      <c r="DM543">
        <v>0.5</v>
      </c>
      <c r="DN543" t="s">
        <v>438</v>
      </c>
      <c r="DO543">
        <v>2</v>
      </c>
      <c r="DP543" t="b">
        <v>1</v>
      </c>
      <c r="DQ543">
        <v>1759004017.73077</v>
      </c>
      <c r="DR543">
        <v>709.887692307692</v>
      </c>
      <c r="DS543">
        <v>743.879230769231</v>
      </c>
      <c r="DT543">
        <v>23.1623769230769</v>
      </c>
      <c r="DU543">
        <v>21.6333</v>
      </c>
      <c r="DV543">
        <v>703.286384615385</v>
      </c>
      <c r="DW543">
        <v>22.7857307692308</v>
      </c>
      <c r="DX543">
        <v>499.996538461539</v>
      </c>
      <c r="DY543">
        <v>90.2408846153846</v>
      </c>
      <c r="DZ543">
        <v>0.0291871846153846</v>
      </c>
      <c r="EA543">
        <v>29.7160230769231</v>
      </c>
      <c r="EB543">
        <v>30.0607230769231</v>
      </c>
      <c r="EC543">
        <v>999.9</v>
      </c>
      <c r="ED543">
        <v>0</v>
      </c>
      <c r="EE543">
        <v>0</v>
      </c>
      <c r="EF543">
        <v>9992.35692307692</v>
      </c>
      <c r="EG543">
        <v>0</v>
      </c>
      <c r="EH543">
        <v>9.51475</v>
      </c>
      <c r="EI543">
        <v>-33.9915384615385</v>
      </c>
      <c r="EJ543">
        <v>726.720153846154</v>
      </c>
      <c r="EK543">
        <v>760.328</v>
      </c>
      <c r="EL543">
        <v>1.52906384615385</v>
      </c>
      <c r="EM543">
        <v>743.879230769231</v>
      </c>
      <c r="EN543">
        <v>21.6333</v>
      </c>
      <c r="EO543">
        <v>2.09019307692308</v>
      </c>
      <c r="EP543">
        <v>1.95220846153846</v>
      </c>
      <c r="EQ543">
        <v>18.1446461538462</v>
      </c>
      <c r="ER543">
        <v>17.0619615384615</v>
      </c>
      <c r="ES543">
        <v>2000.04461538462</v>
      </c>
      <c r="ET543">
        <v>0.980004076923077</v>
      </c>
      <c r="EU543">
        <v>0.0199960615384615</v>
      </c>
      <c r="EV543">
        <v>0</v>
      </c>
      <c r="EW543">
        <v>302.017923076923</v>
      </c>
      <c r="EX543">
        <v>5.00016</v>
      </c>
      <c r="EY543">
        <v>6358.81846153846</v>
      </c>
      <c r="EZ543">
        <v>18234.6</v>
      </c>
      <c r="FA543">
        <v>48.937</v>
      </c>
      <c r="FB543">
        <v>49.5</v>
      </c>
      <c r="FC543">
        <v>49.375</v>
      </c>
      <c r="FD543">
        <v>49.062</v>
      </c>
      <c r="FE543">
        <v>50.75</v>
      </c>
      <c r="FF543">
        <v>1955.15461538462</v>
      </c>
      <c r="FG543">
        <v>39.89</v>
      </c>
      <c r="FH543">
        <v>0</v>
      </c>
      <c r="FI543">
        <v>1759004030.7</v>
      </c>
      <c r="FJ543">
        <v>0</v>
      </c>
      <c r="FK543">
        <v>302.021384615385</v>
      </c>
      <c r="FL543">
        <v>1.96704274189219</v>
      </c>
      <c r="FM543">
        <v>34.5911111065323</v>
      </c>
      <c r="FN543">
        <v>6358.53807692308</v>
      </c>
      <c r="FO543">
        <v>15</v>
      </c>
      <c r="FP543">
        <v>0</v>
      </c>
      <c r="FQ543" t="s">
        <v>439</v>
      </c>
      <c r="FR543">
        <v>1747249705.1</v>
      </c>
      <c r="FS543">
        <v>1747249711.1</v>
      </c>
      <c r="FT543">
        <v>0</v>
      </c>
      <c r="FU543">
        <v>0.871</v>
      </c>
      <c r="FV543">
        <v>0.066</v>
      </c>
      <c r="FW543">
        <v>5.486</v>
      </c>
      <c r="FX543">
        <v>0.145</v>
      </c>
      <c r="FY543">
        <v>420</v>
      </c>
      <c r="FZ543">
        <v>16</v>
      </c>
      <c r="GA543">
        <v>0.27</v>
      </c>
      <c r="GB543">
        <v>0.16</v>
      </c>
      <c r="GC543">
        <v>-33.775280952381</v>
      </c>
      <c r="GD543">
        <v>-3.34415153016763</v>
      </c>
      <c r="GE543">
        <v>0.618791844083174</v>
      </c>
      <c r="GF543">
        <v>0</v>
      </c>
      <c r="GG543">
        <v>301.9205</v>
      </c>
      <c r="GH543">
        <v>1.98745607419141</v>
      </c>
      <c r="GI543">
        <v>0.273852284141314</v>
      </c>
      <c r="GJ543">
        <v>-1</v>
      </c>
      <c r="GK543">
        <v>1.54980333333333</v>
      </c>
      <c r="GL543">
        <v>-0.394166442085829</v>
      </c>
      <c r="GM543">
        <v>0.0387881949804482</v>
      </c>
      <c r="GN543">
        <v>0</v>
      </c>
      <c r="GO543">
        <v>0</v>
      </c>
      <c r="GP543">
        <v>2</v>
      </c>
      <c r="GQ543" t="s">
        <v>457</v>
      </c>
      <c r="GR543">
        <v>3.12549</v>
      </c>
      <c r="GS543">
        <v>2.65473</v>
      </c>
      <c r="GT543">
        <v>0.13333</v>
      </c>
      <c r="GU543">
        <v>0.138051</v>
      </c>
      <c r="GV543">
        <v>0.098708</v>
      </c>
      <c r="GW543">
        <v>0.0947026</v>
      </c>
      <c r="GX543">
        <v>22262.5</v>
      </c>
      <c r="GY543">
        <v>21034.5</v>
      </c>
      <c r="GZ543">
        <v>22972</v>
      </c>
      <c r="HA543">
        <v>23761.7</v>
      </c>
      <c r="HB543">
        <v>35291.7</v>
      </c>
      <c r="HC543">
        <v>35614.4</v>
      </c>
      <c r="HD543">
        <v>41417.7</v>
      </c>
      <c r="HE543">
        <v>42378.6</v>
      </c>
      <c r="HF543">
        <v>1.903</v>
      </c>
      <c r="HG543">
        <v>1.81542</v>
      </c>
      <c r="HH543">
        <v>0.166833</v>
      </c>
      <c r="HI543">
        <v>0</v>
      </c>
      <c r="HJ543">
        <v>27.313</v>
      </c>
      <c r="HK543">
        <v>999.9</v>
      </c>
      <c r="HL543">
        <v>55.701</v>
      </c>
      <c r="HM543">
        <v>29.517</v>
      </c>
      <c r="HN543">
        <v>25.5753</v>
      </c>
      <c r="HO543">
        <v>54.2665</v>
      </c>
      <c r="HP543">
        <v>41.6226</v>
      </c>
      <c r="HQ543">
        <v>1</v>
      </c>
      <c r="HR543">
        <v>0.0506529</v>
      </c>
      <c r="HS543">
        <v>0.765681</v>
      </c>
      <c r="HT543">
        <v>20.2154</v>
      </c>
      <c r="HU543">
        <v>5.23212</v>
      </c>
      <c r="HV543">
        <v>11.992</v>
      </c>
      <c r="HW543">
        <v>4.95565</v>
      </c>
      <c r="HX543">
        <v>3.30382</v>
      </c>
      <c r="HY543">
        <v>25.1</v>
      </c>
      <c r="HZ543">
        <v>9999</v>
      </c>
      <c r="IA543">
        <v>9999</v>
      </c>
      <c r="IB543">
        <v>9999</v>
      </c>
      <c r="IC543">
        <v>1.8685</v>
      </c>
      <c r="ID543">
        <v>1.86424</v>
      </c>
      <c r="IE543">
        <v>1.87181</v>
      </c>
      <c r="IF543">
        <v>1.86273</v>
      </c>
      <c r="IG543">
        <v>1.86208</v>
      </c>
      <c r="IH543">
        <v>1.86857</v>
      </c>
      <c r="II543">
        <v>1.85868</v>
      </c>
      <c r="IJ543">
        <v>1.86509</v>
      </c>
      <c r="IK543">
        <v>5</v>
      </c>
      <c r="IL543">
        <v>0</v>
      </c>
      <c r="IM543">
        <v>0</v>
      </c>
      <c r="IN543">
        <v>0</v>
      </c>
      <c r="IO543" t="s">
        <v>441</v>
      </c>
      <c r="IP543" t="s">
        <v>442</v>
      </c>
      <c r="IQ543" t="s">
        <v>443</v>
      </c>
      <c r="IR543" t="s">
        <v>443</v>
      </c>
      <c r="IS543" t="s">
        <v>443</v>
      </c>
      <c r="IT543" t="s">
        <v>443</v>
      </c>
      <c r="IU543">
        <v>0</v>
      </c>
      <c r="IV543">
        <v>100</v>
      </c>
      <c r="IW543">
        <v>100</v>
      </c>
      <c r="IX543">
        <v>6.66</v>
      </c>
      <c r="IY543">
        <v>0.3768</v>
      </c>
      <c r="IZ543">
        <v>4.29428474587108</v>
      </c>
      <c r="JA543">
        <v>0.0044018681294096</v>
      </c>
      <c r="JB543">
        <v>-1.90699597991277e-06</v>
      </c>
      <c r="JC543">
        <v>4.44501569190667e-10</v>
      </c>
      <c r="JD543">
        <v>0.0663976639725661</v>
      </c>
      <c r="JE543">
        <v>0.00774552653971819</v>
      </c>
      <c r="JF543">
        <v>0.000136201457998369</v>
      </c>
      <c r="JG543">
        <v>5.32982615085375e-06</v>
      </c>
      <c r="JH543">
        <v>-0</v>
      </c>
      <c r="JI543">
        <v>1991</v>
      </c>
      <c r="JJ543">
        <v>1</v>
      </c>
      <c r="JK543">
        <v>28</v>
      </c>
      <c r="JL543">
        <v>195905.3</v>
      </c>
      <c r="JM543">
        <v>195905.2</v>
      </c>
      <c r="JN543">
        <v>1.48193</v>
      </c>
      <c r="JO543">
        <v>2.3938</v>
      </c>
      <c r="JP543">
        <v>1.49902</v>
      </c>
      <c r="JQ543">
        <v>2.33276</v>
      </c>
      <c r="JR543">
        <v>1.54419</v>
      </c>
      <c r="JS543">
        <v>2.27417</v>
      </c>
      <c r="JT543">
        <v>35.8244</v>
      </c>
      <c r="JU543">
        <v>24.0875</v>
      </c>
      <c r="JV543">
        <v>18</v>
      </c>
      <c r="JW543">
        <v>547.05</v>
      </c>
      <c r="JX543">
        <v>433.711</v>
      </c>
      <c r="JY543">
        <v>26.2595</v>
      </c>
      <c r="JZ543">
        <v>28.2384</v>
      </c>
      <c r="KA543">
        <v>30</v>
      </c>
      <c r="KB543">
        <v>28.1989</v>
      </c>
      <c r="KC543">
        <v>28.2277</v>
      </c>
      <c r="KD543">
        <v>29.7023</v>
      </c>
      <c r="KE543">
        <v>27.6249</v>
      </c>
      <c r="KF543">
        <v>100</v>
      </c>
      <c r="KG543">
        <v>26.2122</v>
      </c>
      <c r="KH543">
        <v>792.872</v>
      </c>
      <c r="KI543">
        <v>21.7643</v>
      </c>
      <c r="KJ543">
        <v>92.8256</v>
      </c>
      <c r="KK543">
        <v>98.7623</v>
      </c>
    </row>
    <row r="544" spans="1:297">
      <c r="A544">
        <v>528</v>
      </c>
      <c r="B544">
        <v>1759004030.1</v>
      </c>
      <c r="C544">
        <v>16683.0999999046</v>
      </c>
      <c r="D544" t="s">
        <v>1502</v>
      </c>
      <c r="E544" t="s">
        <v>1503</v>
      </c>
      <c r="F544">
        <v>5</v>
      </c>
      <c r="G544" t="s">
        <v>1217</v>
      </c>
      <c r="H544" t="s">
        <v>436</v>
      </c>
      <c r="I544">
        <v>1759004022.37692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(EA544+(U544+2*0.95*5.67E-8*(((EA544+$B$7)+273)^4-(EA544+273)^4)-44100*J544)/(1.84*29.3*R544+8*0.95*5.67E-8*(EA544+273)^3))</f>
        <v>0</v>
      </c>
      <c r="W544">
        <f>($C$7*EB544+$D$7*EC544+$E$7*V544)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2*0.95*5.67E-8*(((EA544+$B$7)+273)^4-(W544+273)^4)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790.40766782381</v>
      </c>
      <c r="AK544">
        <v>765.588624242424</v>
      </c>
      <c r="AL544">
        <v>3.34327748917748</v>
      </c>
      <c r="AM544">
        <v>63.08</v>
      </c>
      <c r="AN544">
        <f>(AP544 - AO544 + DY544*1E3/(8.314*(EA544+273.15)) * AR544/DX544 * AQ544) * DX544/(100*DL544) * 1000/(1000 - AP544)</f>
        <v>0</v>
      </c>
      <c r="AO544">
        <v>21.6814509017857</v>
      </c>
      <c r="AP544">
        <v>23.1721993939394</v>
      </c>
      <c r="AQ544">
        <v>2.26789906789242e-05</v>
      </c>
      <c r="AR544">
        <v>99.94</v>
      </c>
      <c r="AS544">
        <v>0</v>
      </c>
      <c r="AT544">
        <v>0</v>
      </c>
      <c r="AU544">
        <f>IF(AS544*$H$13&gt;=AW544,1.0,(AW544/(AW544-AS544*$H$13)))</f>
        <v>0</v>
      </c>
      <c r="AV544">
        <f>(AU544-1)*100</f>
        <v>0</v>
      </c>
      <c r="AW544">
        <f>MAX(0,($B$13+$C$13*EF544)/(1+$D$13*EF544)*DY544/(EA544+273)*$E$13)</f>
        <v>0</v>
      </c>
      <c r="AX544" t="s">
        <v>437</v>
      </c>
      <c r="AY544" t="s">
        <v>437</v>
      </c>
      <c r="AZ544">
        <v>0</v>
      </c>
      <c r="BA544">
        <v>0</v>
      </c>
      <c r="BB544">
        <f>1-AZ544/BA544</f>
        <v>0</v>
      </c>
      <c r="BC544">
        <v>0</v>
      </c>
      <c r="BD544" t="s">
        <v>437</v>
      </c>
      <c r="BE544" t="s">
        <v>437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437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$B$11*EG544+$C$11*EH544+$F$11*ES544*(1-EV544)</f>
        <v>0</v>
      </c>
      <c r="DI544">
        <f>DH544*DJ544</f>
        <v>0</v>
      </c>
      <c r="DJ544">
        <f>($B$11*$D$9+$C$11*$D$9+$F$11*((FF544+EX544)/MAX(FF544+EX544+FG544, 0.1)*$I$9+FG544/MAX(FF544+EX544+FG544, 0.1)*$J$9))/($B$11+$C$11+$F$11)</f>
        <v>0</v>
      </c>
      <c r="DK544">
        <f>($B$11*$K$9+$C$11*$K$9+$F$11*((FF544+EX544)/MAX(FF544+EX544+FG544, 0.1)*$P$9+FG544/MAX(FF544+EX544+FG544, 0.1)*$Q$9))/($B$11+$C$11+$F$11)</f>
        <v>0</v>
      </c>
      <c r="DL544">
        <v>4.6</v>
      </c>
      <c r="DM544">
        <v>0.5</v>
      </c>
      <c r="DN544" t="s">
        <v>438</v>
      </c>
      <c r="DO544">
        <v>2</v>
      </c>
      <c r="DP544" t="b">
        <v>1</v>
      </c>
      <c r="DQ544">
        <v>1759004022.37692</v>
      </c>
      <c r="DR544">
        <v>725.482</v>
      </c>
      <c r="DS544">
        <v>759.116153846154</v>
      </c>
      <c r="DT544">
        <v>23.1662384615385</v>
      </c>
      <c r="DU544">
        <v>21.6594923076923</v>
      </c>
      <c r="DV544">
        <v>718.843923076923</v>
      </c>
      <c r="DW544">
        <v>22.7895153846154</v>
      </c>
      <c r="DX544">
        <v>499.995307692308</v>
      </c>
      <c r="DY544">
        <v>90.2412230769231</v>
      </c>
      <c r="DZ544">
        <v>0.0291355307692308</v>
      </c>
      <c r="EA544">
        <v>29.7068769230769</v>
      </c>
      <c r="EB544">
        <v>30.0499076923077</v>
      </c>
      <c r="EC544">
        <v>999.9</v>
      </c>
      <c r="ED544">
        <v>0</v>
      </c>
      <c r="EE544">
        <v>0</v>
      </c>
      <c r="EF544">
        <v>9999.76461538461</v>
      </c>
      <c r="EG544">
        <v>0</v>
      </c>
      <c r="EH544">
        <v>9.51475</v>
      </c>
      <c r="EI544">
        <v>-33.6341769230769</v>
      </c>
      <c r="EJ544">
        <v>742.687307692308</v>
      </c>
      <c r="EK544">
        <v>775.922615384615</v>
      </c>
      <c r="EL544">
        <v>1.50674</v>
      </c>
      <c r="EM544">
        <v>759.116153846154</v>
      </c>
      <c r="EN544">
        <v>21.6594923076923</v>
      </c>
      <c r="EO544">
        <v>2.09055076923077</v>
      </c>
      <c r="EP544">
        <v>1.95458</v>
      </c>
      <c r="EQ544">
        <v>18.1473692307692</v>
      </c>
      <c r="ER544">
        <v>17.0811307692308</v>
      </c>
      <c r="ES544">
        <v>2000.02846153846</v>
      </c>
      <c r="ET544">
        <v>0.980003846153846</v>
      </c>
      <c r="EU544">
        <v>0.0199962769230769</v>
      </c>
      <c r="EV544">
        <v>0</v>
      </c>
      <c r="EW544">
        <v>302.110769230769</v>
      </c>
      <c r="EX544">
        <v>5.00016</v>
      </c>
      <c r="EY544">
        <v>6361.24230769231</v>
      </c>
      <c r="EZ544">
        <v>18234.4538461538</v>
      </c>
      <c r="FA544">
        <v>48.937</v>
      </c>
      <c r="FB544">
        <v>49.4951538461538</v>
      </c>
      <c r="FC544">
        <v>49.375</v>
      </c>
      <c r="FD544">
        <v>49.062</v>
      </c>
      <c r="FE544">
        <v>50.75</v>
      </c>
      <c r="FF544">
        <v>1955.13846153846</v>
      </c>
      <c r="FG544">
        <v>39.89</v>
      </c>
      <c r="FH544">
        <v>0</v>
      </c>
      <c r="FI544">
        <v>1759004035.5</v>
      </c>
      <c r="FJ544">
        <v>0</v>
      </c>
      <c r="FK544">
        <v>302.144538461539</v>
      </c>
      <c r="FL544">
        <v>1.66188035603216</v>
      </c>
      <c r="FM544">
        <v>31.8830768922666</v>
      </c>
      <c r="FN544">
        <v>6361.09153846154</v>
      </c>
      <c r="FO544">
        <v>15</v>
      </c>
      <c r="FP544">
        <v>0</v>
      </c>
      <c r="FQ544" t="s">
        <v>439</v>
      </c>
      <c r="FR544">
        <v>1747249705.1</v>
      </c>
      <c r="FS544">
        <v>1747249711.1</v>
      </c>
      <c r="FT544">
        <v>0</v>
      </c>
      <c r="FU544">
        <v>0.871</v>
      </c>
      <c r="FV544">
        <v>0.066</v>
      </c>
      <c r="FW544">
        <v>5.486</v>
      </c>
      <c r="FX544">
        <v>0.145</v>
      </c>
      <c r="FY544">
        <v>420</v>
      </c>
      <c r="FZ544">
        <v>16</v>
      </c>
      <c r="GA544">
        <v>0.27</v>
      </c>
      <c r="GB544">
        <v>0.16</v>
      </c>
      <c r="GC544">
        <v>-33.7959476190476</v>
      </c>
      <c r="GD544">
        <v>2.09711052793759</v>
      </c>
      <c r="GE544">
        <v>0.61357052500996</v>
      </c>
      <c r="GF544">
        <v>0</v>
      </c>
      <c r="GG544">
        <v>302.038647058824</v>
      </c>
      <c r="GH544">
        <v>1.42918258540225</v>
      </c>
      <c r="GI544">
        <v>0.231013353618732</v>
      </c>
      <c r="GJ544">
        <v>-1</v>
      </c>
      <c r="GK544">
        <v>1.5225080952381</v>
      </c>
      <c r="GL544">
        <v>-0.286254446098527</v>
      </c>
      <c r="GM544">
        <v>0.0283110428764614</v>
      </c>
      <c r="GN544">
        <v>0</v>
      </c>
      <c r="GO544">
        <v>0</v>
      </c>
      <c r="GP544">
        <v>2</v>
      </c>
      <c r="GQ544" t="s">
        <v>457</v>
      </c>
      <c r="GR544">
        <v>3.12556</v>
      </c>
      <c r="GS544">
        <v>2.65441</v>
      </c>
      <c r="GT544">
        <v>0.135368</v>
      </c>
      <c r="GU544">
        <v>0.140167</v>
      </c>
      <c r="GV544">
        <v>0.0987069</v>
      </c>
      <c r="GW544">
        <v>0.0947305</v>
      </c>
      <c r="GX544">
        <v>22210.5</v>
      </c>
      <c r="GY544">
        <v>20983.2</v>
      </c>
      <c r="GZ544">
        <v>22972.3</v>
      </c>
      <c r="HA544">
        <v>23762.1</v>
      </c>
      <c r="HB544">
        <v>35292</v>
      </c>
      <c r="HC544">
        <v>35613.9</v>
      </c>
      <c r="HD544">
        <v>41417.8</v>
      </c>
      <c r="HE544">
        <v>42379</v>
      </c>
      <c r="HF544">
        <v>1.90342</v>
      </c>
      <c r="HG544">
        <v>1.81545</v>
      </c>
      <c r="HH544">
        <v>0.16693</v>
      </c>
      <c r="HI544">
        <v>0</v>
      </c>
      <c r="HJ544">
        <v>27.313</v>
      </c>
      <c r="HK544">
        <v>999.9</v>
      </c>
      <c r="HL544">
        <v>55.701</v>
      </c>
      <c r="HM544">
        <v>29.497</v>
      </c>
      <c r="HN544">
        <v>25.5496</v>
      </c>
      <c r="HO544">
        <v>53.9765</v>
      </c>
      <c r="HP544">
        <v>41.6787</v>
      </c>
      <c r="HQ544">
        <v>1</v>
      </c>
      <c r="HR544">
        <v>0.0505005</v>
      </c>
      <c r="HS544">
        <v>0.754357</v>
      </c>
      <c r="HT544">
        <v>20.2156</v>
      </c>
      <c r="HU544">
        <v>5.23286</v>
      </c>
      <c r="HV544">
        <v>11.992</v>
      </c>
      <c r="HW544">
        <v>4.95545</v>
      </c>
      <c r="HX544">
        <v>3.30398</v>
      </c>
      <c r="HY544">
        <v>25.1</v>
      </c>
      <c r="HZ544">
        <v>9999</v>
      </c>
      <c r="IA544">
        <v>9999</v>
      </c>
      <c r="IB544">
        <v>9999</v>
      </c>
      <c r="IC544">
        <v>1.86855</v>
      </c>
      <c r="ID544">
        <v>1.86422</v>
      </c>
      <c r="IE544">
        <v>1.8718</v>
      </c>
      <c r="IF544">
        <v>1.86271</v>
      </c>
      <c r="IG544">
        <v>1.86213</v>
      </c>
      <c r="IH544">
        <v>1.86856</v>
      </c>
      <c r="II544">
        <v>1.85867</v>
      </c>
      <c r="IJ544">
        <v>1.8651</v>
      </c>
      <c r="IK544">
        <v>5</v>
      </c>
      <c r="IL544">
        <v>0</v>
      </c>
      <c r="IM544">
        <v>0</v>
      </c>
      <c r="IN544">
        <v>0</v>
      </c>
      <c r="IO544" t="s">
        <v>441</v>
      </c>
      <c r="IP544" t="s">
        <v>442</v>
      </c>
      <c r="IQ544" t="s">
        <v>443</v>
      </c>
      <c r="IR544" t="s">
        <v>443</v>
      </c>
      <c r="IS544" t="s">
        <v>443</v>
      </c>
      <c r="IT544" t="s">
        <v>443</v>
      </c>
      <c r="IU544">
        <v>0</v>
      </c>
      <c r="IV544">
        <v>100</v>
      </c>
      <c r="IW544">
        <v>100</v>
      </c>
      <c r="IX544">
        <v>6.698</v>
      </c>
      <c r="IY544">
        <v>0.3768</v>
      </c>
      <c r="IZ544">
        <v>4.29428474587108</v>
      </c>
      <c r="JA544">
        <v>0.0044018681294096</v>
      </c>
      <c r="JB544">
        <v>-1.90699597991277e-06</v>
      </c>
      <c r="JC544">
        <v>4.44501569190667e-10</v>
      </c>
      <c r="JD544">
        <v>0.0663976639725661</v>
      </c>
      <c r="JE544">
        <v>0.00774552653971819</v>
      </c>
      <c r="JF544">
        <v>0.000136201457998369</v>
      </c>
      <c r="JG544">
        <v>5.32982615085375e-06</v>
      </c>
      <c r="JH544">
        <v>-0</v>
      </c>
      <c r="JI544">
        <v>1991</v>
      </c>
      <c r="JJ544">
        <v>1</v>
      </c>
      <c r="JK544">
        <v>28</v>
      </c>
      <c r="JL544">
        <v>195905.4</v>
      </c>
      <c r="JM544">
        <v>195905.3</v>
      </c>
      <c r="JN544">
        <v>1.51123</v>
      </c>
      <c r="JO544">
        <v>2.38403</v>
      </c>
      <c r="JP544">
        <v>1.49902</v>
      </c>
      <c r="JQ544">
        <v>2.33276</v>
      </c>
      <c r="JR544">
        <v>1.54419</v>
      </c>
      <c r="JS544">
        <v>2.30835</v>
      </c>
      <c r="JT544">
        <v>35.8244</v>
      </c>
      <c r="JU544">
        <v>24.105</v>
      </c>
      <c r="JV544">
        <v>18</v>
      </c>
      <c r="JW544">
        <v>547.296</v>
      </c>
      <c r="JX544">
        <v>433.696</v>
      </c>
      <c r="JY544">
        <v>26.2004</v>
      </c>
      <c r="JZ544">
        <v>28.2345</v>
      </c>
      <c r="KA544">
        <v>29.9998</v>
      </c>
      <c r="KB544">
        <v>28.1953</v>
      </c>
      <c r="KC544">
        <v>28.2237</v>
      </c>
      <c r="KD544">
        <v>30.3268</v>
      </c>
      <c r="KE544">
        <v>27.3305</v>
      </c>
      <c r="KF544">
        <v>100</v>
      </c>
      <c r="KG544">
        <v>26.1811</v>
      </c>
      <c r="KH544">
        <v>806.335</v>
      </c>
      <c r="KI544">
        <v>21.7914</v>
      </c>
      <c r="KJ544">
        <v>92.8262</v>
      </c>
      <c r="KK544">
        <v>98.7635</v>
      </c>
    </row>
    <row r="545" spans="1:297">
      <c r="A545">
        <v>529</v>
      </c>
      <c r="B545">
        <v>1759004035.1</v>
      </c>
      <c r="C545">
        <v>16688.0999999046</v>
      </c>
      <c r="D545" t="s">
        <v>1504</v>
      </c>
      <c r="E545" t="s">
        <v>1505</v>
      </c>
      <c r="F545">
        <v>5</v>
      </c>
      <c r="G545" t="s">
        <v>1217</v>
      </c>
      <c r="H545" t="s">
        <v>436</v>
      </c>
      <c r="I545">
        <v>1759004027.02308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(EA545+(U545+2*0.95*5.67E-8*(((EA545+$B$7)+273)^4-(EA545+273)^4)-44100*J545)/(1.84*29.3*R545+8*0.95*5.67E-8*(EA545+273)^3))</f>
        <v>0</v>
      </c>
      <c r="W545">
        <f>($C$7*EB545+$D$7*EC545+$E$7*V545)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2*0.95*5.67E-8*(((EA545+$B$7)+273)^4-(W545+273)^4)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808.897265901191</v>
      </c>
      <c r="AK545">
        <v>783.273745454545</v>
      </c>
      <c r="AL545">
        <v>3.55901755411238</v>
      </c>
      <c r="AM545">
        <v>63.08</v>
      </c>
      <c r="AN545">
        <f>(AP545 - AO545 + DY545*1E3/(8.314*(EA545+273.15)) * AR545/DX545 * AQ545) * DX545/(100*DL545) * 1000/(1000 - AP545)</f>
        <v>0</v>
      </c>
      <c r="AO545">
        <v>21.7076000803571</v>
      </c>
      <c r="AP545">
        <v>23.1694078787879</v>
      </c>
      <c r="AQ545">
        <v>-3.45544111068995e-06</v>
      </c>
      <c r="AR545">
        <v>99.94</v>
      </c>
      <c r="AS545">
        <v>0</v>
      </c>
      <c r="AT545">
        <v>0</v>
      </c>
      <c r="AU545">
        <f>IF(AS545*$H$13&gt;=AW545,1.0,(AW545/(AW545-AS545*$H$13)))</f>
        <v>0</v>
      </c>
      <c r="AV545">
        <f>(AU545-1)*100</f>
        <v>0</v>
      </c>
      <c r="AW545">
        <f>MAX(0,($B$13+$C$13*EF545)/(1+$D$13*EF545)*DY545/(EA545+273)*$E$13)</f>
        <v>0</v>
      </c>
      <c r="AX545" t="s">
        <v>437</v>
      </c>
      <c r="AY545" t="s">
        <v>437</v>
      </c>
      <c r="AZ545">
        <v>0</v>
      </c>
      <c r="BA545">
        <v>0</v>
      </c>
      <c r="BB545">
        <f>1-AZ545/BA545</f>
        <v>0</v>
      </c>
      <c r="BC545">
        <v>0</v>
      </c>
      <c r="BD545" t="s">
        <v>437</v>
      </c>
      <c r="BE545" t="s">
        <v>437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437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$B$11*EG545+$C$11*EH545+$F$11*ES545*(1-EV545)</f>
        <v>0</v>
      </c>
      <c r="DI545">
        <f>DH545*DJ545</f>
        <v>0</v>
      </c>
      <c r="DJ545">
        <f>($B$11*$D$9+$C$11*$D$9+$F$11*((FF545+EX545)/MAX(FF545+EX545+FG545, 0.1)*$I$9+FG545/MAX(FF545+EX545+FG545, 0.1)*$J$9))/($B$11+$C$11+$F$11)</f>
        <v>0</v>
      </c>
      <c r="DK545">
        <f>($B$11*$K$9+$C$11*$K$9+$F$11*((FF545+EX545)/MAX(FF545+EX545+FG545, 0.1)*$P$9+FG545/MAX(FF545+EX545+FG545, 0.1)*$Q$9))/($B$11+$C$11+$F$11)</f>
        <v>0</v>
      </c>
      <c r="DL545">
        <v>4.6</v>
      </c>
      <c r="DM545">
        <v>0.5</v>
      </c>
      <c r="DN545" t="s">
        <v>438</v>
      </c>
      <c r="DO545">
        <v>2</v>
      </c>
      <c r="DP545" t="b">
        <v>1</v>
      </c>
      <c r="DQ545">
        <v>1759004027.02308</v>
      </c>
      <c r="DR545">
        <v>741.080615384615</v>
      </c>
      <c r="DS545">
        <v>775.167692307692</v>
      </c>
      <c r="DT545">
        <v>23.1689153846154</v>
      </c>
      <c r="DU545">
        <v>21.6818230769231</v>
      </c>
      <c r="DV545">
        <v>734.406153846154</v>
      </c>
      <c r="DW545">
        <v>22.7921230769231</v>
      </c>
      <c r="DX545">
        <v>499.992461538462</v>
      </c>
      <c r="DY545">
        <v>90.2405384615385</v>
      </c>
      <c r="DZ545">
        <v>0.0290328</v>
      </c>
      <c r="EA545">
        <v>29.6994153846154</v>
      </c>
      <c r="EB545">
        <v>30.0415615384615</v>
      </c>
      <c r="EC545">
        <v>999.9</v>
      </c>
      <c r="ED545">
        <v>0</v>
      </c>
      <c r="EE545">
        <v>0</v>
      </c>
      <c r="EF545">
        <v>10005.4930769231</v>
      </c>
      <c r="EG545">
        <v>0</v>
      </c>
      <c r="EH545">
        <v>9.51475</v>
      </c>
      <c r="EI545">
        <v>-34.0872</v>
      </c>
      <c r="EJ545">
        <v>758.657769230769</v>
      </c>
      <c r="EK545">
        <v>792.347692307692</v>
      </c>
      <c r="EL545">
        <v>1.48708769230769</v>
      </c>
      <c r="EM545">
        <v>775.167692307692</v>
      </c>
      <c r="EN545">
        <v>21.6818230769231</v>
      </c>
      <c r="EO545">
        <v>2.09077615384615</v>
      </c>
      <c r="EP545">
        <v>1.95658</v>
      </c>
      <c r="EQ545">
        <v>18.1490769230769</v>
      </c>
      <c r="ER545">
        <v>17.0972615384615</v>
      </c>
      <c r="ES545">
        <v>2000.03692307692</v>
      </c>
      <c r="ET545">
        <v>0.980003846153846</v>
      </c>
      <c r="EU545">
        <v>0.0199962769230769</v>
      </c>
      <c r="EV545">
        <v>0</v>
      </c>
      <c r="EW545">
        <v>302.205230769231</v>
      </c>
      <c r="EX545">
        <v>5.00016</v>
      </c>
      <c r="EY545">
        <v>6363.53769230769</v>
      </c>
      <c r="EZ545">
        <v>18234.5384615385</v>
      </c>
      <c r="FA545">
        <v>48.937</v>
      </c>
      <c r="FB545">
        <v>49.4903076923077</v>
      </c>
      <c r="FC545">
        <v>49.375</v>
      </c>
      <c r="FD545">
        <v>49.062</v>
      </c>
      <c r="FE545">
        <v>50.75</v>
      </c>
      <c r="FF545">
        <v>1955.14692307692</v>
      </c>
      <c r="FG545">
        <v>39.89</v>
      </c>
      <c r="FH545">
        <v>0</v>
      </c>
      <c r="FI545">
        <v>1759004040.3</v>
      </c>
      <c r="FJ545">
        <v>0</v>
      </c>
      <c r="FK545">
        <v>302.264230769231</v>
      </c>
      <c r="FL545">
        <v>0.652581208259952</v>
      </c>
      <c r="FM545">
        <v>24.4044444839041</v>
      </c>
      <c r="FN545">
        <v>6363.41423076923</v>
      </c>
      <c r="FO545">
        <v>15</v>
      </c>
      <c r="FP545">
        <v>0</v>
      </c>
      <c r="FQ545" t="s">
        <v>439</v>
      </c>
      <c r="FR545">
        <v>1747249705.1</v>
      </c>
      <c r="FS545">
        <v>1747249711.1</v>
      </c>
      <c r="FT545">
        <v>0</v>
      </c>
      <c r="FU545">
        <v>0.871</v>
      </c>
      <c r="FV545">
        <v>0.066</v>
      </c>
      <c r="FW545">
        <v>5.486</v>
      </c>
      <c r="FX545">
        <v>0.145</v>
      </c>
      <c r="FY545">
        <v>420</v>
      </c>
      <c r="FZ545">
        <v>16</v>
      </c>
      <c r="GA545">
        <v>0.27</v>
      </c>
      <c r="GB545">
        <v>0.16</v>
      </c>
      <c r="GC545">
        <v>-33.8762523809524</v>
      </c>
      <c r="GD545">
        <v>-2.75857085935675</v>
      </c>
      <c r="GE545">
        <v>0.696290586314053</v>
      </c>
      <c r="GF545">
        <v>0</v>
      </c>
      <c r="GG545">
        <v>302.146058823529</v>
      </c>
      <c r="GH545">
        <v>1.57130634848711</v>
      </c>
      <c r="GI545">
        <v>0.237821354255231</v>
      </c>
      <c r="GJ545">
        <v>-1</v>
      </c>
      <c r="GK545">
        <v>1.50267</v>
      </c>
      <c r="GL545">
        <v>-0.241927829166249</v>
      </c>
      <c r="GM545">
        <v>0.0239692336528467</v>
      </c>
      <c r="GN545">
        <v>0</v>
      </c>
      <c r="GO545">
        <v>0</v>
      </c>
      <c r="GP545">
        <v>2</v>
      </c>
      <c r="GQ545" t="s">
        <v>457</v>
      </c>
      <c r="GR545">
        <v>3.12568</v>
      </c>
      <c r="GS545">
        <v>2.65447</v>
      </c>
      <c r="GT545">
        <v>0.137491</v>
      </c>
      <c r="GU545">
        <v>0.142148</v>
      </c>
      <c r="GV545">
        <v>0.0987182</v>
      </c>
      <c r="GW545">
        <v>0.0948987</v>
      </c>
      <c r="GX545">
        <v>22156.2</v>
      </c>
      <c r="GY545">
        <v>20934.9</v>
      </c>
      <c r="GZ545">
        <v>22972.6</v>
      </c>
      <c r="HA545">
        <v>23762.1</v>
      </c>
      <c r="HB545">
        <v>35292.5</v>
      </c>
      <c r="HC545">
        <v>35607.7</v>
      </c>
      <c r="HD545">
        <v>41418.7</v>
      </c>
      <c r="HE545">
        <v>42379.4</v>
      </c>
      <c r="HF545">
        <v>1.90345</v>
      </c>
      <c r="HG545">
        <v>1.81543</v>
      </c>
      <c r="HH545">
        <v>0.1669</v>
      </c>
      <c r="HI545">
        <v>0</v>
      </c>
      <c r="HJ545">
        <v>27.313</v>
      </c>
      <c r="HK545">
        <v>999.9</v>
      </c>
      <c r="HL545">
        <v>55.701</v>
      </c>
      <c r="HM545">
        <v>29.497</v>
      </c>
      <c r="HN545">
        <v>25.5498</v>
      </c>
      <c r="HO545">
        <v>54.2865</v>
      </c>
      <c r="HP545">
        <v>41.4423</v>
      </c>
      <c r="HQ545">
        <v>1</v>
      </c>
      <c r="HR545">
        <v>0.0498577</v>
      </c>
      <c r="HS545">
        <v>0.699186</v>
      </c>
      <c r="HT545">
        <v>20.2158</v>
      </c>
      <c r="HU545">
        <v>5.23241</v>
      </c>
      <c r="HV545">
        <v>11.992</v>
      </c>
      <c r="HW545">
        <v>4.9556</v>
      </c>
      <c r="HX545">
        <v>3.30382</v>
      </c>
      <c r="HY545">
        <v>25.1</v>
      </c>
      <c r="HZ545">
        <v>9999</v>
      </c>
      <c r="IA545">
        <v>9999</v>
      </c>
      <c r="IB545">
        <v>9999</v>
      </c>
      <c r="IC545">
        <v>1.86852</v>
      </c>
      <c r="ID545">
        <v>1.8642</v>
      </c>
      <c r="IE545">
        <v>1.8718</v>
      </c>
      <c r="IF545">
        <v>1.86268</v>
      </c>
      <c r="IG545">
        <v>1.86209</v>
      </c>
      <c r="IH545">
        <v>1.86853</v>
      </c>
      <c r="II545">
        <v>1.85867</v>
      </c>
      <c r="IJ545">
        <v>1.86509</v>
      </c>
      <c r="IK545">
        <v>5</v>
      </c>
      <c r="IL545">
        <v>0</v>
      </c>
      <c r="IM545">
        <v>0</v>
      </c>
      <c r="IN545">
        <v>0</v>
      </c>
      <c r="IO545" t="s">
        <v>441</v>
      </c>
      <c r="IP545" t="s">
        <v>442</v>
      </c>
      <c r="IQ545" t="s">
        <v>443</v>
      </c>
      <c r="IR545" t="s">
        <v>443</v>
      </c>
      <c r="IS545" t="s">
        <v>443</v>
      </c>
      <c r="IT545" t="s">
        <v>443</v>
      </c>
      <c r="IU545">
        <v>0</v>
      </c>
      <c r="IV545">
        <v>100</v>
      </c>
      <c r="IW545">
        <v>100</v>
      </c>
      <c r="IX545">
        <v>6.738</v>
      </c>
      <c r="IY545">
        <v>0.3769</v>
      </c>
      <c r="IZ545">
        <v>4.29428474587108</v>
      </c>
      <c r="JA545">
        <v>0.0044018681294096</v>
      </c>
      <c r="JB545">
        <v>-1.90699597991277e-06</v>
      </c>
      <c r="JC545">
        <v>4.44501569190667e-10</v>
      </c>
      <c r="JD545">
        <v>0.0663976639725661</v>
      </c>
      <c r="JE545">
        <v>0.00774552653971819</v>
      </c>
      <c r="JF545">
        <v>0.000136201457998369</v>
      </c>
      <c r="JG545">
        <v>5.32982615085375e-06</v>
      </c>
      <c r="JH545">
        <v>-0</v>
      </c>
      <c r="JI545">
        <v>1991</v>
      </c>
      <c r="JJ545">
        <v>1</v>
      </c>
      <c r="JK545">
        <v>28</v>
      </c>
      <c r="JL545">
        <v>195905.5</v>
      </c>
      <c r="JM545">
        <v>195905.4</v>
      </c>
      <c r="JN545">
        <v>1.53931</v>
      </c>
      <c r="JO545">
        <v>2.37061</v>
      </c>
      <c r="JP545">
        <v>1.4978</v>
      </c>
      <c r="JQ545">
        <v>2.33276</v>
      </c>
      <c r="JR545">
        <v>1.54419</v>
      </c>
      <c r="JS545">
        <v>2.37427</v>
      </c>
      <c r="JT545">
        <v>35.8244</v>
      </c>
      <c r="JU545">
        <v>24.105</v>
      </c>
      <c r="JV545">
        <v>18</v>
      </c>
      <c r="JW545">
        <v>547.282</v>
      </c>
      <c r="JX545">
        <v>433.657</v>
      </c>
      <c r="JY545">
        <v>26.1628</v>
      </c>
      <c r="JZ545">
        <v>28.2312</v>
      </c>
      <c r="KA545">
        <v>29.9998</v>
      </c>
      <c r="KB545">
        <v>28.1917</v>
      </c>
      <c r="KC545">
        <v>28.2205</v>
      </c>
      <c r="KD545">
        <v>30.8554</v>
      </c>
      <c r="KE545">
        <v>27.3305</v>
      </c>
      <c r="KF545">
        <v>100</v>
      </c>
      <c r="KG545">
        <v>26.1447</v>
      </c>
      <c r="KH545">
        <v>826.641</v>
      </c>
      <c r="KI545">
        <v>21.8071</v>
      </c>
      <c r="KJ545">
        <v>92.8277</v>
      </c>
      <c r="KK545">
        <v>98.764</v>
      </c>
    </row>
    <row r="546" spans="1:297">
      <c r="A546">
        <v>530</v>
      </c>
      <c r="B546">
        <v>1759004040.1</v>
      </c>
      <c r="C546">
        <v>16693.0999999046</v>
      </c>
      <c r="D546" t="s">
        <v>1506</v>
      </c>
      <c r="E546" t="s">
        <v>1507</v>
      </c>
      <c r="F546">
        <v>5</v>
      </c>
      <c r="G546" t="s">
        <v>1217</v>
      </c>
      <c r="H546" t="s">
        <v>436</v>
      </c>
      <c r="I546">
        <v>1759004031.94615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(EA546+(U546+2*0.95*5.67E-8*(((EA546+$B$7)+273)^4-(EA546+273)^4)-44100*J546)/(1.84*29.3*R546+8*0.95*5.67E-8*(EA546+273)^3))</f>
        <v>0</v>
      </c>
      <c r="W546">
        <f>($C$7*EB546+$D$7*EC546+$E$7*V546)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2*0.95*5.67E-8*(((EA546+$B$7)+273)^4-(W546+273)^4)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825.313237813095</v>
      </c>
      <c r="AK546">
        <v>800.297321212121</v>
      </c>
      <c r="AL546">
        <v>3.37697077922065</v>
      </c>
      <c r="AM546">
        <v>63.08</v>
      </c>
      <c r="AN546">
        <f>(AP546 - AO546 + DY546*1E3/(8.314*(EA546+273.15)) * AR546/DX546 * AQ546) * DX546/(100*DL546) * 1000/(1000 - AP546)</f>
        <v>0</v>
      </c>
      <c r="AO546">
        <v>21.7455496339286</v>
      </c>
      <c r="AP546">
        <v>23.1825248484848</v>
      </c>
      <c r="AQ546">
        <v>7.57379700189044e-05</v>
      </c>
      <c r="AR546">
        <v>99.94</v>
      </c>
      <c r="AS546">
        <v>0</v>
      </c>
      <c r="AT546">
        <v>0</v>
      </c>
      <c r="AU546">
        <f>IF(AS546*$H$13&gt;=AW546,1.0,(AW546/(AW546-AS546*$H$13)))</f>
        <v>0</v>
      </c>
      <c r="AV546">
        <f>(AU546-1)*100</f>
        <v>0</v>
      </c>
      <c r="AW546">
        <f>MAX(0,($B$13+$C$13*EF546)/(1+$D$13*EF546)*DY546/(EA546+273)*$E$13)</f>
        <v>0</v>
      </c>
      <c r="AX546" t="s">
        <v>437</v>
      </c>
      <c r="AY546" t="s">
        <v>437</v>
      </c>
      <c r="AZ546">
        <v>0</v>
      </c>
      <c r="BA546">
        <v>0</v>
      </c>
      <c r="BB546">
        <f>1-AZ546/BA546</f>
        <v>0</v>
      </c>
      <c r="BC546">
        <v>0</v>
      </c>
      <c r="BD546" t="s">
        <v>437</v>
      </c>
      <c r="BE546" t="s">
        <v>437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437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$B$11*EG546+$C$11*EH546+$F$11*ES546*(1-EV546)</f>
        <v>0</v>
      </c>
      <c r="DI546">
        <f>DH546*DJ546</f>
        <v>0</v>
      </c>
      <c r="DJ546">
        <f>($B$11*$D$9+$C$11*$D$9+$F$11*((FF546+EX546)/MAX(FF546+EX546+FG546, 0.1)*$I$9+FG546/MAX(FF546+EX546+FG546, 0.1)*$J$9))/($B$11+$C$11+$F$11)</f>
        <v>0</v>
      </c>
      <c r="DK546">
        <f>($B$11*$K$9+$C$11*$K$9+$F$11*((FF546+EX546)/MAX(FF546+EX546+FG546, 0.1)*$P$9+FG546/MAX(FF546+EX546+FG546, 0.1)*$Q$9))/($B$11+$C$11+$F$11)</f>
        <v>0</v>
      </c>
      <c r="DL546">
        <v>4.6</v>
      </c>
      <c r="DM546">
        <v>0.5</v>
      </c>
      <c r="DN546" t="s">
        <v>438</v>
      </c>
      <c r="DO546">
        <v>2</v>
      </c>
      <c r="DP546" t="b">
        <v>1</v>
      </c>
      <c r="DQ546">
        <v>1759004031.94615</v>
      </c>
      <c r="DR546">
        <v>757.708461538462</v>
      </c>
      <c r="DS546">
        <v>791.458769230769</v>
      </c>
      <c r="DT546">
        <v>23.1727461538462</v>
      </c>
      <c r="DU546">
        <v>21.7094615384615</v>
      </c>
      <c r="DV546">
        <v>750.995769230769</v>
      </c>
      <c r="DW546">
        <v>22.7958538461538</v>
      </c>
      <c r="DX546">
        <v>500.004538461538</v>
      </c>
      <c r="DY546">
        <v>90.2398384615384</v>
      </c>
      <c r="DZ546">
        <v>0.0291058846153846</v>
      </c>
      <c r="EA546">
        <v>29.6918153846154</v>
      </c>
      <c r="EB546">
        <v>30.0388615384615</v>
      </c>
      <c r="EC546">
        <v>999.9</v>
      </c>
      <c r="ED546">
        <v>0</v>
      </c>
      <c r="EE546">
        <v>0</v>
      </c>
      <c r="EF546">
        <v>9995.72923076923</v>
      </c>
      <c r="EG546">
        <v>0</v>
      </c>
      <c r="EH546">
        <v>9.51475</v>
      </c>
      <c r="EI546">
        <v>-33.7503307692308</v>
      </c>
      <c r="EJ546">
        <v>775.683153846154</v>
      </c>
      <c r="EK546">
        <v>809.022692307692</v>
      </c>
      <c r="EL546">
        <v>1.46328076923077</v>
      </c>
      <c r="EM546">
        <v>791.458769230769</v>
      </c>
      <c r="EN546">
        <v>21.7094615384615</v>
      </c>
      <c r="EO546">
        <v>2.09110461538462</v>
      </c>
      <c r="EP546">
        <v>1.95905846153846</v>
      </c>
      <c r="EQ546">
        <v>18.1515769230769</v>
      </c>
      <c r="ER546">
        <v>17.1172384615385</v>
      </c>
      <c r="ES546">
        <v>2000.01538461538</v>
      </c>
      <c r="ET546">
        <v>0.980003615384616</v>
      </c>
      <c r="EU546">
        <v>0.0199964923076923</v>
      </c>
      <c r="EV546">
        <v>0</v>
      </c>
      <c r="EW546">
        <v>302.317307692308</v>
      </c>
      <c r="EX546">
        <v>5.00016</v>
      </c>
      <c r="EY546">
        <v>6365.41307692308</v>
      </c>
      <c r="EZ546">
        <v>18234.3538461538</v>
      </c>
      <c r="FA546">
        <v>48.937</v>
      </c>
      <c r="FB546">
        <v>49.4854615384615</v>
      </c>
      <c r="FC546">
        <v>49.3701538461538</v>
      </c>
      <c r="FD546">
        <v>49.062</v>
      </c>
      <c r="FE546">
        <v>50.75</v>
      </c>
      <c r="FF546">
        <v>1955.12538461538</v>
      </c>
      <c r="FG546">
        <v>39.89</v>
      </c>
      <c r="FH546">
        <v>0</v>
      </c>
      <c r="FI546">
        <v>1759004045.7</v>
      </c>
      <c r="FJ546">
        <v>0</v>
      </c>
      <c r="FK546">
        <v>302.37904</v>
      </c>
      <c r="FL546">
        <v>1.48015384875807</v>
      </c>
      <c r="FM546">
        <v>23.1969231449661</v>
      </c>
      <c r="FN546">
        <v>6365.7504</v>
      </c>
      <c r="FO546">
        <v>15</v>
      </c>
      <c r="FP546">
        <v>0</v>
      </c>
      <c r="FQ546" t="s">
        <v>439</v>
      </c>
      <c r="FR546">
        <v>1747249705.1</v>
      </c>
      <c r="FS546">
        <v>1747249711.1</v>
      </c>
      <c r="FT546">
        <v>0</v>
      </c>
      <c r="FU546">
        <v>0.871</v>
      </c>
      <c r="FV546">
        <v>0.066</v>
      </c>
      <c r="FW546">
        <v>5.486</v>
      </c>
      <c r="FX546">
        <v>0.145</v>
      </c>
      <c r="FY546">
        <v>420</v>
      </c>
      <c r="FZ546">
        <v>16</v>
      </c>
      <c r="GA546">
        <v>0.27</v>
      </c>
      <c r="GB546">
        <v>0.16</v>
      </c>
      <c r="GC546">
        <v>-33.9261285714286</v>
      </c>
      <c r="GD546">
        <v>1.55405067072449</v>
      </c>
      <c r="GE546">
        <v>0.671571269233477</v>
      </c>
      <c r="GF546">
        <v>0</v>
      </c>
      <c r="GG546">
        <v>302.313852941176</v>
      </c>
      <c r="GH546">
        <v>1.02030558166066</v>
      </c>
      <c r="GI546">
        <v>0.195779607835677</v>
      </c>
      <c r="GJ546">
        <v>-1</v>
      </c>
      <c r="GK546">
        <v>1.47638904761905</v>
      </c>
      <c r="GL546">
        <v>-0.299944605068863</v>
      </c>
      <c r="GM546">
        <v>0.030823553131727</v>
      </c>
      <c r="GN546">
        <v>0</v>
      </c>
      <c r="GO546">
        <v>0</v>
      </c>
      <c r="GP546">
        <v>2</v>
      </c>
      <c r="GQ546" t="s">
        <v>457</v>
      </c>
      <c r="GR546">
        <v>3.12543</v>
      </c>
      <c r="GS546">
        <v>2.65497</v>
      </c>
      <c r="GT546">
        <v>0.139497</v>
      </c>
      <c r="GU546">
        <v>0.144125</v>
      </c>
      <c r="GV546">
        <v>0.0987529</v>
      </c>
      <c r="GW546">
        <v>0.0949166</v>
      </c>
      <c r="GX546">
        <v>22105</v>
      </c>
      <c r="GY546">
        <v>20887.1</v>
      </c>
      <c r="GZ546">
        <v>22972.9</v>
      </c>
      <c r="HA546">
        <v>23762.6</v>
      </c>
      <c r="HB546">
        <v>35291.7</v>
      </c>
      <c r="HC546">
        <v>35607.7</v>
      </c>
      <c r="HD546">
        <v>41419.2</v>
      </c>
      <c r="HE546">
        <v>42380.1</v>
      </c>
      <c r="HF546">
        <v>1.90303</v>
      </c>
      <c r="HG546">
        <v>1.81603</v>
      </c>
      <c r="HH546">
        <v>0.167519</v>
      </c>
      <c r="HI546">
        <v>0</v>
      </c>
      <c r="HJ546">
        <v>27.313</v>
      </c>
      <c r="HK546">
        <v>999.9</v>
      </c>
      <c r="HL546">
        <v>55.701</v>
      </c>
      <c r="HM546">
        <v>29.497</v>
      </c>
      <c r="HN546">
        <v>25.5477</v>
      </c>
      <c r="HO546">
        <v>53.8765</v>
      </c>
      <c r="HP546">
        <v>41.4744</v>
      </c>
      <c r="HQ546">
        <v>1</v>
      </c>
      <c r="HR546">
        <v>0.0495376</v>
      </c>
      <c r="HS546">
        <v>0.719412</v>
      </c>
      <c r="HT546">
        <v>20.2158</v>
      </c>
      <c r="HU546">
        <v>5.23271</v>
      </c>
      <c r="HV546">
        <v>11.992</v>
      </c>
      <c r="HW546">
        <v>4.95565</v>
      </c>
      <c r="HX546">
        <v>3.30395</v>
      </c>
      <c r="HY546">
        <v>25.1</v>
      </c>
      <c r="HZ546">
        <v>9999</v>
      </c>
      <c r="IA546">
        <v>9999</v>
      </c>
      <c r="IB546">
        <v>9999</v>
      </c>
      <c r="IC546">
        <v>1.8685</v>
      </c>
      <c r="ID546">
        <v>1.8642</v>
      </c>
      <c r="IE546">
        <v>1.8718</v>
      </c>
      <c r="IF546">
        <v>1.86266</v>
      </c>
      <c r="IG546">
        <v>1.8621</v>
      </c>
      <c r="IH546">
        <v>1.86853</v>
      </c>
      <c r="II546">
        <v>1.85867</v>
      </c>
      <c r="IJ546">
        <v>1.86509</v>
      </c>
      <c r="IK546">
        <v>5</v>
      </c>
      <c r="IL546">
        <v>0</v>
      </c>
      <c r="IM546">
        <v>0</v>
      </c>
      <c r="IN546">
        <v>0</v>
      </c>
      <c r="IO546" t="s">
        <v>441</v>
      </c>
      <c r="IP546" t="s">
        <v>442</v>
      </c>
      <c r="IQ546" t="s">
        <v>443</v>
      </c>
      <c r="IR546" t="s">
        <v>443</v>
      </c>
      <c r="IS546" t="s">
        <v>443</v>
      </c>
      <c r="IT546" t="s">
        <v>443</v>
      </c>
      <c r="IU546">
        <v>0</v>
      </c>
      <c r="IV546">
        <v>100</v>
      </c>
      <c r="IW546">
        <v>100</v>
      </c>
      <c r="IX546">
        <v>6.775</v>
      </c>
      <c r="IY546">
        <v>0.3772</v>
      </c>
      <c r="IZ546">
        <v>4.29428474587108</v>
      </c>
      <c r="JA546">
        <v>0.0044018681294096</v>
      </c>
      <c r="JB546">
        <v>-1.90699597991277e-06</v>
      </c>
      <c r="JC546">
        <v>4.44501569190667e-10</v>
      </c>
      <c r="JD546">
        <v>0.0663976639725661</v>
      </c>
      <c r="JE546">
        <v>0.00774552653971819</v>
      </c>
      <c r="JF546">
        <v>0.000136201457998369</v>
      </c>
      <c r="JG546">
        <v>5.32982615085375e-06</v>
      </c>
      <c r="JH546">
        <v>-0</v>
      </c>
      <c r="JI546">
        <v>1991</v>
      </c>
      <c r="JJ546">
        <v>1</v>
      </c>
      <c r="JK546">
        <v>28</v>
      </c>
      <c r="JL546">
        <v>195905.6</v>
      </c>
      <c r="JM546">
        <v>195905.5</v>
      </c>
      <c r="JN546">
        <v>1.56982</v>
      </c>
      <c r="JO546">
        <v>2.37915</v>
      </c>
      <c r="JP546">
        <v>1.4978</v>
      </c>
      <c r="JQ546">
        <v>2.33276</v>
      </c>
      <c r="JR546">
        <v>1.54419</v>
      </c>
      <c r="JS546">
        <v>2.37549</v>
      </c>
      <c r="JT546">
        <v>35.8244</v>
      </c>
      <c r="JU546">
        <v>24.105</v>
      </c>
      <c r="JV546">
        <v>18</v>
      </c>
      <c r="JW546">
        <v>546.97</v>
      </c>
      <c r="JX546">
        <v>433.984</v>
      </c>
      <c r="JY546">
        <v>26.1316</v>
      </c>
      <c r="JZ546">
        <v>28.2273</v>
      </c>
      <c r="KA546">
        <v>29.9997</v>
      </c>
      <c r="KB546">
        <v>28.1876</v>
      </c>
      <c r="KC546">
        <v>28.2164</v>
      </c>
      <c r="KD546">
        <v>31.525</v>
      </c>
      <c r="KE546">
        <v>27.3305</v>
      </c>
      <c r="KF546">
        <v>100</v>
      </c>
      <c r="KG546">
        <v>26.0979</v>
      </c>
      <c r="KH546">
        <v>840.253</v>
      </c>
      <c r="KI546">
        <v>21.8149</v>
      </c>
      <c r="KJ546">
        <v>92.8289</v>
      </c>
      <c r="KK546">
        <v>98.7658</v>
      </c>
    </row>
    <row r="547" spans="1:297">
      <c r="A547">
        <v>531</v>
      </c>
      <c r="B547">
        <v>1759004045.1</v>
      </c>
      <c r="C547">
        <v>16698.0999999046</v>
      </c>
      <c r="D547" t="s">
        <v>1508</v>
      </c>
      <c r="E547" t="s">
        <v>1509</v>
      </c>
      <c r="F547">
        <v>5</v>
      </c>
      <c r="G547" t="s">
        <v>1217</v>
      </c>
      <c r="H547" t="s">
        <v>436</v>
      </c>
      <c r="I547">
        <v>1759004036.94615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(EA547+(U547+2*0.95*5.67E-8*(((EA547+$B$7)+273)^4-(EA547+273)^4)-44100*J547)/(1.84*29.3*R547+8*0.95*5.67E-8*(EA547+273)^3))</f>
        <v>0</v>
      </c>
      <c r="W547">
        <f>($C$7*EB547+$D$7*EC547+$E$7*V547)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2*0.95*5.67E-8*(((EA547+$B$7)+273)^4-(W547+273)^4)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842.909883769048</v>
      </c>
      <c r="AK547">
        <v>817.534945454545</v>
      </c>
      <c r="AL547">
        <v>3.46702493506479</v>
      </c>
      <c r="AM547">
        <v>63.08</v>
      </c>
      <c r="AN547">
        <f>(AP547 - AO547 + DY547*1E3/(8.314*(EA547+273.15)) * AR547/DX547 * AQ547) * DX547/(100*DL547) * 1000/(1000 - AP547)</f>
        <v>0</v>
      </c>
      <c r="AO547">
        <v>21.7456077083333</v>
      </c>
      <c r="AP547">
        <v>23.1821951515151</v>
      </c>
      <c r="AQ547">
        <v>-6.29863258439656e-06</v>
      </c>
      <c r="AR547">
        <v>99.94</v>
      </c>
      <c r="AS547">
        <v>0</v>
      </c>
      <c r="AT547">
        <v>0</v>
      </c>
      <c r="AU547">
        <f>IF(AS547*$H$13&gt;=AW547,1.0,(AW547/(AW547-AS547*$H$13)))</f>
        <v>0</v>
      </c>
      <c r="AV547">
        <f>(AU547-1)*100</f>
        <v>0</v>
      </c>
      <c r="AW547">
        <f>MAX(0,($B$13+$C$13*EF547)/(1+$D$13*EF547)*DY547/(EA547+273)*$E$13)</f>
        <v>0</v>
      </c>
      <c r="AX547" t="s">
        <v>437</v>
      </c>
      <c r="AY547" t="s">
        <v>437</v>
      </c>
      <c r="AZ547">
        <v>0</v>
      </c>
      <c r="BA547">
        <v>0</v>
      </c>
      <c r="BB547">
        <f>1-AZ547/BA547</f>
        <v>0</v>
      </c>
      <c r="BC547">
        <v>0</v>
      </c>
      <c r="BD547" t="s">
        <v>437</v>
      </c>
      <c r="BE547" t="s">
        <v>437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437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$B$11*EG547+$C$11*EH547+$F$11*ES547*(1-EV547)</f>
        <v>0</v>
      </c>
      <c r="DI547">
        <f>DH547*DJ547</f>
        <v>0</v>
      </c>
      <c r="DJ547">
        <f>($B$11*$D$9+$C$11*$D$9+$F$11*((FF547+EX547)/MAX(FF547+EX547+FG547, 0.1)*$I$9+FG547/MAX(FF547+EX547+FG547, 0.1)*$J$9))/($B$11+$C$11+$F$11)</f>
        <v>0</v>
      </c>
      <c r="DK547">
        <f>($B$11*$K$9+$C$11*$K$9+$F$11*((FF547+EX547)/MAX(FF547+EX547+FG547, 0.1)*$P$9+FG547/MAX(FF547+EX547+FG547, 0.1)*$Q$9))/($B$11+$C$11+$F$11)</f>
        <v>0</v>
      </c>
      <c r="DL547">
        <v>4.6</v>
      </c>
      <c r="DM547">
        <v>0.5</v>
      </c>
      <c r="DN547" t="s">
        <v>438</v>
      </c>
      <c r="DO547">
        <v>2</v>
      </c>
      <c r="DP547" t="b">
        <v>1</v>
      </c>
      <c r="DQ547">
        <v>1759004036.94615</v>
      </c>
      <c r="DR547">
        <v>774.513384615385</v>
      </c>
      <c r="DS547">
        <v>808.603384615385</v>
      </c>
      <c r="DT547">
        <v>23.1767230769231</v>
      </c>
      <c r="DU547">
        <v>21.7301692307692</v>
      </c>
      <c r="DV547">
        <v>767.762538461538</v>
      </c>
      <c r="DW547">
        <v>22.7997538461538</v>
      </c>
      <c r="DX547">
        <v>499.978538461539</v>
      </c>
      <c r="DY547">
        <v>90.2394769230769</v>
      </c>
      <c r="DZ547">
        <v>0.0291455076923077</v>
      </c>
      <c r="EA547">
        <v>29.6839692307692</v>
      </c>
      <c r="EB547">
        <v>30.0413384615385</v>
      </c>
      <c r="EC547">
        <v>999.9</v>
      </c>
      <c r="ED547">
        <v>0</v>
      </c>
      <c r="EE547">
        <v>0</v>
      </c>
      <c r="EF547">
        <v>9993.13153846154</v>
      </c>
      <c r="EG547">
        <v>0</v>
      </c>
      <c r="EH547">
        <v>9.51475</v>
      </c>
      <c r="EI547">
        <v>-34.09</v>
      </c>
      <c r="EJ547">
        <v>792.890076923077</v>
      </c>
      <c r="EK547">
        <v>826.565076923077</v>
      </c>
      <c r="EL547">
        <v>1.44654846153846</v>
      </c>
      <c r="EM547">
        <v>808.603384615385</v>
      </c>
      <c r="EN547">
        <v>21.7301692307692</v>
      </c>
      <c r="EO547">
        <v>2.09145384615385</v>
      </c>
      <c r="EP547">
        <v>1.96091923076923</v>
      </c>
      <c r="EQ547">
        <v>18.1542384615385</v>
      </c>
      <c r="ER547">
        <v>17.1322307692308</v>
      </c>
      <c r="ES547">
        <v>2000.03230769231</v>
      </c>
      <c r="ET547">
        <v>0.980003846153846</v>
      </c>
      <c r="EU547">
        <v>0.0199962769230769</v>
      </c>
      <c r="EV547">
        <v>0</v>
      </c>
      <c r="EW547">
        <v>302.442538461538</v>
      </c>
      <c r="EX547">
        <v>5.00016</v>
      </c>
      <c r="EY547">
        <v>6367.49153846154</v>
      </c>
      <c r="EZ547">
        <v>18234.5230769231</v>
      </c>
      <c r="FA547">
        <v>48.937</v>
      </c>
      <c r="FB547">
        <v>49.4903076923077</v>
      </c>
      <c r="FC547">
        <v>49.3701538461538</v>
      </c>
      <c r="FD547">
        <v>49.062</v>
      </c>
      <c r="FE547">
        <v>50.7451538461538</v>
      </c>
      <c r="FF547">
        <v>1955.14230769231</v>
      </c>
      <c r="FG547">
        <v>39.89</v>
      </c>
      <c r="FH547">
        <v>0</v>
      </c>
      <c r="FI547">
        <v>1759004050.5</v>
      </c>
      <c r="FJ547">
        <v>0</v>
      </c>
      <c r="FK547">
        <v>302.48824</v>
      </c>
      <c r="FL547">
        <v>1.3084615368382</v>
      </c>
      <c r="FM547">
        <v>25.1392307734388</v>
      </c>
      <c r="FN547">
        <v>6367.6668</v>
      </c>
      <c r="FO547">
        <v>15</v>
      </c>
      <c r="FP547">
        <v>0</v>
      </c>
      <c r="FQ547" t="s">
        <v>439</v>
      </c>
      <c r="FR547">
        <v>1747249705.1</v>
      </c>
      <c r="FS547">
        <v>1747249711.1</v>
      </c>
      <c r="FT547">
        <v>0</v>
      </c>
      <c r="FU547">
        <v>0.871</v>
      </c>
      <c r="FV547">
        <v>0.066</v>
      </c>
      <c r="FW547">
        <v>5.486</v>
      </c>
      <c r="FX547">
        <v>0.145</v>
      </c>
      <c r="FY547">
        <v>420</v>
      </c>
      <c r="FZ547">
        <v>16</v>
      </c>
      <c r="GA547">
        <v>0.27</v>
      </c>
      <c r="GB547">
        <v>0.16</v>
      </c>
      <c r="GC547">
        <v>-33.883075</v>
      </c>
      <c r="GD547">
        <v>-2.20222105263159</v>
      </c>
      <c r="GE547">
        <v>0.669561198752586</v>
      </c>
      <c r="GF547">
        <v>0</v>
      </c>
      <c r="GG547">
        <v>302.4035</v>
      </c>
      <c r="GH547">
        <v>1.65132162368718</v>
      </c>
      <c r="GI547">
        <v>0.228286359129724</v>
      </c>
      <c r="GJ547">
        <v>-1</v>
      </c>
      <c r="GK547">
        <v>1.4565465</v>
      </c>
      <c r="GL547">
        <v>-0.219355939849624</v>
      </c>
      <c r="GM547">
        <v>0.0240004600528823</v>
      </c>
      <c r="GN547">
        <v>0</v>
      </c>
      <c r="GO547">
        <v>0</v>
      </c>
      <c r="GP547">
        <v>2</v>
      </c>
      <c r="GQ547" t="s">
        <v>457</v>
      </c>
      <c r="GR547">
        <v>3.12558</v>
      </c>
      <c r="GS547">
        <v>2.65473</v>
      </c>
      <c r="GT547">
        <v>0.141537</v>
      </c>
      <c r="GU547">
        <v>0.146056</v>
      </c>
      <c r="GV547">
        <v>0.0987421</v>
      </c>
      <c r="GW547">
        <v>0.0949242</v>
      </c>
      <c r="GX547">
        <v>22052.6</v>
      </c>
      <c r="GY547">
        <v>20840.2</v>
      </c>
      <c r="GZ547">
        <v>22972.9</v>
      </c>
      <c r="HA547">
        <v>23762.9</v>
      </c>
      <c r="HB547">
        <v>35292.2</v>
      </c>
      <c r="HC547">
        <v>35607.8</v>
      </c>
      <c r="HD547">
        <v>41419.1</v>
      </c>
      <c r="HE547">
        <v>42380.4</v>
      </c>
      <c r="HF547">
        <v>1.90307</v>
      </c>
      <c r="HG547">
        <v>1.81603</v>
      </c>
      <c r="HH547">
        <v>0.167556</v>
      </c>
      <c r="HI547">
        <v>0</v>
      </c>
      <c r="HJ547">
        <v>27.313</v>
      </c>
      <c r="HK547">
        <v>999.9</v>
      </c>
      <c r="HL547">
        <v>55.701</v>
      </c>
      <c r="HM547">
        <v>29.517</v>
      </c>
      <c r="HN547">
        <v>25.5779</v>
      </c>
      <c r="HO547">
        <v>54.2465</v>
      </c>
      <c r="HP547">
        <v>41.4784</v>
      </c>
      <c r="HQ547">
        <v>1</v>
      </c>
      <c r="HR547">
        <v>0.0494182</v>
      </c>
      <c r="HS547">
        <v>0.766392</v>
      </c>
      <c r="HT547">
        <v>20.2154</v>
      </c>
      <c r="HU547">
        <v>5.23256</v>
      </c>
      <c r="HV547">
        <v>11.992</v>
      </c>
      <c r="HW547">
        <v>4.95575</v>
      </c>
      <c r="HX547">
        <v>3.30393</v>
      </c>
      <c r="HY547">
        <v>25.1</v>
      </c>
      <c r="HZ547">
        <v>9999</v>
      </c>
      <c r="IA547">
        <v>9999</v>
      </c>
      <c r="IB547">
        <v>9999</v>
      </c>
      <c r="IC547">
        <v>1.86854</v>
      </c>
      <c r="ID547">
        <v>1.8642</v>
      </c>
      <c r="IE547">
        <v>1.8718</v>
      </c>
      <c r="IF547">
        <v>1.86272</v>
      </c>
      <c r="IG547">
        <v>1.8621</v>
      </c>
      <c r="IH547">
        <v>1.86855</v>
      </c>
      <c r="II547">
        <v>1.85868</v>
      </c>
      <c r="IJ547">
        <v>1.86509</v>
      </c>
      <c r="IK547">
        <v>5</v>
      </c>
      <c r="IL547">
        <v>0</v>
      </c>
      <c r="IM547">
        <v>0</v>
      </c>
      <c r="IN547">
        <v>0</v>
      </c>
      <c r="IO547" t="s">
        <v>441</v>
      </c>
      <c r="IP547" t="s">
        <v>442</v>
      </c>
      <c r="IQ547" t="s">
        <v>443</v>
      </c>
      <c r="IR547" t="s">
        <v>443</v>
      </c>
      <c r="IS547" t="s">
        <v>443</v>
      </c>
      <c r="IT547" t="s">
        <v>443</v>
      </c>
      <c r="IU547">
        <v>0</v>
      </c>
      <c r="IV547">
        <v>100</v>
      </c>
      <c r="IW547">
        <v>100</v>
      </c>
      <c r="IX547">
        <v>6.812</v>
      </c>
      <c r="IY547">
        <v>0.3771</v>
      </c>
      <c r="IZ547">
        <v>4.29428474587108</v>
      </c>
      <c r="JA547">
        <v>0.0044018681294096</v>
      </c>
      <c r="JB547">
        <v>-1.90699597991277e-06</v>
      </c>
      <c r="JC547">
        <v>4.44501569190667e-10</v>
      </c>
      <c r="JD547">
        <v>0.0663976639725661</v>
      </c>
      <c r="JE547">
        <v>0.00774552653971819</v>
      </c>
      <c r="JF547">
        <v>0.000136201457998369</v>
      </c>
      <c r="JG547">
        <v>5.32982615085375e-06</v>
      </c>
      <c r="JH547">
        <v>-0</v>
      </c>
      <c r="JI547">
        <v>1991</v>
      </c>
      <c r="JJ547">
        <v>1</v>
      </c>
      <c r="JK547">
        <v>28</v>
      </c>
      <c r="JL547">
        <v>195905.7</v>
      </c>
      <c r="JM547">
        <v>195905.6</v>
      </c>
      <c r="JN547">
        <v>1.60156</v>
      </c>
      <c r="JO547">
        <v>2.39136</v>
      </c>
      <c r="JP547">
        <v>1.49902</v>
      </c>
      <c r="JQ547">
        <v>2.33276</v>
      </c>
      <c r="JR547">
        <v>1.54419</v>
      </c>
      <c r="JS547">
        <v>2.25098</v>
      </c>
      <c r="JT547">
        <v>35.8244</v>
      </c>
      <c r="JU547">
        <v>24.0875</v>
      </c>
      <c r="JV547">
        <v>18</v>
      </c>
      <c r="JW547">
        <v>546.972</v>
      </c>
      <c r="JX547">
        <v>433.955</v>
      </c>
      <c r="JY547">
        <v>26.0904</v>
      </c>
      <c r="JZ547">
        <v>28.2232</v>
      </c>
      <c r="KA547">
        <v>29.9999</v>
      </c>
      <c r="KB547">
        <v>28.1841</v>
      </c>
      <c r="KC547">
        <v>28.2126</v>
      </c>
      <c r="KD547">
        <v>32.077</v>
      </c>
      <c r="KE547">
        <v>27.0561</v>
      </c>
      <c r="KF547">
        <v>100</v>
      </c>
      <c r="KG547">
        <v>26.0565</v>
      </c>
      <c r="KH547">
        <v>860.461</v>
      </c>
      <c r="KI547">
        <v>21.8405</v>
      </c>
      <c r="KJ547">
        <v>92.8288</v>
      </c>
      <c r="KK547">
        <v>98.7667</v>
      </c>
    </row>
    <row r="548" spans="1:297">
      <c r="A548">
        <v>532</v>
      </c>
      <c r="B548">
        <v>1759004050.1</v>
      </c>
      <c r="C548">
        <v>16703.0999999046</v>
      </c>
      <c r="D548" t="s">
        <v>1510</v>
      </c>
      <c r="E548" t="s">
        <v>1511</v>
      </c>
      <c r="F548">
        <v>5</v>
      </c>
      <c r="G548" t="s">
        <v>1217</v>
      </c>
      <c r="H548" t="s">
        <v>436</v>
      </c>
      <c r="I548">
        <v>1759004041.94615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(EA548+(U548+2*0.95*5.67E-8*(((EA548+$B$7)+273)^4-(EA548+273)^4)-44100*J548)/(1.84*29.3*R548+8*0.95*5.67E-8*(EA548+273)^3))</f>
        <v>0</v>
      </c>
      <c r="W548">
        <f>($C$7*EB548+$D$7*EC548+$E$7*V548)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2*0.95*5.67E-8*(((EA548+$B$7)+273)^4-(W548+273)^4)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859.491914003572</v>
      </c>
      <c r="AK548">
        <v>834.482581818182</v>
      </c>
      <c r="AL548">
        <v>3.35905402597402</v>
      </c>
      <c r="AM548">
        <v>63.08</v>
      </c>
      <c r="AN548">
        <f>(AP548 - AO548 + DY548*1E3/(8.314*(EA548+273.15)) * AR548/DX548 * AQ548) * DX548/(100*DL548) * 1000/(1000 - AP548)</f>
        <v>0</v>
      </c>
      <c r="AO548">
        <v>21.7596874880952</v>
      </c>
      <c r="AP548">
        <v>23.1795787878788</v>
      </c>
      <c r="AQ548">
        <v>-1.27192095437167e-05</v>
      </c>
      <c r="AR548">
        <v>99.94</v>
      </c>
      <c r="AS548">
        <v>0</v>
      </c>
      <c r="AT548">
        <v>0</v>
      </c>
      <c r="AU548">
        <f>IF(AS548*$H$13&gt;=AW548,1.0,(AW548/(AW548-AS548*$H$13)))</f>
        <v>0</v>
      </c>
      <c r="AV548">
        <f>(AU548-1)*100</f>
        <v>0</v>
      </c>
      <c r="AW548">
        <f>MAX(0,($B$13+$C$13*EF548)/(1+$D$13*EF548)*DY548/(EA548+273)*$E$13)</f>
        <v>0</v>
      </c>
      <c r="AX548" t="s">
        <v>437</v>
      </c>
      <c r="AY548" t="s">
        <v>437</v>
      </c>
      <c r="AZ548">
        <v>0</v>
      </c>
      <c r="BA548">
        <v>0</v>
      </c>
      <c r="BB548">
        <f>1-AZ548/BA548</f>
        <v>0</v>
      </c>
      <c r="BC548">
        <v>0</v>
      </c>
      <c r="BD548" t="s">
        <v>437</v>
      </c>
      <c r="BE548" t="s">
        <v>437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437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$B$11*EG548+$C$11*EH548+$F$11*ES548*(1-EV548)</f>
        <v>0</v>
      </c>
      <c r="DI548">
        <f>DH548*DJ548</f>
        <v>0</v>
      </c>
      <c r="DJ548">
        <f>($B$11*$D$9+$C$11*$D$9+$F$11*((FF548+EX548)/MAX(FF548+EX548+FG548, 0.1)*$I$9+FG548/MAX(FF548+EX548+FG548, 0.1)*$J$9))/($B$11+$C$11+$F$11)</f>
        <v>0</v>
      </c>
      <c r="DK548">
        <f>($B$11*$K$9+$C$11*$K$9+$F$11*((FF548+EX548)/MAX(FF548+EX548+FG548, 0.1)*$P$9+FG548/MAX(FF548+EX548+FG548, 0.1)*$Q$9))/($B$11+$C$11+$F$11)</f>
        <v>0</v>
      </c>
      <c r="DL548">
        <v>4.6</v>
      </c>
      <c r="DM548">
        <v>0.5</v>
      </c>
      <c r="DN548" t="s">
        <v>438</v>
      </c>
      <c r="DO548">
        <v>2</v>
      </c>
      <c r="DP548" t="b">
        <v>1</v>
      </c>
      <c r="DQ548">
        <v>1759004041.94615</v>
      </c>
      <c r="DR548">
        <v>791.336692307692</v>
      </c>
      <c r="DS548">
        <v>825.085615384615</v>
      </c>
      <c r="DT548">
        <v>23.1800538461538</v>
      </c>
      <c r="DU548">
        <v>21.7493307692308</v>
      </c>
      <c r="DV548">
        <v>784.548153846154</v>
      </c>
      <c r="DW548">
        <v>22.8030153846154</v>
      </c>
      <c r="DX548">
        <v>499.990384615385</v>
      </c>
      <c r="DY548">
        <v>90.2396153846154</v>
      </c>
      <c r="DZ548">
        <v>0.0292259384615385</v>
      </c>
      <c r="EA548">
        <v>29.6750230769231</v>
      </c>
      <c r="EB548">
        <v>30.0469769230769</v>
      </c>
      <c r="EC548">
        <v>999.9</v>
      </c>
      <c r="ED548">
        <v>0</v>
      </c>
      <c r="EE548">
        <v>0</v>
      </c>
      <c r="EF548">
        <v>9991.68</v>
      </c>
      <c r="EG548">
        <v>0</v>
      </c>
      <c r="EH548">
        <v>9.51475</v>
      </c>
      <c r="EI548">
        <v>-33.7488846153846</v>
      </c>
      <c r="EJ548">
        <v>810.115230769231</v>
      </c>
      <c r="EK548">
        <v>843.429846153846</v>
      </c>
      <c r="EL548">
        <v>1.43070923076923</v>
      </c>
      <c r="EM548">
        <v>825.085615384615</v>
      </c>
      <c r="EN548">
        <v>21.7493307692308</v>
      </c>
      <c r="EO548">
        <v>2.09175769230769</v>
      </c>
      <c r="EP548">
        <v>1.96265230769231</v>
      </c>
      <c r="EQ548">
        <v>18.1565538461538</v>
      </c>
      <c r="ER548">
        <v>17.1462</v>
      </c>
      <c r="ES548">
        <v>2000.00538461538</v>
      </c>
      <c r="ET548">
        <v>0.980003615384616</v>
      </c>
      <c r="EU548">
        <v>0.0199964923076923</v>
      </c>
      <c r="EV548">
        <v>0</v>
      </c>
      <c r="EW548">
        <v>302.517615384615</v>
      </c>
      <c r="EX548">
        <v>5.00016</v>
      </c>
      <c r="EY548">
        <v>6369.34230769231</v>
      </c>
      <c r="EZ548">
        <v>18234.2769230769</v>
      </c>
      <c r="FA548">
        <v>48.937</v>
      </c>
      <c r="FB548">
        <v>49.4903076923077</v>
      </c>
      <c r="FC548">
        <v>49.3653076923077</v>
      </c>
      <c r="FD548">
        <v>49.062</v>
      </c>
      <c r="FE548">
        <v>50.7451538461538</v>
      </c>
      <c r="FF548">
        <v>1955.11538461538</v>
      </c>
      <c r="FG548">
        <v>39.89</v>
      </c>
      <c r="FH548">
        <v>0</v>
      </c>
      <c r="FI548">
        <v>1759004055.3</v>
      </c>
      <c r="FJ548">
        <v>0</v>
      </c>
      <c r="FK548">
        <v>302.52352</v>
      </c>
      <c r="FL548">
        <v>-0.42323076845882</v>
      </c>
      <c r="FM548">
        <v>24.077692398597</v>
      </c>
      <c r="FN548">
        <v>6369.598</v>
      </c>
      <c r="FO548">
        <v>15</v>
      </c>
      <c r="FP548">
        <v>0</v>
      </c>
      <c r="FQ548" t="s">
        <v>439</v>
      </c>
      <c r="FR548">
        <v>1747249705.1</v>
      </c>
      <c r="FS548">
        <v>1747249711.1</v>
      </c>
      <c r="FT548">
        <v>0</v>
      </c>
      <c r="FU548">
        <v>0.871</v>
      </c>
      <c r="FV548">
        <v>0.066</v>
      </c>
      <c r="FW548">
        <v>5.486</v>
      </c>
      <c r="FX548">
        <v>0.145</v>
      </c>
      <c r="FY548">
        <v>420</v>
      </c>
      <c r="FZ548">
        <v>16</v>
      </c>
      <c r="GA548">
        <v>0.27</v>
      </c>
      <c r="GB548">
        <v>0.16</v>
      </c>
      <c r="GC548">
        <v>-33.9546857142857</v>
      </c>
      <c r="GD548">
        <v>2.54917402597396</v>
      </c>
      <c r="GE548">
        <v>0.566017104979391</v>
      </c>
      <c r="GF548">
        <v>0</v>
      </c>
      <c r="GG548">
        <v>302.483705882353</v>
      </c>
      <c r="GH548">
        <v>0.407242170891514</v>
      </c>
      <c r="GI548">
        <v>0.175749074035175</v>
      </c>
      <c r="GJ548">
        <v>-1</v>
      </c>
      <c r="GK548">
        <v>1.44106857142857</v>
      </c>
      <c r="GL548">
        <v>-0.170504415584414</v>
      </c>
      <c r="GM548">
        <v>0.0203046368820416</v>
      </c>
      <c r="GN548">
        <v>0</v>
      </c>
      <c r="GO548">
        <v>0</v>
      </c>
      <c r="GP548">
        <v>2</v>
      </c>
      <c r="GQ548" t="s">
        <v>457</v>
      </c>
      <c r="GR548">
        <v>3.1255</v>
      </c>
      <c r="GS548">
        <v>2.65504</v>
      </c>
      <c r="GT548">
        <v>0.143497</v>
      </c>
      <c r="GU548">
        <v>0.14803</v>
      </c>
      <c r="GV548">
        <v>0.0987412</v>
      </c>
      <c r="GW548">
        <v>0.0950181</v>
      </c>
      <c r="GX548">
        <v>22002.6</v>
      </c>
      <c r="GY548">
        <v>20792</v>
      </c>
      <c r="GZ548">
        <v>22973.3</v>
      </c>
      <c r="HA548">
        <v>23762.8</v>
      </c>
      <c r="HB548">
        <v>35292.6</v>
      </c>
      <c r="HC548">
        <v>35604.2</v>
      </c>
      <c r="HD548">
        <v>41419.3</v>
      </c>
      <c r="HE548">
        <v>42380.3</v>
      </c>
      <c r="HF548">
        <v>1.90342</v>
      </c>
      <c r="HG548">
        <v>1.81605</v>
      </c>
      <c r="HH548">
        <v>0.168286</v>
      </c>
      <c r="HI548">
        <v>0</v>
      </c>
      <c r="HJ548">
        <v>27.313</v>
      </c>
      <c r="HK548">
        <v>999.9</v>
      </c>
      <c r="HL548">
        <v>55.701</v>
      </c>
      <c r="HM548">
        <v>29.517</v>
      </c>
      <c r="HN548">
        <v>25.5756</v>
      </c>
      <c r="HO548">
        <v>54.2565</v>
      </c>
      <c r="HP548">
        <v>41.6987</v>
      </c>
      <c r="HQ548">
        <v>1</v>
      </c>
      <c r="HR548">
        <v>0.0493953</v>
      </c>
      <c r="HS548">
        <v>0.791441</v>
      </c>
      <c r="HT548">
        <v>20.2155</v>
      </c>
      <c r="HU548">
        <v>5.23271</v>
      </c>
      <c r="HV548">
        <v>11.992</v>
      </c>
      <c r="HW548">
        <v>4.95565</v>
      </c>
      <c r="HX548">
        <v>3.30395</v>
      </c>
      <c r="HY548">
        <v>25.1</v>
      </c>
      <c r="HZ548">
        <v>9999</v>
      </c>
      <c r="IA548">
        <v>9999</v>
      </c>
      <c r="IB548">
        <v>9999</v>
      </c>
      <c r="IC548">
        <v>1.86852</v>
      </c>
      <c r="ID548">
        <v>1.86419</v>
      </c>
      <c r="IE548">
        <v>1.8718</v>
      </c>
      <c r="IF548">
        <v>1.86272</v>
      </c>
      <c r="IG548">
        <v>1.86209</v>
      </c>
      <c r="IH548">
        <v>1.86853</v>
      </c>
      <c r="II548">
        <v>1.85867</v>
      </c>
      <c r="IJ548">
        <v>1.86508</v>
      </c>
      <c r="IK548">
        <v>5</v>
      </c>
      <c r="IL548">
        <v>0</v>
      </c>
      <c r="IM548">
        <v>0</v>
      </c>
      <c r="IN548">
        <v>0</v>
      </c>
      <c r="IO548" t="s">
        <v>441</v>
      </c>
      <c r="IP548" t="s">
        <v>442</v>
      </c>
      <c r="IQ548" t="s">
        <v>443</v>
      </c>
      <c r="IR548" t="s">
        <v>443</v>
      </c>
      <c r="IS548" t="s">
        <v>443</v>
      </c>
      <c r="IT548" t="s">
        <v>443</v>
      </c>
      <c r="IU548">
        <v>0</v>
      </c>
      <c r="IV548">
        <v>100</v>
      </c>
      <c r="IW548">
        <v>100</v>
      </c>
      <c r="IX548">
        <v>6.848</v>
      </c>
      <c r="IY548">
        <v>0.377</v>
      </c>
      <c r="IZ548">
        <v>4.29428474587108</v>
      </c>
      <c r="JA548">
        <v>0.0044018681294096</v>
      </c>
      <c r="JB548">
        <v>-1.90699597991277e-06</v>
      </c>
      <c r="JC548">
        <v>4.44501569190667e-10</v>
      </c>
      <c r="JD548">
        <v>0.0663976639725661</v>
      </c>
      <c r="JE548">
        <v>0.00774552653971819</v>
      </c>
      <c r="JF548">
        <v>0.000136201457998369</v>
      </c>
      <c r="JG548">
        <v>5.32982615085375e-06</v>
      </c>
      <c r="JH548">
        <v>-0</v>
      </c>
      <c r="JI548">
        <v>1991</v>
      </c>
      <c r="JJ548">
        <v>1</v>
      </c>
      <c r="JK548">
        <v>28</v>
      </c>
      <c r="JL548">
        <v>195905.8</v>
      </c>
      <c r="JM548">
        <v>195905.6</v>
      </c>
      <c r="JN548">
        <v>1.63086</v>
      </c>
      <c r="JO548">
        <v>2.37549</v>
      </c>
      <c r="JP548">
        <v>1.49902</v>
      </c>
      <c r="JQ548">
        <v>2.33276</v>
      </c>
      <c r="JR548">
        <v>1.54419</v>
      </c>
      <c r="JS548">
        <v>2.31934</v>
      </c>
      <c r="JT548">
        <v>35.8244</v>
      </c>
      <c r="JU548">
        <v>24.105</v>
      </c>
      <c r="JV548">
        <v>18</v>
      </c>
      <c r="JW548">
        <v>547.165</v>
      </c>
      <c r="JX548">
        <v>433.941</v>
      </c>
      <c r="JY548">
        <v>26.048</v>
      </c>
      <c r="JZ548">
        <v>28.22</v>
      </c>
      <c r="KA548">
        <v>29.9999</v>
      </c>
      <c r="KB548">
        <v>28.1799</v>
      </c>
      <c r="KC548">
        <v>28.2087</v>
      </c>
      <c r="KD548">
        <v>32.7279</v>
      </c>
      <c r="KE548">
        <v>27.0561</v>
      </c>
      <c r="KF548">
        <v>100</v>
      </c>
      <c r="KG548">
        <v>26.0042</v>
      </c>
      <c r="KH548">
        <v>874.002</v>
      </c>
      <c r="KI548">
        <v>21.8516</v>
      </c>
      <c r="KJ548">
        <v>92.8296</v>
      </c>
      <c r="KK548">
        <v>98.7665</v>
      </c>
    </row>
    <row r="549" spans="1:297">
      <c r="A549">
        <v>533</v>
      </c>
      <c r="B549">
        <v>1759004055.1</v>
      </c>
      <c r="C549">
        <v>16708.0999999046</v>
      </c>
      <c r="D549" t="s">
        <v>1512</v>
      </c>
      <c r="E549" t="s">
        <v>1513</v>
      </c>
      <c r="F549">
        <v>5</v>
      </c>
      <c r="G549" t="s">
        <v>1217</v>
      </c>
      <c r="H549" t="s">
        <v>436</v>
      </c>
      <c r="I549">
        <v>1759004046.94615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(EA549+(U549+2*0.95*5.67E-8*(((EA549+$B$7)+273)^4-(EA549+273)^4)-44100*J549)/(1.84*29.3*R549+8*0.95*5.67E-8*(EA549+273)^3))</f>
        <v>0</v>
      </c>
      <c r="W549">
        <f>($C$7*EB549+$D$7*EC549+$E$7*V549)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2*0.95*5.67E-8*(((EA549+$B$7)+273)^4-(W549+273)^4)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877.062916977381</v>
      </c>
      <c r="AK549">
        <v>851.826933333334</v>
      </c>
      <c r="AL549">
        <v>3.47549666666672</v>
      </c>
      <c r="AM549">
        <v>63.08</v>
      </c>
      <c r="AN549">
        <f>(AP549 - AO549 + DY549*1E3/(8.314*(EA549+273.15)) * AR549/DX549 * AQ549) * DX549/(100*DL549) * 1000/(1000 - AP549)</f>
        <v>0</v>
      </c>
      <c r="AO549">
        <v>21.7800374255952</v>
      </c>
      <c r="AP549">
        <v>23.1828739393939</v>
      </c>
      <c r="AQ549">
        <v>1.60529666411848e-05</v>
      </c>
      <c r="AR549">
        <v>99.94</v>
      </c>
      <c r="AS549">
        <v>0</v>
      </c>
      <c r="AT549">
        <v>0</v>
      </c>
      <c r="AU549">
        <f>IF(AS549*$H$13&gt;=AW549,1.0,(AW549/(AW549-AS549*$H$13)))</f>
        <v>0</v>
      </c>
      <c r="AV549">
        <f>(AU549-1)*100</f>
        <v>0</v>
      </c>
      <c r="AW549">
        <f>MAX(0,($B$13+$C$13*EF549)/(1+$D$13*EF549)*DY549/(EA549+273)*$E$13)</f>
        <v>0</v>
      </c>
      <c r="AX549" t="s">
        <v>437</v>
      </c>
      <c r="AY549" t="s">
        <v>437</v>
      </c>
      <c r="AZ549">
        <v>0</v>
      </c>
      <c r="BA549">
        <v>0</v>
      </c>
      <c r="BB549">
        <f>1-AZ549/BA549</f>
        <v>0</v>
      </c>
      <c r="BC549">
        <v>0</v>
      </c>
      <c r="BD549" t="s">
        <v>437</v>
      </c>
      <c r="BE549" t="s">
        <v>437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437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$B$11*EG549+$C$11*EH549+$F$11*ES549*(1-EV549)</f>
        <v>0</v>
      </c>
      <c r="DI549">
        <f>DH549*DJ549</f>
        <v>0</v>
      </c>
      <c r="DJ549">
        <f>($B$11*$D$9+$C$11*$D$9+$F$11*((FF549+EX549)/MAX(FF549+EX549+FG549, 0.1)*$I$9+FG549/MAX(FF549+EX549+FG549, 0.1)*$J$9))/($B$11+$C$11+$F$11)</f>
        <v>0</v>
      </c>
      <c r="DK549">
        <f>($B$11*$K$9+$C$11*$K$9+$F$11*((FF549+EX549)/MAX(FF549+EX549+FG549, 0.1)*$P$9+FG549/MAX(FF549+EX549+FG549, 0.1)*$Q$9))/($B$11+$C$11+$F$11)</f>
        <v>0</v>
      </c>
      <c r="DL549">
        <v>4.6</v>
      </c>
      <c r="DM549">
        <v>0.5</v>
      </c>
      <c r="DN549" t="s">
        <v>438</v>
      </c>
      <c r="DO549">
        <v>2</v>
      </c>
      <c r="DP549" t="b">
        <v>1</v>
      </c>
      <c r="DQ549">
        <v>1759004046.94615</v>
      </c>
      <c r="DR549">
        <v>808.038769230769</v>
      </c>
      <c r="DS549">
        <v>841.950615384615</v>
      </c>
      <c r="DT549">
        <v>23.1818461538462</v>
      </c>
      <c r="DU549">
        <v>21.7610461538462</v>
      </c>
      <c r="DV549">
        <v>801.213307692308</v>
      </c>
      <c r="DW549">
        <v>22.8047692307692</v>
      </c>
      <c r="DX549">
        <v>499.957615384615</v>
      </c>
      <c r="DY549">
        <v>90.2394846153846</v>
      </c>
      <c r="DZ549">
        <v>0.0292021461538461</v>
      </c>
      <c r="EA549">
        <v>29.6672769230769</v>
      </c>
      <c r="EB549">
        <v>30.0484923076923</v>
      </c>
      <c r="EC549">
        <v>999.9</v>
      </c>
      <c r="ED549">
        <v>0</v>
      </c>
      <c r="EE549">
        <v>0</v>
      </c>
      <c r="EF549">
        <v>10007.0192307692</v>
      </c>
      <c r="EG549">
        <v>0</v>
      </c>
      <c r="EH549">
        <v>9.51475</v>
      </c>
      <c r="EI549">
        <v>-33.9117846153846</v>
      </c>
      <c r="EJ549">
        <v>827.215076923077</v>
      </c>
      <c r="EK549">
        <v>860.680153846154</v>
      </c>
      <c r="EL549">
        <v>1.42078846153846</v>
      </c>
      <c r="EM549">
        <v>841.950615384615</v>
      </c>
      <c r="EN549">
        <v>21.7610461538462</v>
      </c>
      <c r="EO549">
        <v>2.09191692307692</v>
      </c>
      <c r="EP549">
        <v>1.96370615384615</v>
      </c>
      <c r="EQ549">
        <v>18.1577615384615</v>
      </c>
      <c r="ER549">
        <v>17.1546846153846</v>
      </c>
      <c r="ES549">
        <v>2000.04692307692</v>
      </c>
      <c r="ET549">
        <v>0.980004076923077</v>
      </c>
      <c r="EU549">
        <v>0.0199960615384615</v>
      </c>
      <c r="EV549">
        <v>0</v>
      </c>
      <c r="EW549">
        <v>302.551153846154</v>
      </c>
      <c r="EX549">
        <v>5.00016</v>
      </c>
      <c r="EY549">
        <v>6371.34230769231</v>
      </c>
      <c r="EZ549">
        <v>18234.6538461538</v>
      </c>
      <c r="FA549">
        <v>48.937</v>
      </c>
      <c r="FB549">
        <v>49.4951538461538</v>
      </c>
      <c r="FC549">
        <v>49.3701538461538</v>
      </c>
      <c r="FD549">
        <v>49.062</v>
      </c>
      <c r="FE549">
        <v>50.7451538461538</v>
      </c>
      <c r="FF549">
        <v>1955.15692307692</v>
      </c>
      <c r="FG549">
        <v>39.89</v>
      </c>
      <c r="FH549">
        <v>0</v>
      </c>
      <c r="FI549">
        <v>1759004060.7</v>
      </c>
      <c r="FJ549">
        <v>0</v>
      </c>
      <c r="FK549">
        <v>302.552192307692</v>
      </c>
      <c r="FL549">
        <v>-0.0287521297230751</v>
      </c>
      <c r="FM549">
        <v>19.2232479073222</v>
      </c>
      <c r="FN549">
        <v>6371.45538461538</v>
      </c>
      <c r="FO549">
        <v>15</v>
      </c>
      <c r="FP549">
        <v>0</v>
      </c>
      <c r="FQ549" t="s">
        <v>439</v>
      </c>
      <c r="FR549">
        <v>1747249705.1</v>
      </c>
      <c r="FS549">
        <v>1747249711.1</v>
      </c>
      <c r="FT549">
        <v>0</v>
      </c>
      <c r="FU549">
        <v>0.871</v>
      </c>
      <c r="FV549">
        <v>0.066</v>
      </c>
      <c r="FW549">
        <v>5.486</v>
      </c>
      <c r="FX549">
        <v>0.145</v>
      </c>
      <c r="FY549">
        <v>420</v>
      </c>
      <c r="FZ549">
        <v>16</v>
      </c>
      <c r="GA549">
        <v>0.27</v>
      </c>
      <c r="GB549">
        <v>0.16</v>
      </c>
      <c r="GC549">
        <v>-33.79413</v>
      </c>
      <c r="GD549">
        <v>-1.26081203007521</v>
      </c>
      <c r="GE549">
        <v>0.426159948962827</v>
      </c>
      <c r="GF549">
        <v>0</v>
      </c>
      <c r="GG549">
        <v>302.530205882353</v>
      </c>
      <c r="GH549">
        <v>0.239495798867816</v>
      </c>
      <c r="GI549">
        <v>0.157132162321994</v>
      </c>
      <c r="GJ549">
        <v>-1</v>
      </c>
      <c r="GK549">
        <v>1.4242495</v>
      </c>
      <c r="GL549">
        <v>-0.1349237593985</v>
      </c>
      <c r="GM549">
        <v>0.0148841084633914</v>
      </c>
      <c r="GN549">
        <v>0</v>
      </c>
      <c r="GO549">
        <v>0</v>
      </c>
      <c r="GP549">
        <v>2</v>
      </c>
      <c r="GQ549" t="s">
        <v>457</v>
      </c>
      <c r="GR549">
        <v>3.12556</v>
      </c>
      <c r="GS549">
        <v>2.65471</v>
      </c>
      <c r="GT549">
        <v>0.145487</v>
      </c>
      <c r="GU549">
        <v>0.149878</v>
      </c>
      <c r="GV549">
        <v>0.0987496</v>
      </c>
      <c r="GW549">
        <v>0.0950272</v>
      </c>
      <c r="GX549">
        <v>21951.7</v>
      </c>
      <c r="GY549">
        <v>20747</v>
      </c>
      <c r="GZ549">
        <v>22973.5</v>
      </c>
      <c r="HA549">
        <v>23762.9</v>
      </c>
      <c r="HB549">
        <v>35292.7</v>
      </c>
      <c r="HC549">
        <v>35603.9</v>
      </c>
      <c r="HD549">
        <v>41419.6</v>
      </c>
      <c r="HE549">
        <v>42380.2</v>
      </c>
      <c r="HF549">
        <v>1.9034</v>
      </c>
      <c r="HG549">
        <v>1.816</v>
      </c>
      <c r="HH549">
        <v>0.167768</v>
      </c>
      <c r="HI549">
        <v>0</v>
      </c>
      <c r="HJ549">
        <v>27.3111</v>
      </c>
      <c r="HK549">
        <v>999.9</v>
      </c>
      <c r="HL549">
        <v>55.677</v>
      </c>
      <c r="HM549">
        <v>29.517</v>
      </c>
      <c r="HN549">
        <v>25.5649</v>
      </c>
      <c r="HO549">
        <v>53.9065</v>
      </c>
      <c r="HP549">
        <v>41.5865</v>
      </c>
      <c r="HQ549">
        <v>1</v>
      </c>
      <c r="HR549">
        <v>0.0488389</v>
      </c>
      <c r="HS549">
        <v>0.856544</v>
      </c>
      <c r="HT549">
        <v>20.215</v>
      </c>
      <c r="HU549">
        <v>5.23241</v>
      </c>
      <c r="HV549">
        <v>11.992</v>
      </c>
      <c r="HW549">
        <v>4.95565</v>
      </c>
      <c r="HX549">
        <v>3.30385</v>
      </c>
      <c r="HY549">
        <v>25.1</v>
      </c>
      <c r="HZ549">
        <v>9999</v>
      </c>
      <c r="IA549">
        <v>9999</v>
      </c>
      <c r="IB549">
        <v>9999</v>
      </c>
      <c r="IC549">
        <v>1.86848</v>
      </c>
      <c r="ID549">
        <v>1.8642</v>
      </c>
      <c r="IE549">
        <v>1.8718</v>
      </c>
      <c r="IF549">
        <v>1.86267</v>
      </c>
      <c r="IG549">
        <v>1.86209</v>
      </c>
      <c r="IH549">
        <v>1.86851</v>
      </c>
      <c r="II549">
        <v>1.85868</v>
      </c>
      <c r="IJ549">
        <v>1.86508</v>
      </c>
      <c r="IK549">
        <v>5</v>
      </c>
      <c r="IL549">
        <v>0</v>
      </c>
      <c r="IM549">
        <v>0</v>
      </c>
      <c r="IN549">
        <v>0</v>
      </c>
      <c r="IO549" t="s">
        <v>441</v>
      </c>
      <c r="IP549" t="s">
        <v>442</v>
      </c>
      <c r="IQ549" t="s">
        <v>443</v>
      </c>
      <c r="IR549" t="s">
        <v>443</v>
      </c>
      <c r="IS549" t="s">
        <v>443</v>
      </c>
      <c r="IT549" t="s">
        <v>443</v>
      </c>
      <c r="IU549">
        <v>0</v>
      </c>
      <c r="IV549">
        <v>100</v>
      </c>
      <c r="IW549">
        <v>100</v>
      </c>
      <c r="IX549">
        <v>6.885</v>
      </c>
      <c r="IY549">
        <v>0.3771</v>
      </c>
      <c r="IZ549">
        <v>4.29428474587108</v>
      </c>
      <c r="JA549">
        <v>0.0044018681294096</v>
      </c>
      <c r="JB549">
        <v>-1.90699597991277e-06</v>
      </c>
      <c r="JC549">
        <v>4.44501569190667e-10</v>
      </c>
      <c r="JD549">
        <v>0.0663976639725661</v>
      </c>
      <c r="JE549">
        <v>0.00774552653971819</v>
      </c>
      <c r="JF549">
        <v>0.000136201457998369</v>
      </c>
      <c r="JG549">
        <v>5.32982615085375e-06</v>
      </c>
      <c r="JH549">
        <v>-0</v>
      </c>
      <c r="JI549">
        <v>1991</v>
      </c>
      <c r="JJ549">
        <v>1</v>
      </c>
      <c r="JK549">
        <v>28</v>
      </c>
      <c r="JL549">
        <v>195905.8</v>
      </c>
      <c r="JM549">
        <v>195905.7</v>
      </c>
      <c r="JN549">
        <v>1.66016</v>
      </c>
      <c r="JO549">
        <v>2.3645</v>
      </c>
      <c r="JP549">
        <v>1.4978</v>
      </c>
      <c r="JQ549">
        <v>2.33276</v>
      </c>
      <c r="JR549">
        <v>1.54419</v>
      </c>
      <c r="JS549">
        <v>2.38037</v>
      </c>
      <c r="JT549">
        <v>35.801</v>
      </c>
      <c r="JU549">
        <v>24.105</v>
      </c>
      <c r="JV549">
        <v>18</v>
      </c>
      <c r="JW549">
        <v>547.118</v>
      </c>
      <c r="JX549">
        <v>433.885</v>
      </c>
      <c r="JY549">
        <v>26.0006</v>
      </c>
      <c r="JZ549">
        <v>28.2159</v>
      </c>
      <c r="KA549">
        <v>29.9999</v>
      </c>
      <c r="KB549">
        <v>28.1763</v>
      </c>
      <c r="KC549">
        <v>28.2051</v>
      </c>
      <c r="KD549">
        <v>33.2813</v>
      </c>
      <c r="KE549">
        <v>27.0561</v>
      </c>
      <c r="KF549">
        <v>100</v>
      </c>
      <c r="KG549">
        <v>25.9521</v>
      </c>
      <c r="KH549">
        <v>894.309</v>
      </c>
      <c r="KI549">
        <v>21.824</v>
      </c>
      <c r="KJ549">
        <v>92.8304</v>
      </c>
      <c r="KK549">
        <v>98.7665</v>
      </c>
    </row>
    <row r="550" spans="1:297">
      <c r="A550">
        <v>534</v>
      </c>
      <c r="B550">
        <v>1759004060.1</v>
      </c>
      <c r="C550">
        <v>16713.0999999046</v>
      </c>
      <c r="D550" t="s">
        <v>1514</v>
      </c>
      <c r="E550" t="s">
        <v>1515</v>
      </c>
      <c r="F550">
        <v>5</v>
      </c>
      <c r="G550" t="s">
        <v>1217</v>
      </c>
      <c r="H550" t="s">
        <v>436</v>
      </c>
      <c r="I550">
        <v>1759004051.94615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(EA550+(U550+2*0.95*5.67E-8*(((EA550+$B$7)+273)^4-(EA550+273)^4)-44100*J550)/(1.84*29.3*R550+8*0.95*5.67E-8*(EA550+273)^3))</f>
        <v>0</v>
      </c>
      <c r="W550">
        <f>($C$7*EB550+$D$7*EC550+$E$7*V550)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2*0.95*5.67E-8*(((EA550+$B$7)+273)^4-(W550+273)^4)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893.387044733333</v>
      </c>
      <c r="AK550">
        <v>868.504412121211</v>
      </c>
      <c r="AL550">
        <v>3.31847207792183</v>
      </c>
      <c r="AM550">
        <v>63.08</v>
      </c>
      <c r="AN550">
        <f>(AP550 - AO550 + DY550*1E3/(8.314*(EA550+273.15)) * AR550/DX550 * AQ550) * DX550/(100*DL550) * 1000/(1000 - AP550)</f>
        <v>0</v>
      </c>
      <c r="AO550">
        <v>21.779745625</v>
      </c>
      <c r="AP550">
        <v>23.1737381818182</v>
      </c>
      <c r="AQ550">
        <v>-4.89124681464936e-05</v>
      </c>
      <c r="AR550">
        <v>99.94</v>
      </c>
      <c r="AS550">
        <v>0</v>
      </c>
      <c r="AT550">
        <v>0</v>
      </c>
      <c r="AU550">
        <f>IF(AS550*$H$13&gt;=AW550,1.0,(AW550/(AW550-AS550*$H$13)))</f>
        <v>0</v>
      </c>
      <c r="AV550">
        <f>(AU550-1)*100</f>
        <v>0</v>
      </c>
      <c r="AW550">
        <f>MAX(0,($B$13+$C$13*EF550)/(1+$D$13*EF550)*DY550/(EA550+273)*$E$13)</f>
        <v>0</v>
      </c>
      <c r="AX550" t="s">
        <v>437</v>
      </c>
      <c r="AY550" t="s">
        <v>437</v>
      </c>
      <c r="AZ550">
        <v>0</v>
      </c>
      <c r="BA550">
        <v>0</v>
      </c>
      <c r="BB550">
        <f>1-AZ550/BA550</f>
        <v>0</v>
      </c>
      <c r="BC550">
        <v>0</v>
      </c>
      <c r="BD550" t="s">
        <v>437</v>
      </c>
      <c r="BE550" t="s">
        <v>437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437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$B$11*EG550+$C$11*EH550+$F$11*ES550*(1-EV550)</f>
        <v>0</v>
      </c>
      <c r="DI550">
        <f>DH550*DJ550</f>
        <v>0</v>
      </c>
      <c r="DJ550">
        <f>($B$11*$D$9+$C$11*$D$9+$F$11*((FF550+EX550)/MAX(FF550+EX550+FG550, 0.1)*$I$9+FG550/MAX(FF550+EX550+FG550, 0.1)*$J$9))/($B$11+$C$11+$F$11)</f>
        <v>0</v>
      </c>
      <c r="DK550">
        <f>($B$11*$K$9+$C$11*$K$9+$F$11*((FF550+EX550)/MAX(FF550+EX550+FG550, 0.1)*$P$9+FG550/MAX(FF550+EX550+FG550, 0.1)*$Q$9))/($B$11+$C$11+$F$11)</f>
        <v>0</v>
      </c>
      <c r="DL550">
        <v>4.6</v>
      </c>
      <c r="DM550">
        <v>0.5</v>
      </c>
      <c r="DN550" t="s">
        <v>438</v>
      </c>
      <c r="DO550">
        <v>2</v>
      </c>
      <c r="DP550" t="b">
        <v>1</v>
      </c>
      <c r="DQ550">
        <v>1759004051.94615</v>
      </c>
      <c r="DR550">
        <v>824.739076923077</v>
      </c>
      <c r="DS550">
        <v>858.401076923077</v>
      </c>
      <c r="DT550">
        <v>23.1797230769231</v>
      </c>
      <c r="DU550">
        <v>21.7717153846154</v>
      </c>
      <c r="DV550">
        <v>817.877153846154</v>
      </c>
      <c r="DW550">
        <v>22.8026769230769</v>
      </c>
      <c r="DX550">
        <v>500.007538461538</v>
      </c>
      <c r="DY550">
        <v>90.2397846153846</v>
      </c>
      <c r="DZ550">
        <v>0.0291873384615385</v>
      </c>
      <c r="EA550">
        <v>29.6573307692308</v>
      </c>
      <c r="EB550">
        <v>30.0494538461538</v>
      </c>
      <c r="EC550">
        <v>999.9</v>
      </c>
      <c r="ED550">
        <v>0</v>
      </c>
      <c r="EE550">
        <v>0</v>
      </c>
      <c r="EF550">
        <v>10000.1007692308</v>
      </c>
      <c r="EG550">
        <v>0</v>
      </c>
      <c r="EH550">
        <v>9.51475</v>
      </c>
      <c r="EI550">
        <v>-33.6620384615385</v>
      </c>
      <c r="EJ550">
        <v>844.309846153846</v>
      </c>
      <c r="EK550">
        <v>877.506153846154</v>
      </c>
      <c r="EL550">
        <v>1.40798923076923</v>
      </c>
      <c r="EM550">
        <v>858.401076923077</v>
      </c>
      <c r="EN550">
        <v>21.7717153846154</v>
      </c>
      <c r="EO550">
        <v>2.09173307692308</v>
      </c>
      <c r="EP550">
        <v>1.96467538461538</v>
      </c>
      <c r="EQ550">
        <v>18.1563538461538</v>
      </c>
      <c r="ER550">
        <v>17.1624923076923</v>
      </c>
      <c r="ES550">
        <v>2000.03230769231</v>
      </c>
      <c r="ET550">
        <v>0.980003846153846</v>
      </c>
      <c r="EU550">
        <v>0.0199962769230769</v>
      </c>
      <c r="EV550">
        <v>0</v>
      </c>
      <c r="EW550">
        <v>302.594615384615</v>
      </c>
      <c r="EX550">
        <v>5.00016</v>
      </c>
      <c r="EY550">
        <v>6373</v>
      </c>
      <c r="EZ550">
        <v>18234.5153846154</v>
      </c>
      <c r="FA550">
        <v>48.9322307692308</v>
      </c>
      <c r="FB550">
        <v>49.4951538461538</v>
      </c>
      <c r="FC550">
        <v>49.3701538461538</v>
      </c>
      <c r="FD550">
        <v>49.062</v>
      </c>
      <c r="FE550">
        <v>50.75</v>
      </c>
      <c r="FF550">
        <v>1955.14230769231</v>
      </c>
      <c r="FG550">
        <v>39.89</v>
      </c>
      <c r="FH550">
        <v>0</v>
      </c>
      <c r="FI550">
        <v>1759004065.5</v>
      </c>
      <c r="FJ550">
        <v>0</v>
      </c>
      <c r="FK550">
        <v>302.592538461538</v>
      </c>
      <c r="FL550">
        <v>1.23582906036831</v>
      </c>
      <c r="FM550">
        <v>18.1671794889731</v>
      </c>
      <c r="FN550">
        <v>6373.06730769231</v>
      </c>
      <c r="FO550">
        <v>15</v>
      </c>
      <c r="FP550">
        <v>0</v>
      </c>
      <c r="FQ550" t="s">
        <v>439</v>
      </c>
      <c r="FR550">
        <v>1747249705.1</v>
      </c>
      <c r="FS550">
        <v>1747249711.1</v>
      </c>
      <c r="FT550">
        <v>0</v>
      </c>
      <c r="FU550">
        <v>0.871</v>
      </c>
      <c r="FV550">
        <v>0.066</v>
      </c>
      <c r="FW550">
        <v>5.486</v>
      </c>
      <c r="FX550">
        <v>0.145</v>
      </c>
      <c r="FY550">
        <v>420</v>
      </c>
      <c r="FZ550">
        <v>16</v>
      </c>
      <c r="GA550">
        <v>0.27</v>
      </c>
      <c r="GB550">
        <v>0.16</v>
      </c>
      <c r="GC550">
        <v>-33.7849095238095</v>
      </c>
      <c r="GD550">
        <v>1.76658701298697</v>
      </c>
      <c r="GE550">
        <v>0.445102270650093</v>
      </c>
      <c r="GF550">
        <v>0</v>
      </c>
      <c r="GG550">
        <v>302.584735294118</v>
      </c>
      <c r="GH550">
        <v>0.419663867766939</v>
      </c>
      <c r="GI550">
        <v>0.163752379205623</v>
      </c>
      <c r="GJ550">
        <v>-1</v>
      </c>
      <c r="GK550">
        <v>1.41608904761905</v>
      </c>
      <c r="GL550">
        <v>-0.159296883116883</v>
      </c>
      <c r="GM550">
        <v>0.0169537089367494</v>
      </c>
      <c r="GN550">
        <v>0</v>
      </c>
      <c r="GO550">
        <v>0</v>
      </c>
      <c r="GP550">
        <v>2</v>
      </c>
      <c r="GQ550" t="s">
        <v>457</v>
      </c>
      <c r="GR550">
        <v>3.12552</v>
      </c>
      <c r="GS550">
        <v>2.65476</v>
      </c>
      <c r="GT550">
        <v>0.14739</v>
      </c>
      <c r="GU550">
        <v>0.151854</v>
      </c>
      <c r="GV550">
        <v>0.0987203</v>
      </c>
      <c r="GW550">
        <v>0.09503</v>
      </c>
      <c r="GX550">
        <v>21903.1</v>
      </c>
      <c r="GY550">
        <v>20699</v>
      </c>
      <c r="GZ550">
        <v>22973.7</v>
      </c>
      <c r="HA550">
        <v>23763.1</v>
      </c>
      <c r="HB550">
        <v>35294.3</v>
      </c>
      <c r="HC550">
        <v>35604</v>
      </c>
      <c r="HD550">
        <v>41419.9</v>
      </c>
      <c r="HE550">
        <v>42380.2</v>
      </c>
      <c r="HF550">
        <v>1.90322</v>
      </c>
      <c r="HG550">
        <v>1.8162</v>
      </c>
      <c r="HH550">
        <v>0.167683</v>
      </c>
      <c r="HI550">
        <v>0</v>
      </c>
      <c r="HJ550">
        <v>27.3046</v>
      </c>
      <c r="HK550">
        <v>999.9</v>
      </c>
      <c r="HL550">
        <v>55.677</v>
      </c>
      <c r="HM550">
        <v>29.517</v>
      </c>
      <c r="HN550">
        <v>25.5647</v>
      </c>
      <c r="HO550">
        <v>53.6465</v>
      </c>
      <c r="HP550">
        <v>41.4503</v>
      </c>
      <c r="HQ550">
        <v>1</v>
      </c>
      <c r="HR550">
        <v>0.0488465</v>
      </c>
      <c r="HS550">
        <v>0.876098</v>
      </c>
      <c r="HT550">
        <v>20.2148</v>
      </c>
      <c r="HU550">
        <v>5.23271</v>
      </c>
      <c r="HV550">
        <v>11.992</v>
      </c>
      <c r="HW550">
        <v>4.9556</v>
      </c>
      <c r="HX550">
        <v>3.3039</v>
      </c>
      <c r="HY550">
        <v>25.1</v>
      </c>
      <c r="HZ550">
        <v>9999</v>
      </c>
      <c r="IA550">
        <v>9999</v>
      </c>
      <c r="IB550">
        <v>9999</v>
      </c>
      <c r="IC550">
        <v>1.86848</v>
      </c>
      <c r="ID550">
        <v>1.86419</v>
      </c>
      <c r="IE550">
        <v>1.8718</v>
      </c>
      <c r="IF550">
        <v>1.86267</v>
      </c>
      <c r="IG550">
        <v>1.86206</v>
      </c>
      <c r="IH550">
        <v>1.86856</v>
      </c>
      <c r="II550">
        <v>1.8587</v>
      </c>
      <c r="IJ550">
        <v>1.86508</v>
      </c>
      <c r="IK550">
        <v>5</v>
      </c>
      <c r="IL550">
        <v>0</v>
      </c>
      <c r="IM550">
        <v>0</v>
      </c>
      <c r="IN550">
        <v>0</v>
      </c>
      <c r="IO550" t="s">
        <v>441</v>
      </c>
      <c r="IP550" t="s">
        <v>442</v>
      </c>
      <c r="IQ550" t="s">
        <v>443</v>
      </c>
      <c r="IR550" t="s">
        <v>443</v>
      </c>
      <c r="IS550" t="s">
        <v>443</v>
      </c>
      <c r="IT550" t="s">
        <v>443</v>
      </c>
      <c r="IU550">
        <v>0</v>
      </c>
      <c r="IV550">
        <v>100</v>
      </c>
      <c r="IW550">
        <v>100</v>
      </c>
      <c r="IX550">
        <v>6.92</v>
      </c>
      <c r="IY550">
        <v>0.3769</v>
      </c>
      <c r="IZ550">
        <v>4.29428474587108</v>
      </c>
      <c r="JA550">
        <v>0.0044018681294096</v>
      </c>
      <c r="JB550">
        <v>-1.90699597991277e-06</v>
      </c>
      <c r="JC550">
        <v>4.44501569190667e-10</v>
      </c>
      <c r="JD550">
        <v>0.0663976639725661</v>
      </c>
      <c r="JE550">
        <v>0.00774552653971819</v>
      </c>
      <c r="JF550">
        <v>0.000136201457998369</v>
      </c>
      <c r="JG550">
        <v>5.32982615085375e-06</v>
      </c>
      <c r="JH550">
        <v>-0</v>
      </c>
      <c r="JI550">
        <v>1991</v>
      </c>
      <c r="JJ550">
        <v>1</v>
      </c>
      <c r="JK550">
        <v>28</v>
      </c>
      <c r="JL550">
        <v>195905.9</v>
      </c>
      <c r="JM550">
        <v>195905.8</v>
      </c>
      <c r="JN550">
        <v>1.68945</v>
      </c>
      <c r="JO550">
        <v>2.37793</v>
      </c>
      <c r="JP550">
        <v>1.49902</v>
      </c>
      <c r="JQ550">
        <v>2.33276</v>
      </c>
      <c r="JR550">
        <v>1.54419</v>
      </c>
      <c r="JS550">
        <v>2.26196</v>
      </c>
      <c r="JT550">
        <v>35.8244</v>
      </c>
      <c r="JU550">
        <v>24.0963</v>
      </c>
      <c r="JV550">
        <v>18</v>
      </c>
      <c r="JW550">
        <v>546.968</v>
      </c>
      <c r="JX550">
        <v>433.977</v>
      </c>
      <c r="JY550">
        <v>25.9456</v>
      </c>
      <c r="JZ550">
        <v>28.2128</v>
      </c>
      <c r="KA550">
        <v>30</v>
      </c>
      <c r="KB550">
        <v>28.1721</v>
      </c>
      <c r="KC550">
        <v>28.2015</v>
      </c>
      <c r="KD550">
        <v>33.9229</v>
      </c>
      <c r="KE550">
        <v>27.0561</v>
      </c>
      <c r="KF550">
        <v>100</v>
      </c>
      <c r="KG550">
        <v>25.9064</v>
      </c>
      <c r="KH550">
        <v>907.934</v>
      </c>
      <c r="KI550">
        <v>21.8253</v>
      </c>
      <c r="KJ550">
        <v>92.8311</v>
      </c>
      <c r="KK550">
        <v>98.7667</v>
      </c>
    </row>
    <row r="551" spans="1:297">
      <c r="A551">
        <v>535</v>
      </c>
      <c r="B551">
        <v>1759004065.1</v>
      </c>
      <c r="C551">
        <v>16718.0999999046</v>
      </c>
      <c r="D551" t="s">
        <v>1516</v>
      </c>
      <c r="E551" t="s">
        <v>1517</v>
      </c>
      <c r="F551">
        <v>5</v>
      </c>
      <c r="G551" t="s">
        <v>1217</v>
      </c>
      <c r="H551" t="s">
        <v>436</v>
      </c>
      <c r="I551">
        <v>1759004056.94615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(EA551+(U551+2*0.95*5.67E-8*(((EA551+$B$7)+273)^4-(EA551+273)^4)-44100*J551)/(1.84*29.3*R551+8*0.95*5.67E-8*(EA551+273)^3))</f>
        <v>0</v>
      </c>
      <c r="W551">
        <f>($C$7*EB551+$D$7*EC551+$E$7*V551)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2*0.95*5.67E-8*(((EA551+$B$7)+273)^4-(W551+273)^4)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911.204618904762</v>
      </c>
      <c r="AK551">
        <v>885.919581818182</v>
      </c>
      <c r="AL551">
        <v>3.49564616883108</v>
      </c>
      <c r="AM551">
        <v>63.08</v>
      </c>
      <c r="AN551">
        <f>(AP551 - AO551 + DY551*1E3/(8.314*(EA551+273.15)) * AR551/DX551 * AQ551) * DX551/(100*DL551) * 1000/(1000 - AP551)</f>
        <v>0</v>
      </c>
      <c r="AO551">
        <v>21.7797503422619</v>
      </c>
      <c r="AP551">
        <v>23.1614884848485</v>
      </c>
      <c r="AQ551">
        <v>-6.88643776315483e-05</v>
      </c>
      <c r="AR551">
        <v>99.94</v>
      </c>
      <c r="AS551">
        <v>0</v>
      </c>
      <c r="AT551">
        <v>0</v>
      </c>
      <c r="AU551">
        <f>IF(AS551*$H$13&gt;=AW551,1.0,(AW551/(AW551-AS551*$H$13)))</f>
        <v>0</v>
      </c>
      <c r="AV551">
        <f>(AU551-1)*100</f>
        <v>0</v>
      </c>
      <c r="AW551">
        <f>MAX(0,($B$13+$C$13*EF551)/(1+$D$13*EF551)*DY551/(EA551+273)*$E$13)</f>
        <v>0</v>
      </c>
      <c r="AX551" t="s">
        <v>437</v>
      </c>
      <c r="AY551" t="s">
        <v>437</v>
      </c>
      <c r="AZ551">
        <v>0</v>
      </c>
      <c r="BA551">
        <v>0</v>
      </c>
      <c r="BB551">
        <f>1-AZ551/BA551</f>
        <v>0</v>
      </c>
      <c r="BC551">
        <v>0</v>
      </c>
      <c r="BD551" t="s">
        <v>437</v>
      </c>
      <c r="BE551" t="s">
        <v>437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437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$B$11*EG551+$C$11*EH551+$F$11*ES551*(1-EV551)</f>
        <v>0</v>
      </c>
      <c r="DI551">
        <f>DH551*DJ551</f>
        <v>0</v>
      </c>
      <c r="DJ551">
        <f>($B$11*$D$9+$C$11*$D$9+$F$11*((FF551+EX551)/MAX(FF551+EX551+FG551, 0.1)*$I$9+FG551/MAX(FF551+EX551+FG551, 0.1)*$J$9))/($B$11+$C$11+$F$11)</f>
        <v>0</v>
      </c>
      <c r="DK551">
        <f>($B$11*$K$9+$C$11*$K$9+$F$11*((FF551+EX551)/MAX(FF551+EX551+FG551, 0.1)*$P$9+FG551/MAX(FF551+EX551+FG551, 0.1)*$Q$9))/($B$11+$C$11+$F$11)</f>
        <v>0</v>
      </c>
      <c r="DL551">
        <v>4.6</v>
      </c>
      <c r="DM551">
        <v>0.5</v>
      </c>
      <c r="DN551" t="s">
        <v>438</v>
      </c>
      <c r="DO551">
        <v>2</v>
      </c>
      <c r="DP551" t="b">
        <v>1</v>
      </c>
      <c r="DQ551">
        <v>1759004056.94615</v>
      </c>
      <c r="DR551">
        <v>841.397615384615</v>
      </c>
      <c r="DS551">
        <v>875.235230769231</v>
      </c>
      <c r="DT551">
        <v>23.1751615384615</v>
      </c>
      <c r="DU551">
        <v>21.7789230769231</v>
      </c>
      <c r="DV551">
        <v>834.499923076923</v>
      </c>
      <c r="DW551">
        <v>22.7982</v>
      </c>
      <c r="DX551">
        <v>500.016230769231</v>
      </c>
      <c r="DY551">
        <v>90.2394153846154</v>
      </c>
      <c r="DZ551">
        <v>0.0292046615384615</v>
      </c>
      <c r="EA551">
        <v>29.6461538461538</v>
      </c>
      <c r="EB551">
        <v>30.0455538461538</v>
      </c>
      <c r="EC551">
        <v>999.9</v>
      </c>
      <c r="ED551">
        <v>0</v>
      </c>
      <c r="EE551">
        <v>0</v>
      </c>
      <c r="EF551">
        <v>9994.66615384615</v>
      </c>
      <c r="EG551">
        <v>0</v>
      </c>
      <c r="EH551">
        <v>9.51475</v>
      </c>
      <c r="EI551">
        <v>-33.8375230769231</v>
      </c>
      <c r="EJ551">
        <v>861.359692307692</v>
      </c>
      <c r="EK551">
        <v>894.721384615385</v>
      </c>
      <c r="EL551">
        <v>1.39621076923077</v>
      </c>
      <c r="EM551">
        <v>875.235230769231</v>
      </c>
      <c r="EN551">
        <v>21.7789230769231</v>
      </c>
      <c r="EO551">
        <v>2.09131307692308</v>
      </c>
      <c r="EP551">
        <v>1.96531846153846</v>
      </c>
      <c r="EQ551">
        <v>18.1531538461538</v>
      </c>
      <c r="ER551">
        <v>17.1676538461538</v>
      </c>
      <c r="ES551">
        <v>2000.05769230769</v>
      </c>
      <c r="ET551">
        <v>0.980004076923077</v>
      </c>
      <c r="EU551">
        <v>0.0199960615384615</v>
      </c>
      <c r="EV551">
        <v>0</v>
      </c>
      <c r="EW551">
        <v>302.704461538462</v>
      </c>
      <c r="EX551">
        <v>5.00016</v>
      </c>
      <c r="EY551">
        <v>6374.78076923077</v>
      </c>
      <c r="EZ551">
        <v>18234.7384615385</v>
      </c>
      <c r="FA551">
        <v>48.9274615384615</v>
      </c>
      <c r="FB551">
        <v>49.5</v>
      </c>
      <c r="FC551">
        <v>49.3701538461538</v>
      </c>
      <c r="FD551">
        <v>49.062</v>
      </c>
      <c r="FE551">
        <v>50.75</v>
      </c>
      <c r="FF551">
        <v>1955.16769230769</v>
      </c>
      <c r="FG551">
        <v>39.89</v>
      </c>
      <c r="FH551">
        <v>0</v>
      </c>
      <c r="FI551">
        <v>1759004070.3</v>
      </c>
      <c r="FJ551">
        <v>0</v>
      </c>
      <c r="FK551">
        <v>302.744076923077</v>
      </c>
      <c r="FL551">
        <v>2.14782905763291</v>
      </c>
      <c r="FM551">
        <v>20.6728205558352</v>
      </c>
      <c r="FN551">
        <v>6374.61076923077</v>
      </c>
      <c r="FO551">
        <v>15</v>
      </c>
      <c r="FP551">
        <v>0</v>
      </c>
      <c r="FQ551" t="s">
        <v>439</v>
      </c>
      <c r="FR551">
        <v>1747249705.1</v>
      </c>
      <c r="FS551">
        <v>1747249711.1</v>
      </c>
      <c r="FT551">
        <v>0</v>
      </c>
      <c r="FU551">
        <v>0.871</v>
      </c>
      <c r="FV551">
        <v>0.066</v>
      </c>
      <c r="FW551">
        <v>5.486</v>
      </c>
      <c r="FX551">
        <v>0.145</v>
      </c>
      <c r="FY551">
        <v>420</v>
      </c>
      <c r="FZ551">
        <v>16</v>
      </c>
      <c r="GA551">
        <v>0.27</v>
      </c>
      <c r="GB551">
        <v>0.16</v>
      </c>
      <c r="GC551">
        <v>-33.75875</v>
      </c>
      <c r="GD551">
        <v>-1.53946466165414</v>
      </c>
      <c r="GE551">
        <v>0.434143190088247</v>
      </c>
      <c r="GF551">
        <v>0</v>
      </c>
      <c r="GG551">
        <v>302.668176470588</v>
      </c>
      <c r="GH551">
        <v>1.89805958565102</v>
      </c>
      <c r="GI551">
        <v>0.241195608996742</v>
      </c>
      <c r="GJ551">
        <v>-1</v>
      </c>
      <c r="GK551">
        <v>1.402147</v>
      </c>
      <c r="GL551">
        <v>-0.127311879699246</v>
      </c>
      <c r="GM551">
        <v>0.013055981426151</v>
      </c>
      <c r="GN551">
        <v>0</v>
      </c>
      <c r="GO551">
        <v>0</v>
      </c>
      <c r="GP551">
        <v>2</v>
      </c>
      <c r="GQ551" t="s">
        <v>457</v>
      </c>
      <c r="GR551">
        <v>3.12557</v>
      </c>
      <c r="GS551">
        <v>2.65467</v>
      </c>
      <c r="GT551">
        <v>0.149354</v>
      </c>
      <c r="GU551">
        <v>0.153711</v>
      </c>
      <c r="GV551">
        <v>0.0986907</v>
      </c>
      <c r="GW551">
        <v>0.0950287</v>
      </c>
      <c r="GX551">
        <v>21852.7</v>
      </c>
      <c r="GY551">
        <v>20654.1</v>
      </c>
      <c r="GZ551">
        <v>22973.8</v>
      </c>
      <c r="HA551">
        <v>23763.6</v>
      </c>
      <c r="HB551">
        <v>35295.5</v>
      </c>
      <c r="HC551">
        <v>35605.1</v>
      </c>
      <c r="HD551">
        <v>41419.8</v>
      </c>
      <c r="HE551">
        <v>42381.4</v>
      </c>
      <c r="HF551">
        <v>1.90327</v>
      </c>
      <c r="HG551">
        <v>1.81615</v>
      </c>
      <c r="HH551">
        <v>0.167519</v>
      </c>
      <c r="HI551">
        <v>0</v>
      </c>
      <c r="HJ551">
        <v>27.2964</v>
      </c>
      <c r="HK551">
        <v>999.9</v>
      </c>
      <c r="HL551">
        <v>55.677</v>
      </c>
      <c r="HM551">
        <v>29.497</v>
      </c>
      <c r="HN551">
        <v>25.5384</v>
      </c>
      <c r="HO551">
        <v>54.0765</v>
      </c>
      <c r="HP551">
        <v>41.5865</v>
      </c>
      <c r="HQ551">
        <v>1</v>
      </c>
      <c r="HR551">
        <v>0.0487398</v>
      </c>
      <c r="HS551">
        <v>0.901392</v>
      </c>
      <c r="HT551">
        <v>20.2148</v>
      </c>
      <c r="HU551">
        <v>5.23301</v>
      </c>
      <c r="HV551">
        <v>11.992</v>
      </c>
      <c r="HW551">
        <v>4.9557</v>
      </c>
      <c r="HX551">
        <v>3.30393</v>
      </c>
      <c r="HY551">
        <v>25.1</v>
      </c>
      <c r="HZ551">
        <v>9999</v>
      </c>
      <c r="IA551">
        <v>9999</v>
      </c>
      <c r="IB551">
        <v>9999</v>
      </c>
      <c r="IC551">
        <v>1.86852</v>
      </c>
      <c r="ID551">
        <v>1.86423</v>
      </c>
      <c r="IE551">
        <v>1.87181</v>
      </c>
      <c r="IF551">
        <v>1.86269</v>
      </c>
      <c r="IG551">
        <v>1.86209</v>
      </c>
      <c r="IH551">
        <v>1.86855</v>
      </c>
      <c r="II551">
        <v>1.85868</v>
      </c>
      <c r="IJ551">
        <v>1.86508</v>
      </c>
      <c r="IK551">
        <v>5</v>
      </c>
      <c r="IL551">
        <v>0</v>
      </c>
      <c r="IM551">
        <v>0</v>
      </c>
      <c r="IN551">
        <v>0</v>
      </c>
      <c r="IO551" t="s">
        <v>441</v>
      </c>
      <c r="IP551" t="s">
        <v>442</v>
      </c>
      <c r="IQ551" t="s">
        <v>443</v>
      </c>
      <c r="IR551" t="s">
        <v>443</v>
      </c>
      <c r="IS551" t="s">
        <v>443</v>
      </c>
      <c r="IT551" t="s">
        <v>443</v>
      </c>
      <c r="IU551">
        <v>0</v>
      </c>
      <c r="IV551">
        <v>100</v>
      </c>
      <c r="IW551">
        <v>100</v>
      </c>
      <c r="IX551">
        <v>6.956</v>
      </c>
      <c r="IY551">
        <v>0.3766</v>
      </c>
      <c r="IZ551">
        <v>4.29428474587108</v>
      </c>
      <c r="JA551">
        <v>0.0044018681294096</v>
      </c>
      <c r="JB551">
        <v>-1.90699597991277e-06</v>
      </c>
      <c r="JC551">
        <v>4.44501569190667e-10</v>
      </c>
      <c r="JD551">
        <v>0.0663976639725661</v>
      </c>
      <c r="JE551">
        <v>0.00774552653971819</v>
      </c>
      <c r="JF551">
        <v>0.000136201457998369</v>
      </c>
      <c r="JG551">
        <v>5.32982615085375e-06</v>
      </c>
      <c r="JH551">
        <v>-0</v>
      </c>
      <c r="JI551">
        <v>1991</v>
      </c>
      <c r="JJ551">
        <v>1</v>
      </c>
      <c r="JK551">
        <v>28</v>
      </c>
      <c r="JL551">
        <v>195906</v>
      </c>
      <c r="JM551">
        <v>195905.9</v>
      </c>
      <c r="JN551">
        <v>1.71997</v>
      </c>
      <c r="JO551">
        <v>2.38525</v>
      </c>
      <c r="JP551">
        <v>1.49902</v>
      </c>
      <c r="JQ551">
        <v>2.33276</v>
      </c>
      <c r="JR551">
        <v>1.54419</v>
      </c>
      <c r="JS551">
        <v>2.2998</v>
      </c>
      <c r="JT551">
        <v>35.8244</v>
      </c>
      <c r="JU551">
        <v>24.0963</v>
      </c>
      <c r="JV551">
        <v>18</v>
      </c>
      <c r="JW551">
        <v>546.976</v>
      </c>
      <c r="JX551">
        <v>433.916</v>
      </c>
      <c r="JY551">
        <v>25.8986</v>
      </c>
      <c r="JZ551">
        <v>28.2092</v>
      </c>
      <c r="KA551">
        <v>29.9999</v>
      </c>
      <c r="KB551">
        <v>28.1692</v>
      </c>
      <c r="KC551">
        <v>28.1973</v>
      </c>
      <c r="KD551">
        <v>34.5053</v>
      </c>
      <c r="KE551">
        <v>27.0561</v>
      </c>
      <c r="KF551">
        <v>100</v>
      </c>
      <c r="KG551">
        <v>25.8687</v>
      </c>
      <c r="KH551">
        <v>921.475</v>
      </c>
      <c r="KI551">
        <v>21.8253</v>
      </c>
      <c r="KJ551">
        <v>92.8311</v>
      </c>
      <c r="KK551">
        <v>98.7692</v>
      </c>
    </row>
    <row r="552" spans="1:297">
      <c r="A552">
        <v>536</v>
      </c>
      <c r="B552">
        <v>1759004070.1</v>
      </c>
      <c r="C552">
        <v>16723.0999999046</v>
      </c>
      <c r="D552" t="s">
        <v>1518</v>
      </c>
      <c r="E552" t="s">
        <v>1519</v>
      </c>
      <c r="F552">
        <v>5</v>
      </c>
      <c r="G552" t="s">
        <v>1217</v>
      </c>
      <c r="H552" t="s">
        <v>436</v>
      </c>
      <c r="I552">
        <v>1759004061.94615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(EA552+(U552+2*0.95*5.67E-8*(((EA552+$B$7)+273)^4-(EA552+273)^4)-44100*J552)/(1.84*29.3*R552+8*0.95*5.67E-8*(EA552+273)^3))</f>
        <v>0</v>
      </c>
      <c r="W552">
        <f>($C$7*EB552+$D$7*EC552+$E$7*V552)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2*0.95*5.67E-8*(((EA552+$B$7)+273)^4-(W552+273)^4)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928.257449646429</v>
      </c>
      <c r="AK552">
        <v>903.197242424243</v>
      </c>
      <c r="AL552">
        <v>3.45586655844147</v>
      </c>
      <c r="AM552">
        <v>63.08</v>
      </c>
      <c r="AN552">
        <f>(AP552 - AO552 + DY552*1E3/(8.314*(EA552+273.15)) * AR552/DX552 * AQ552) * DX552/(100*DL552) * 1000/(1000 - AP552)</f>
        <v>0</v>
      </c>
      <c r="AO552">
        <v>21.7792279970238</v>
      </c>
      <c r="AP552">
        <v>23.1552666666667</v>
      </c>
      <c r="AQ552">
        <v>-4.22453484705709e-05</v>
      </c>
      <c r="AR552">
        <v>99.94</v>
      </c>
      <c r="AS552">
        <v>0</v>
      </c>
      <c r="AT552">
        <v>0</v>
      </c>
      <c r="AU552">
        <f>IF(AS552*$H$13&gt;=AW552,1.0,(AW552/(AW552-AS552*$H$13)))</f>
        <v>0</v>
      </c>
      <c r="AV552">
        <f>(AU552-1)*100</f>
        <v>0</v>
      </c>
      <c r="AW552">
        <f>MAX(0,($B$13+$C$13*EF552)/(1+$D$13*EF552)*DY552/(EA552+273)*$E$13)</f>
        <v>0</v>
      </c>
      <c r="AX552" t="s">
        <v>437</v>
      </c>
      <c r="AY552" t="s">
        <v>437</v>
      </c>
      <c r="AZ552">
        <v>0</v>
      </c>
      <c r="BA552">
        <v>0</v>
      </c>
      <c r="BB552">
        <f>1-AZ552/BA552</f>
        <v>0</v>
      </c>
      <c r="BC552">
        <v>0</v>
      </c>
      <c r="BD552" t="s">
        <v>437</v>
      </c>
      <c r="BE552" t="s">
        <v>437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437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$B$11*EG552+$C$11*EH552+$F$11*ES552*(1-EV552)</f>
        <v>0</v>
      </c>
      <c r="DI552">
        <f>DH552*DJ552</f>
        <v>0</v>
      </c>
      <c r="DJ552">
        <f>($B$11*$D$9+$C$11*$D$9+$F$11*((FF552+EX552)/MAX(FF552+EX552+FG552, 0.1)*$I$9+FG552/MAX(FF552+EX552+FG552, 0.1)*$J$9))/($B$11+$C$11+$F$11)</f>
        <v>0</v>
      </c>
      <c r="DK552">
        <f>($B$11*$K$9+$C$11*$K$9+$F$11*((FF552+EX552)/MAX(FF552+EX552+FG552, 0.1)*$P$9+FG552/MAX(FF552+EX552+FG552, 0.1)*$Q$9))/($B$11+$C$11+$F$11)</f>
        <v>0</v>
      </c>
      <c r="DL552">
        <v>4.6</v>
      </c>
      <c r="DM552">
        <v>0.5</v>
      </c>
      <c r="DN552" t="s">
        <v>438</v>
      </c>
      <c r="DO552">
        <v>2</v>
      </c>
      <c r="DP552" t="b">
        <v>1</v>
      </c>
      <c r="DQ552">
        <v>1759004061.94615</v>
      </c>
      <c r="DR552">
        <v>858.159076923077</v>
      </c>
      <c r="DS552">
        <v>891.962307692308</v>
      </c>
      <c r="DT552">
        <v>23.1679692307692</v>
      </c>
      <c r="DU552">
        <v>21.7795</v>
      </c>
      <c r="DV552">
        <v>851.225692307692</v>
      </c>
      <c r="DW552">
        <v>22.7911692307692</v>
      </c>
      <c r="DX552">
        <v>500.039384615385</v>
      </c>
      <c r="DY552">
        <v>90.2391153846154</v>
      </c>
      <c r="DZ552">
        <v>0.0291575923076923</v>
      </c>
      <c r="EA552">
        <v>29.6316307692308</v>
      </c>
      <c r="EB552">
        <v>30.0376769230769</v>
      </c>
      <c r="EC552">
        <v>999.9</v>
      </c>
      <c r="ED552">
        <v>0</v>
      </c>
      <c r="EE552">
        <v>0</v>
      </c>
      <c r="EF552">
        <v>9986.10846153846</v>
      </c>
      <c r="EG552">
        <v>0</v>
      </c>
      <c r="EH552">
        <v>9.51475</v>
      </c>
      <c r="EI552">
        <v>-33.8033461538461</v>
      </c>
      <c r="EJ552">
        <v>878.512307692308</v>
      </c>
      <c r="EK552">
        <v>911.821538461538</v>
      </c>
      <c r="EL552">
        <v>1.38844</v>
      </c>
      <c r="EM552">
        <v>891.962307692308</v>
      </c>
      <c r="EN552">
        <v>21.7795</v>
      </c>
      <c r="EO552">
        <v>2.09065615384615</v>
      </c>
      <c r="EP552">
        <v>1.96536461538462</v>
      </c>
      <c r="EQ552">
        <v>18.1481615384615</v>
      </c>
      <c r="ER552">
        <v>17.1680230769231</v>
      </c>
      <c r="ES552">
        <v>2000.08153846154</v>
      </c>
      <c r="ET552">
        <v>0.980004307692308</v>
      </c>
      <c r="EU552">
        <v>0.0199958461538461</v>
      </c>
      <c r="EV552">
        <v>0</v>
      </c>
      <c r="EW552">
        <v>302.859153846154</v>
      </c>
      <c r="EX552">
        <v>5.00016</v>
      </c>
      <c r="EY552">
        <v>6376.51615384615</v>
      </c>
      <c r="EZ552">
        <v>18234.9615384615</v>
      </c>
      <c r="FA552">
        <v>48.9274615384615</v>
      </c>
      <c r="FB552">
        <v>49.5</v>
      </c>
      <c r="FC552">
        <v>49.375</v>
      </c>
      <c r="FD552">
        <v>49.062</v>
      </c>
      <c r="FE552">
        <v>50.75</v>
      </c>
      <c r="FF552">
        <v>1955.19153846154</v>
      </c>
      <c r="FG552">
        <v>39.89</v>
      </c>
      <c r="FH552">
        <v>0</v>
      </c>
      <c r="FI552">
        <v>1759004075.7</v>
      </c>
      <c r="FJ552">
        <v>0</v>
      </c>
      <c r="FK552">
        <v>302.899</v>
      </c>
      <c r="FL552">
        <v>1.38938461682755</v>
      </c>
      <c r="FM552">
        <v>20.5230769169856</v>
      </c>
      <c r="FN552">
        <v>6376.6024</v>
      </c>
      <c r="FO552">
        <v>15</v>
      </c>
      <c r="FP552">
        <v>0</v>
      </c>
      <c r="FQ552" t="s">
        <v>439</v>
      </c>
      <c r="FR552">
        <v>1747249705.1</v>
      </c>
      <c r="FS552">
        <v>1747249711.1</v>
      </c>
      <c r="FT552">
        <v>0</v>
      </c>
      <c r="FU552">
        <v>0.871</v>
      </c>
      <c r="FV552">
        <v>0.066</v>
      </c>
      <c r="FW552">
        <v>5.486</v>
      </c>
      <c r="FX552">
        <v>0.145</v>
      </c>
      <c r="FY552">
        <v>420</v>
      </c>
      <c r="FZ552">
        <v>16</v>
      </c>
      <c r="GA552">
        <v>0.27</v>
      </c>
      <c r="GB552">
        <v>0.16</v>
      </c>
      <c r="GC552">
        <v>-33.8742761904762</v>
      </c>
      <c r="GD552">
        <v>-0.344259740259795</v>
      </c>
      <c r="GE552">
        <v>0.373554639217245</v>
      </c>
      <c r="GF552">
        <v>1</v>
      </c>
      <c r="GG552">
        <v>302.782205882353</v>
      </c>
      <c r="GH552">
        <v>1.84224598957382</v>
      </c>
      <c r="GI552">
        <v>0.248863626653801</v>
      </c>
      <c r="GJ552">
        <v>-1</v>
      </c>
      <c r="GK552">
        <v>1.39268</v>
      </c>
      <c r="GL552">
        <v>-0.0963327272727272</v>
      </c>
      <c r="GM552">
        <v>0.00993222940494135</v>
      </c>
      <c r="GN552">
        <v>1</v>
      </c>
      <c r="GO552">
        <v>2</v>
      </c>
      <c r="GP552">
        <v>2</v>
      </c>
      <c r="GQ552" t="s">
        <v>440</v>
      </c>
      <c r="GR552">
        <v>3.12549</v>
      </c>
      <c r="GS552">
        <v>2.65444</v>
      </c>
      <c r="GT552">
        <v>0.151278</v>
      </c>
      <c r="GU552">
        <v>0.155535</v>
      </c>
      <c r="GV552">
        <v>0.0986637</v>
      </c>
      <c r="GW552">
        <v>0.0950226</v>
      </c>
      <c r="GX552">
        <v>21803.4</v>
      </c>
      <c r="GY552">
        <v>20610</v>
      </c>
      <c r="GZ552">
        <v>22973.9</v>
      </c>
      <c r="HA552">
        <v>23764</v>
      </c>
      <c r="HB552">
        <v>35297.1</v>
      </c>
      <c r="HC552">
        <v>35606.1</v>
      </c>
      <c r="HD552">
        <v>41420.3</v>
      </c>
      <c r="HE552">
        <v>42382.1</v>
      </c>
      <c r="HF552">
        <v>1.90327</v>
      </c>
      <c r="HG552">
        <v>1.81648</v>
      </c>
      <c r="HH552">
        <v>0.167906</v>
      </c>
      <c r="HI552">
        <v>0</v>
      </c>
      <c r="HJ552">
        <v>27.2877</v>
      </c>
      <c r="HK552">
        <v>999.9</v>
      </c>
      <c r="HL552">
        <v>55.677</v>
      </c>
      <c r="HM552">
        <v>29.517</v>
      </c>
      <c r="HN552">
        <v>25.5685</v>
      </c>
      <c r="HO552">
        <v>54.3265</v>
      </c>
      <c r="HP552">
        <v>41.5946</v>
      </c>
      <c r="HQ552">
        <v>1</v>
      </c>
      <c r="HR552">
        <v>0.0483841</v>
      </c>
      <c r="HS552">
        <v>0.874997</v>
      </c>
      <c r="HT552">
        <v>20.2149</v>
      </c>
      <c r="HU552">
        <v>5.23271</v>
      </c>
      <c r="HV552">
        <v>11.992</v>
      </c>
      <c r="HW552">
        <v>4.9556</v>
      </c>
      <c r="HX552">
        <v>3.30393</v>
      </c>
      <c r="HY552">
        <v>25.1</v>
      </c>
      <c r="HZ552">
        <v>9999</v>
      </c>
      <c r="IA552">
        <v>9999</v>
      </c>
      <c r="IB552">
        <v>9999</v>
      </c>
      <c r="IC552">
        <v>1.86852</v>
      </c>
      <c r="ID552">
        <v>1.86422</v>
      </c>
      <c r="IE552">
        <v>1.8718</v>
      </c>
      <c r="IF552">
        <v>1.8627</v>
      </c>
      <c r="IG552">
        <v>1.86211</v>
      </c>
      <c r="IH552">
        <v>1.86855</v>
      </c>
      <c r="II552">
        <v>1.85868</v>
      </c>
      <c r="IJ552">
        <v>1.86508</v>
      </c>
      <c r="IK552">
        <v>5</v>
      </c>
      <c r="IL552">
        <v>0</v>
      </c>
      <c r="IM552">
        <v>0</v>
      </c>
      <c r="IN552">
        <v>0</v>
      </c>
      <c r="IO552" t="s">
        <v>441</v>
      </c>
      <c r="IP552" t="s">
        <v>442</v>
      </c>
      <c r="IQ552" t="s">
        <v>443</v>
      </c>
      <c r="IR552" t="s">
        <v>443</v>
      </c>
      <c r="IS552" t="s">
        <v>443</v>
      </c>
      <c r="IT552" t="s">
        <v>443</v>
      </c>
      <c r="IU552">
        <v>0</v>
      </c>
      <c r="IV552">
        <v>100</v>
      </c>
      <c r="IW552">
        <v>100</v>
      </c>
      <c r="IX552">
        <v>6.992</v>
      </c>
      <c r="IY552">
        <v>0.3765</v>
      </c>
      <c r="IZ552">
        <v>4.29428474587108</v>
      </c>
      <c r="JA552">
        <v>0.0044018681294096</v>
      </c>
      <c r="JB552">
        <v>-1.90699597991277e-06</v>
      </c>
      <c r="JC552">
        <v>4.44501569190667e-10</v>
      </c>
      <c r="JD552">
        <v>0.0663976639725661</v>
      </c>
      <c r="JE552">
        <v>0.00774552653971819</v>
      </c>
      <c r="JF552">
        <v>0.000136201457998369</v>
      </c>
      <c r="JG552">
        <v>5.32982615085375e-06</v>
      </c>
      <c r="JH552">
        <v>-0</v>
      </c>
      <c r="JI552">
        <v>1991</v>
      </c>
      <c r="JJ552">
        <v>1</v>
      </c>
      <c r="JK552">
        <v>28</v>
      </c>
      <c r="JL552">
        <v>195906.1</v>
      </c>
      <c r="JM552">
        <v>195906</v>
      </c>
      <c r="JN552">
        <v>1.74438</v>
      </c>
      <c r="JO552">
        <v>2.36206</v>
      </c>
      <c r="JP552">
        <v>1.4978</v>
      </c>
      <c r="JQ552">
        <v>2.33276</v>
      </c>
      <c r="JR552">
        <v>1.54419</v>
      </c>
      <c r="JS552">
        <v>2.37061</v>
      </c>
      <c r="JT552">
        <v>35.801</v>
      </c>
      <c r="JU552">
        <v>24.105</v>
      </c>
      <c r="JV552">
        <v>18</v>
      </c>
      <c r="JW552">
        <v>546.94</v>
      </c>
      <c r="JX552">
        <v>434.08</v>
      </c>
      <c r="JY552">
        <v>25.8567</v>
      </c>
      <c r="JZ552">
        <v>28.2056</v>
      </c>
      <c r="KA552">
        <v>29.9998</v>
      </c>
      <c r="KB552">
        <v>28.165</v>
      </c>
      <c r="KC552">
        <v>28.1933</v>
      </c>
      <c r="KD552">
        <v>35.0759</v>
      </c>
      <c r="KE552">
        <v>27.0561</v>
      </c>
      <c r="KF552">
        <v>100</v>
      </c>
      <c r="KG552">
        <v>25.8407</v>
      </c>
      <c r="KH552">
        <v>941.812</v>
      </c>
      <c r="KI552">
        <v>21.8253</v>
      </c>
      <c r="KJ552">
        <v>92.832</v>
      </c>
      <c r="KK552">
        <v>98.7709</v>
      </c>
    </row>
    <row r="553" spans="1:297">
      <c r="A553">
        <v>537</v>
      </c>
      <c r="B553">
        <v>1759004075.1</v>
      </c>
      <c r="C553">
        <v>16728.0999999046</v>
      </c>
      <c r="D553" t="s">
        <v>1520</v>
      </c>
      <c r="E553" t="s">
        <v>1521</v>
      </c>
      <c r="F553">
        <v>5</v>
      </c>
      <c r="G553" t="s">
        <v>1217</v>
      </c>
      <c r="H553" t="s">
        <v>436</v>
      </c>
      <c r="I553">
        <v>1759004066.94615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(EA553+(U553+2*0.95*5.67E-8*(((EA553+$B$7)+273)^4-(EA553+273)^4)-44100*J553)/(1.84*29.3*R553+8*0.95*5.67E-8*(EA553+273)^3))</f>
        <v>0</v>
      </c>
      <c r="W553">
        <f>($C$7*EB553+$D$7*EC553+$E$7*V553)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2*0.95*5.67E-8*(((EA553+$B$7)+273)^4-(W553+273)^4)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944.557773603571</v>
      </c>
      <c r="AK553">
        <v>919.849587878788</v>
      </c>
      <c r="AL553">
        <v>3.29178220779214</v>
      </c>
      <c r="AM553">
        <v>63.08</v>
      </c>
      <c r="AN553">
        <f>(AP553 - AO553 + DY553*1E3/(8.314*(EA553+273.15)) * AR553/DX553 * AQ553) * DX553/(100*DL553) * 1000/(1000 - AP553)</f>
        <v>0</v>
      </c>
      <c r="AO553">
        <v>21.7778332291667</v>
      </c>
      <c r="AP553">
        <v>23.1438896969697</v>
      </c>
      <c r="AQ553">
        <v>-6.03014763015161e-05</v>
      </c>
      <c r="AR553">
        <v>99.94</v>
      </c>
      <c r="AS553">
        <v>0</v>
      </c>
      <c r="AT553">
        <v>0</v>
      </c>
      <c r="AU553">
        <f>IF(AS553*$H$13&gt;=AW553,1.0,(AW553/(AW553-AS553*$H$13)))</f>
        <v>0</v>
      </c>
      <c r="AV553">
        <f>(AU553-1)*100</f>
        <v>0</v>
      </c>
      <c r="AW553">
        <f>MAX(0,($B$13+$C$13*EF553)/(1+$D$13*EF553)*DY553/(EA553+273)*$E$13)</f>
        <v>0</v>
      </c>
      <c r="AX553" t="s">
        <v>437</v>
      </c>
      <c r="AY553" t="s">
        <v>437</v>
      </c>
      <c r="AZ553">
        <v>0</v>
      </c>
      <c r="BA553">
        <v>0</v>
      </c>
      <c r="BB553">
        <f>1-AZ553/BA553</f>
        <v>0</v>
      </c>
      <c r="BC553">
        <v>0</v>
      </c>
      <c r="BD553" t="s">
        <v>437</v>
      </c>
      <c r="BE553" t="s">
        <v>437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437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$B$11*EG553+$C$11*EH553+$F$11*ES553*(1-EV553)</f>
        <v>0</v>
      </c>
      <c r="DI553">
        <f>DH553*DJ553</f>
        <v>0</v>
      </c>
      <c r="DJ553">
        <f>($B$11*$D$9+$C$11*$D$9+$F$11*((FF553+EX553)/MAX(FF553+EX553+FG553, 0.1)*$I$9+FG553/MAX(FF553+EX553+FG553, 0.1)*$J$9))/($B$11+$C$11+$F$11)</f>
        <v>0</v>
      </c>
      <c r="DK553">
        <f>($B$11*$K$9+$C$11*$K$9+$F$11*((FF553+EX553)/MAX(FF553+EX553+FG553, 0.1)*$P$9+FG553/MAX(FF553+EX553+FG553, 0.1)*$Q$9))/($B$11+$C$11+$F$11)</f>
        <v>0</v>
      </c>
      <c r="DL553">
        <v>4.6</v>
      </c>
      <c r="DM553">
        <v>0.5</v>
      </c>
      <c r="DN553" t="s">
        <v>438</v>
      </c>
      <c r="DO553">
        <v>2</v>
      </c>
      <c r="DP553" t="b">
        <v>1</v>
      </c>
      <c r="DQ553">
        <v>1759004066.94615</v>
      </c>
      <c r="DR553">
        <v>874.876153846154</v>
      </c>
      <c r="DS553">
        <v>908.572307692308</v>
      </c>
      <c r="DT553">
        <v>23.1583384615385</v>
      </c>
      <c r="DU553">
        <v>21.7789846153846</v>
      </c>
      <c r="DV553">
        <v>867.907461538462</v>
      </c>
      <c r="DW553">
        <v>22.7817538461538</v>
      </c>
      <c r="DX553">
        <v>500.012538461538</v>
      </c>
      <c r="DY553">
        <v>90.2381923076923</v>
      </c>
      <c r="DZ553">
        <v>0.0290709230769231</v>
      </c>
      <c r="EA553">
        <v>29.6180923076923</v>
      </c>
      <c r="EB553">
        <v>30.0302076923077</v>
      </c>
      <c r="EC553">
        <v>999.9</v>
      </c>
      <c r="ED553">
        <v>0</v>
      </c>
      <c r="EE553">
        <v>0</v>
      </c>
      <c r="EF553">
        <v>9990.42153846154</v>
      </c>
      <c r="EG553">
        <v>0</v>
      </c>
      <c r="EH553">
        <v>9.51475</v>
      </c>
      <c r="EI553">
        <v>-33.6961384615385</v>
      </c>
      <c r="EJ553">
        <v>895.616923076923</v>
      </c>
      <c r="EK553">
        <v>928.800692307692</v>
      </c>
      <c r="EL553">
        <v>1.37932307692308</v>
      </c>
      <c r="EM553">
        <v>908.572307692308</v>
      </c>
      <c r="EN553">
        <v>21.7789846153846</v>
      </c>
      <c r="EO553">
        <v>2.08976461538462</v>
      </c>
      <c r="EP553">
        <v>1.96529846153846</v>
      </c>
      <c r="EQ553">
        <v>18.1413923076923</v>
      </c>
      <c r="ER553">
        <v>17.1674846153846</v>
      </c>
      <c r="ES553">
        <v>2000.08230769231</v>
      </c>
      <c r="ET553">
        <v>0.980004307692308</v>
      </c>
      <c r="EU553">
        <v>0.0199958461538461</v>
      </c>
      <c r="EV553">
        <v>0</v>
      </c>
      <c r="EW553">
        <v>302.995615384615</v>
      </c>
      <c r="EX553">
        <v>5.00016</v>
      </c>
      <c r="EY553">
        <v>6378.10692307692</v>
      </c>
      <c r="EZ553">
        <v>18234.9769230769</v>
      </c>
      <c r="FA553">
        <v>48.9274615384615</v>
      </c>
      <c r="FB553">
        <v>49.4951538461538</v>
      </c>
      <c r="FC553">
        <v>49.375</v>
      </c>
      <c r="FD553">
        <v>49.062</v>
      </c>
      <c r="FE553">
        <v>50.7451538461538</v>
      </c>
      <c r="FF553">
        <v>1955.19230769231</v>
      </c>
      <c r="FG553">
        <v>39.89</v>
      </c>
      <c r="FH553">
        <v>0</v>
      </c>
      <c r="FI553">
        <v>1759004080.5</v>
      </c>
      <c r="FJ553">
        <v>0</v>
      </c>
      <c r="FK553">
        <v>303.01368</v>
      </c>
      <c r="FL553">
        <v>0.469615389707419</v>
      </c>
      <c r="FM553">
        <v>18.9938461110482</v>
      </c>
      <c r="FN553">
        <v>6378.1744</v>
      </c>
      <c r="FO553">
        <v>15</v>
      </c>
      <c r="FP553">
        <v>0</v>
      </c>
      <c r="FQ553" t="s">
        <v>439</v>
      </c>
      <c r="FR553">
        <v>1747249705.1</v>
      </c>
      <c r="FS553">
        <v>1747249711.1</v>
      </c>
      <c r="FT553">
        <v>0</v>
      </c>
      <c r="FU553">
        <v>0.871</v>
      </c>
      <c r="FV553">
        <v>0.066</v>
      </c>
      <c r="FW553">
        <v>5.486</v>
      </c>
      <c r="FX553">
        <v>0.145</v>
      </c>
      <c r="FY553">
        <v>420</v>
      </c>
      <c r="FZ553">
        <v>16</v>
      </c>
      <c r="GA553">
        <v>0.27</v>
      </c>
      <c r="GB553">
        <v>0.16</v>
      </c>
      <c r="GC553">
        <v>-33.620905</v>
      </c>
      <c r="GD553">
        <v>1.34061203007513</v>
      </c>
      <c r="GE553">
        <v>0.51383170734687</v>
      </c>
      <c r="GF553">
        <v>0</v>
      </c>
      <c r="GG553">
        <v>302.907235294118</v>
      </c>
      <c r="GH553">
        <v>1.41271199666675</v>
      </c>
      <c r="GI553">
        <v>0.220378158790686</v>
      </c>
      <c r="GJ553">
        <v>-1</v>
      </c>
      <c r="GK553">
        <v>1.3840065</v>
      </c>
      <c r="GL553">
        <v>-0.108232330827068</v>
      </c>
      <c r="GM553">
        <v>0.0104778147888765</v>
      </c>
      <c r="GN553">
        <v>0</v>
      </c>
      <c r="GO553">
        <v>0</v>
      </c>
      <c r="GP553">
        <v>2</v>
      </c>
      <c r="GQ553" t="s">
        <v>457</v>
      </c>
      <c r="GR553">
        <v>3.12551</v>
      </c>
      <c r="GS553">
        <v>2.65453</v>
      </c>
      <c r="GT553">
        <v>0.153099</v>
      </c>
      <c r="GU553">
        <v>0.157331</v>
      </c>
      <c r="GV553">
        <v>0.0986272</v>
      </c>
      <c r="GW553">
        <v>0.0950198</v>
      </c>
      <c r="GX553">
        <v>21756.7</v>
      </c>
      <c r="GY553">
        <v>20566.1</v>
      </c>
      <c r="GZ553">
        <v>22973.9</v>
      </c>
      <c r="HA553">
        <v>23763.9</v>
      </c>
      <c r="HB553">
        <v>35298.6</v>
      </c>
      <c r="HC553">
        <v>35606.1</v>
      </c>
      <c r="HD553">
        <v>41420.1</v>
      </c>
      <c r="HE553">
        <v>42381.7</v>
      </c>
      <c r="HF553">
        <v>1.90345</v>
      </c>
      <c r="HG553">
        <v>1.81647</v>
      </c>
      <c r="HH553">
        <v>0.167444</v>
      </c>
      <c r="HI553">
        <v>0</v>
      </c>
      <c r="HJ553">
        <v>27.2766</v>
      </c>
      <c r="HK553">
        <v>999.9</v>
      </c>
      <c r="HL553">
        <v>55.677</v>
      </c>
      <c r="HM553">
        <v>29.517</v>
      </c>
      <c r="HN553">
        <v>25.5671</v>
      </c>
      <c r="HO553">
        <v>54.1565</v>
      </c>
      <c r="HP553">
        <v>41.5024</v>
      </c>
      <c r="HQ553">
        <v>1</v>
      </c>
      <c r="HR553">
        <v>0.0481606</v>
      </c>
      <c r="HS553">
        <v>0.846555</v>
      </c>
      <c r="HT553">
        <v>20.2151</v>
      </c>
      <c r="HU553">
        <v>5.23301</v>
      </c>
      <c r="HV553">
        <v>11.992</v>
      </c>
      <c r="HW553">
        <v>4.95575</v>
      </c>
      <c r="HX553">
        <v>3.30398</v>
      </c>
      <c r="HY553">
        <v>25.1</v>
      </c>
      <c r="HZ553">
        <v>9999</v>
      </c>
      <c r="IA553">
        <v>9999</v>
      </c>
      <c r="IB553">
        <v>9999</v>
      </c>
      <c r="IC553">
        <v>1.86851</v>
      </c>
      <c r="ID553">
        <v>1.86419</v>
      </c>
      <c r="IE553">
        <v>1.8718</v>
      </c>
      <c r="IF553">
        <v>1.8627</v>
      </c>
      <c r="IG553">
        <v>1.86211</v>
      </c>
      <c r="IH553">
        <v>1.86854</v>
      </c>
      <c r="II553">
        <v>1.85867</v>
      </c>
      <c r="IJ553">
        <v>1.86509</v>
      </c>
      <c r="IK553">
        <v>5</v>
      </c>
      <c r="IL553">
        <v>0</v>
      </c>
      <c r="IM553">
        <v>0</v>
      </c>
      <c r="IN553">
        <v>0</v>
      </c>
      <c r="IO553" t="s">
        <v>441</v>
      </c>
      <c r="IP553" t="s">
        <v>442</v>
      </c>
      <c r="IQ553" t="s">
        <v>443</v>
      </c>
      <c r="IR553" t="s">
        <v>443</v>
      </c>
      <c r="IS553" t="s">
        <v>443</v>
      </c>
      <c r="IT553" t="s">
        <v>443</v>
      </c>
      <c r="IU553">
        <v>0</v>
      </c>
      <c r="IV553">
        <v>100</v>
      </c>
      <c r="IW553">
        <v>100</v>
      </c>
      <c r="IX553">
        <v>7.024</v>
      </c>
      <c r="IY553">
        <v>0.3762</v>
      </c>
      <c r="IZ553">
        <v>4.29428474587108</v>
      </c>
      <c r="JA553">
        <v>0.0044018681294096</v>
      </c>
      <c r="JB553">
        <v>-1.90699597991277e-06</v>
      </c>
      <c r="JC553">
        <v>4.44501569190667e-10</v>
      </c>
      <c r="JD553">
        <v>0.0663976639725661</v>
      </c>
      <c r="JE553">
        <v>0.00774552653971819</v>
      </c>
      <c r="JF553">
        <v>0.000136201457998369</v>
      </c>
      <c r="JG553">
        <v>5.32982615085375e-06</v>
      </c>
      <c r="JH553">
        <v>-0</v>
      </c>
      <c r="JI553">
        <v>1991</v>
      </c>
      <c r="JJ553">
        <v>1</v>
      </c>
      <c r="JK553">
        <v>28</v>
      </c>
      <c r="JL553">
        <v>195906.2</v>
      </c>
      <c r="JM553">
        <v>195906.1</v>
      </c>
      <c r="JN553">
        <v>1.78101</v>
      </c>
      <c r="JO553">
        <v>2.36084</v>
      </c>
      <c r="JP553">
        <v>1.4978</v>
      </c>
      <c r="JQ553">
        <v>2.33276</v>
      </c>
      <c r="JR553">
        <v>1.54419</v>
      </c>
      <c r="JS553">
        <v>2.40479</v>
      </c>
      <c r="JT553">
        <v>35.8244</v>
      </c>
      <c r="JU553">
        <v>24.1138</v>
      </c>
      <c r="JV553">
        <v>18</v>
      </c>
      <c r="JW553">
        <v>547.019</v>
      </c>
      <c r="JX553">
        <v>434.056</v>
      </c>
      <c r="JY553">
        <v>25.828</v>
      </c>
      <c r="JZ553">
        <v>28.2024</v>
      </c>
      <c r="KA553">
        <v>29.9999</v>
      </c>
      <c r="KB553">
        <v>28.1608</v>
      </c>
      <c r="KC553">
        <v>28.1902</v>
      </c>
      <c r="KD553">
        <v>35.6733</v>
      </c>
      <c r="KE553">
        <v>27.0561</v>
      </c>
      <c r="KF553">
        <v>100</v>
      </c>
      <c r="KG553">
        <v>25.8173</v>
      </c>
      <c r="KH553">
        <v>955.336</v>
      </c>
      <c r="KI553">
        <v>21.8253</v>
      </c>
      <c r="KJ553">
        <v>92.8318</v>
      </c>
      <c r="KK553">
        <v>98.7703</v>
      </c>
    </row>
    <row r="554" spans="1:297">
      <c r="A554">
        <v>538</v>
      </c>
      <c r="B554">
        <v>1759004080.1</v>
      </c>
      <c r="C554">
        <v>16733.0999999046</v>
      </c>
      <c r="D554" t="s">
        <v>1522</v>
      </c>
      <c r="E554" t="s">
        <v>1523</v>
      </c>
      <c r="F554">
        <v>5</v>
      </c>
      <c r="G554" t="s">
        <v>1217</v>
      </c>
      <c r="H554" t="s">
        <v>436</v>
      </c>
      <c r="I554">
        <v>1759004071.94615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(EA554+(U554+2*0.95*5.67E-8*(((EA554+$B$7)+273)^4-(EA554+273)^4)-44100*J554)/(1.84*29.3*R554+8*0.95*5.67E-8*(EA554+273)^3))</f>
        <v>0</v>
      </c>
      <c r="W554">
        <f>($C$7*EB554+$D$7*EC554+$E$7*V554)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2*0.95*5.67E-8*(((EA554+$B$7)+273)^4-(W554+273)^4)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961.713331369048</v>
      </c>
      <c r="AK554">
        <v>936.809606060606</v>
      </c>
      <c r="AL554">
        <v>3.42387913419904</v>
      </c>
      <c r="AM554">
        <v>63.08</v>
      </c>
      <c r="AN554">
        <f>(AP554 - AO554 + DY554*1E3/(8.314*(EA554+273.15)) * AR554/DX554 * AQ554) * DX554/(100*DL554) * 1000/(1000 - AP554)</f>
        <v>0</v>
      </c>
      <c r="AO554">
        <v>21.7763912202381</v>
      </c>
      <c r="AP554">
        <v>23.1327739393939</v>
      </c>
      <c r="AQ554">
        <v>-5.61966067060116e-05</v>
      </c>
      <c r="AR554">
        <v>99.94</v>
      </c>
      <c r="AS554">
        <v>0</v>
      </c>
      <c r="AT554">
        <v>0</v>
      </c>
      <c r="AU554">
        <f>IF(AS554*$H$13&gt;=AW554,1.0,(AW554/(AW554-AS554*$H$13)))</f>
        <v>0</v>
      </c>
      <c r="AV554">
        <f>(AU554-1)*100</f>
        <v>0</v>
      </c>
      <c r="AW554">
        <f>MAX(0,($B$13+$C$13*EF554)/(1+$D$13*EF554)*DY554/(EA554+273)*$E$13)</f>
        <v>0</v>
      </c>
      <c r="AX554" t="s">
        <v>437</v>
      </c>
      <c r="AY554" t="s">
        <v>437</v>
      </c>
      <c r="AZ554">
        <v>0</v>
      </c>
      <c r="BA554">
        <v>0</v>
      </c>
      <c r="BB554">
        <f>1-AZ554/BA554</f>
        <v>0</v>
      </c>
      <c r="BC554">
        <v>0</v>
      </c>
      <c r="BD554" t="s">
        <v>437</v>
      </c>
      <c r="BE554" t="s">
        <v>437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437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$B$11*EG554+$C$11*EH554+$F$11*ES554*(1-EV554)</f>
        <v>0</v>
      </c>
      <c r="DI554">
        <f>DH554*DJ554</f>
        <v>0</v>
      </c>
      <c r="DJ554">
        <f>($B$11*$D$9+$C$11*$D$9+$F$11*((FF554+EX554)/MAX(FF554+EX554+FG554, 0.1)*$I$9+FG554/MAX(FF554+EX554+FG554, 0.1)*$J$9))/($B$11+$C$11+$F$11)</f>
        <v>0</v>
      </c>
      <c r="DK554">
        <f>($B$11*$K$9+$C$11*$K$9+$F$11*((FF554+EX554)/MAX(FF554+EX554+FG554, 0.1)*$P$9+FG554/MAX(FF554+EX554+FG554, 0.1)*$Q$9))/($B$11+$C$11+$F$11)</f>
        <v>0</v>
      </c>
      <c r="DL554">
        <v>4.6</v>
      </c>
      <c r="DM554">
        <v>0.5</v>
      </c>
      <c r="DN554" t="s">
        <v>438</v>
      </c>
      <c r="DO554">
        <v>2</v>
      </c>
      <c r="DP554" t="b">
        <v>1</v>
      </c>
      <c r="DQ554">
        <v>1759004071.94615</v>
      </c>
      <c r="DR554">
        <v>891.516769230769</v>
      </c>
      <c r="DS554">
        <v>925.126461538462</v>
      </c>
      <c r="DT554">
        <v>23.1484846153846</v>
      </c>
      <c r="DU554">
        <v>21.7779846153846</v>
      </c>
      <c r="DV554">
        <v>884.513384615385</v>
      </c>
      <c r="DW554">
        <v>22.7721230769231</v>
      </c>
      <c r="DX554">
        <v>499.984384615385</v>
      </c>
      <c r="DY554">
        <v>90.2378</v>
      </c>
      <c r="DZ554">
        <v>0.0290145230769231</v>
      </c>
      <c r="EA554">
        <v>29.6074538461538</v>
      </c>
      <c r="EB554">
        <v>30.0175307692308</v>
      </c>
      <c r="EC554">
        <v>999.9</v>
      </c>
      <c r="ED554">
        <v>0</v>
      </c>
      <c r="EE554">
        <v>0</v>
      </c>
      <c r="EF554">
        <v>9996.81461538462</v>
      </c>
      <c r="EG554">
        <v>0</v>
      </c>
      <c r="EH554">
        <v>9.51475</v>
      </c>
      <c r="EI554">
        <v>-33.6098615384615</v>
      </c>
      <c r="EJ554">
        <v>912.642769230769</v>
      </c>
      <c r="EK554">
        <v>945.722461538462</v>
      </c>
      <c r="EL554">
        <v>1.37049384615385</v>
      </c>
      <c r="EM554">
        <v>925.126461538462</v>
      </c>
      <c r="EN554">
        <v>21.7779846153846</v>
      </c>
      <c r="EO554">
        <v>2.08886692307692</v>
      </c>
      <c r="EP554">
        <v>1.96519692307692</v>
      </c>
      <c r="EQ554">
        <v>18.1345538461538</v>
      </c>
      <c r="ER554">
        <v>17.1666769230769</v>
      </c>
      <c r="ES554">
        <v>2000.08692307692</v>
      </c>
      <c r="ET554">
        <v>0.980004307692308</v>
      </c>
      <c r="EU554">
        <v>0.0199958461538461</v>
      </c>
      <c r="EV554">
        <v>0</v>
      </c>
      <c r="EW554">
        <v>303.037923076923</v>
      </c>
      <c r="EX554">
        <v>5.00016</v>
      </c>
      <c r="EY554">
        <v>6379.69538461539</v>
      </c>
      <c r="EZ554">
        <v>18235.0153846154</v>
      </c>
      <c r="FA554">
        <v>48.9274615384615</v>
      </c>
      <c r="FB554">
        <v>49.4903076923077</v>
      </c>
      <c r="FC554">
        <v>49.375</v>
      </c>
      <c r="FD554">
        <v>49.062</v>
      </c>
      <c r="FE554">
        <v>50.7451538461538</v>
      </c>
      <c r="FF554">
        <v>1955.19692307692</v>
      </c>
      <c r="FG554">
        <v>39.89</v>
      </c>
      <c r="FH554">
        <v>0</v>
      </c>
      <c r="FI554">
        <v>1759004085.3</v>
      </c>
      <c r="FJ554">
        <v>0</v>
      </c>
      <c r="FK554">
        <v>303.03824</v>
      </c>
      <c r="FL554">
        <v>0.0313846247536079</v>
      </c>
      <c r="FM554">
        <v>17.4546153789655</v>
      </c>
      <c r="FN554">
        <v>6379.6476</v>
      </c>
      <c r="FO554">
        <v>15</v>
      </c>
      <c r="FP554">
        <v>0</v>
      </c>
      <c r="FQ554" t="s">
        <v>439</v>
      </c>
      <c r="FR554">
        <v>1747249705.1</v>
      </c>
      <c r="FS554">
        <v>1747249711.1</v>
      </c>
      <c r="FT554">
        <v>0</v>
      </c>
      <c r="FU554">
        <v>0.871</v>
      </c>
      <c r="FV554">
        <v>0.066</v>
      </c>
      <c r="FW554">
        <v>5.486</v>
      </c>
      <c r="FX554">
        <v>0.145</v>
      </c>
      <c r="FY554">
        <v>420</v>
      </c>
      <c r="FZ554">
        <v>16</v>
      </c>
      <c r="GA554">
        <v>0.27</v>
      </c>
      <c r="GB554">
        <v>0.16</v>
      </c>
      <c r="GC554">
        <v>-33.7484666666667</v>
      </c>
      <c r="GD554">
        <v>2.27262077922077</v>
      </c>
      <c r="GE554">
        <v>0.454458999495248</v>
      </c>
      <c r="GF554">
        <v>0</v>
      </c>
      <c r="GG554">
        <v>303.010941176471</v>
      </c>
      <c r="GH554">
        <v>0.576134453818963</v>
      </c>
      <c r="GI554">
        <v>0.207973547692467</v>
      </c>
      <c r="GJ554">
        <v>-1</v>
      </c>
      <c r="GK554">
        <v>1.37556285714286</v>
      </c>
      <c r="GL554">
        <v>-0.106636363636363</v>
      </c>
      <c r="GM554">
        <v>0.0108265023780303</v>
      </c>
      <c r="GN554">
        <v>0</v>
      </c>
      <c r="GO554">
        <v>0</v>
      </c>
      <c r="GP554">
        <v>2</v>
      </c>
      <c r="GQ554" t="s">
        <v>457</v>
      </c>
      <c r="GR554">
        <v>3.12553</v>
      </c>
      <c r="GS554">
        <v>2.65472</v>
      </c>
      <c r="GT554">
        <v>0.154971</v>
      </c>
      <c r="GU554">
        <v>0.159124</v>
      </c>
      <c r="GV554">
        <v>0.0985916</v>
      </c>
      <c r="GW554">
        <v>0.0950214</v>
      </c>
      <c r="GX554">
        <v>21708.8</v>
      </c>
      <c r="GY554">
        <v>20522.5</v>
      </c>
      <c r="GZ554">
        <v>22974.2</v>
      </c>
      <c r="HA554">
        <v>23764.2</v>
      </c>
      <c r="HB554">
        <v>35300.5</v>
      </c>
      <c r="HC554">
        <v>35606.4</v>
      </c>
      <c r="HD554">
        <v>41420.5</v>
      </c>
      <c r="HE554">
        <v>42382</v>
      </c>
      <c r="HF554">
        <v>1.90352</v>
      </c>
      <c r="HG554">
        <v>1.8165</v>
      </c>
      <c r="HH554">
        <v>0.167705</v>
      </c>
      <c r="HI554">
        <v>0</v>
      </c>
      <c r="HJ554">
        <v>27.265</v>
      </c>
      <c r="HK554">
        <v>999.9</v>
      </c>
      <c r="HL554">
        <v>55.653</v>
      </c>
      <c r="HM554">
        <v>29.517</v>
      </c>
      <c r="HN554">
        <v>25.5528</v>
      </c>
      <c r="HO554">
        <v>53.9865</v>
      </c>
      <c r="HP554">
        <v>41.4663</v>
      </c>
      <c r="HQ554">
        <v>1</v>
      </c>
      <c r="HR554">
        <v>0.0479599</v>
      </c>
      <c r="HS554">
        <v>0.795161</v>
      </c>
      <c r="HT554">
        <v>20.2156</v>
      </c>
      <c r="HU554">
        <v>5.23256</v>
      </c>
      <c r="HV554">
        <v>11.992</v>
      </c>
      <c r="HW554">
        <v>4.9556</v>
      </c>
      <c r="HX554">
        <v>3.30387</v>
      </c>
      <c r="HY554">
        <v>25.1</v>
      </c>
      <c r="HZ554">
        <v>9999</v>
      </c>
      <c r="IA554">
        <v>9999</v>
      </c>
      <c r="IB554">
        <v>9999</v>
      </c>
      <c r="IC554">
        <v>1.86849</v>
      </c>
      <c r="ID554">
        <v>1.8642</v>
      </c>
      <c r="IE554">
        <v>1.8718</v>
      </c>
      <c r="IF554">
        <v>1.86269</v>
      </c>
      <c r="IG554">
        <v>1.86209</v>
      </c>
      <c r="IH554">
        <v>1.86856</v>
      </c>
      <c r="II554">
        <v>1.85867</v>
      </c>
      <c r="IJ554">
        <v>1.86508</v>
      </c>
      <c r="IK554">
        <v>5</v>
      </c>
      <c r="IL554">
        <v>0</v>
      </c>
      <c r="IM554">
        <v>0</v>
      </c>
      <c r="IN554">
        <v>0</v>
      </c>
      <c r="IO554" t="s">
        <v>441</v>
      </c>
      <c r="IP554" t="s">
        <v>442</v>
      </c>
      <c r="IQ554" t="s">
        <v>443</v>
      </c>
      <c r="IR554" t="s">
        <v>443</v>
      </c>
      <c r="IS554" t="s">
        <v>443</v>
      </c>
      <c r="IT554" t="s">
        <v>443</v>
      </c>
      <c r="IU554">
        <v>0</v>
      </c>
      <c r="IV554">
        <v>100</v>
      </c>
      <c r="IW554">
        <v>100</v>
      </c>
      <c r="IX554">
        <v>7.059</v>
      </c>
      <c r="IY554">
        <v>0.3759</v>
      </c>
      <c r="IZ554">
        <v>4.29428474587108</v>
      </c>
      <c r="JA554">
        <v>0.0044018681294096</v>
      </c>
      <c r="JB554">
        <v>-1.90699597991277e-06</v>
      </c>
      <c r="JC554">
        <v>4.44501569190667e-10</v>
      </c>
      <c r="JD554">
        <v>0.0663976639725661</v>
      </c>
      <c r="JE554">
        <v>0.00774552653971819</v>
      </c>
      <c r="JF554">
        <v>0.000136201457998369</v>
      </c>
      <c r="JG554">
        <v>5.32982615085375e-06</v>
      </c>
      <c r="JH554">
        <v>-0</v>
      </c>
      <c r="JI554">
        <v>1991</v>
      </c>
      <c r="JJ554">
        <v>1</v>
      </c>
      <c r="JK554">
        <v>28</v>
      </c>
      <c r="JL554">
        <v>195906.2</v>
      </c>
      <c r="JM554">
        <v>195906.1</v>
      </c>
      <c r="JN554">
        <v>1.81152</v>
      </c>
      <c r="JO554">
        <v>2.38281</v>
      </c>
      <c r="JP554">
        <v>1.49902</v>
      </c>
      <c r="JQ554">
        <v>2.33276</v>
      </c>
      <c r="JR554">
        <v>1.54419</v>
      </c>
      <c r="JS554">
        <v>2.25708</v>
      </c>
      <c r="JT554">
        <v>35.8244</v>
      </c>
      <c r="JU554">
        <v>24.0963</v>
      </c>
      <c r="JV554">
        <v>18</v>
      </c>
      <c r="JW554">
        <v>547.037</v>
      </c>
      <c r="JX554">
        <v>434.041</v>
      </c>
      <c r="JY554">
        <v>25.8054</v>
      </c>
      <c r="JZ554">
        <v>28.1984</v>
      </c>
      <c r="KA554">
        <v>29.9998</v>
      </c>
      <c r="KB554">
        <v>28.1573</v>
      </c>
      <c r="KC554">
        <v>28.1861</v>
      </c>
      <c r="KD554">
        <v>36.2716</v>
      </c>
      <c r="KE554">
        <v>27.0561</v>
      </c>
      <c r="KF554">
        <v>100</v>
      </c>
      <c r="KG554">
        <v>25.8169</v>
      </c>
      <c r="KH554">
        <v>975.659</v>
      </c>
      <c r="KI554">
        <v>21.8253</v>
      </c>
      <c r="KJ554">
        <v>92.8327</v>
      </c>
      <c r="KK554">
        <v>98.771</v>
      </c>
    </row>
    <row r="555" spans="1:297">
      <c r="A555">
        <v>539</v>
      </c>
      <c r="B555">
        <v>1759004085.1</v>
      </c>
      <c r="C555">
        <v>16738.0999999046</v>
      </c>
      <c r="D555" t="s">
        <v>1524</v>
      </c>
      <c r="E555" t="s">
        <v>1525</v>
      </c>
      <c r="F555">
        <v>5</v>
      </c>
      <c r="G555" t="s">
        <v>1217</v>
      </c>
      <c r="H555" t="s">
        <v>436</v>
      </c>
      <c r="I555">
        <v>1759004076.94615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(EA555+(U555+2*0.95*5.67E-8*(((EA555+$B$7)+273)^4-(EA555+273)^4)-44100*J555)/(1.84*29.3*R555+8*0.95*5.67E-8*(EA555+273)^3))</f>
        <v>0</v>
      </c>
      <c r="W555">
        <f>($C$7*EB555+$D$7*EC555+$E$7*V555)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2*0.95*5.67E-8*(((EA555+$B$7)+273)^4-(W555+273)^4)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978.184549004762</v>
      </c>
      <c r="AK555">
        <v>953.280006060606</v>
      </c>
      <c r="AL555">
        <v>3.27256389610369</v>
      </c>
      <c r="AM555">
        <v>63.08</v>
      </c>
      <c r="AN555">
        <f>(AP555 - AO555 + DY555*1E3/(8.314*(EA555+273.15)) * AR555/DX555 * AQ555) * DX555/(100*DL555) * 1000/(1000 - AP555)</f>
        <v>0</v>
      </c>
      <c r="AO555">
        <v>21.7766052261905</v>
      </c>
      <c r="AP555">
        <v>23.1249896969697</v>
      </c>
      <c r="AQ555">
        <v>-3.35546862775837e-05</v>
      </c>
      <c r="AR555">
        <v>99.94</v>
      </c>
      <c r="AS555">
        <v>0</v>
      </c>
      <c r="AT555">
        <v>0</v>
      </c>
      <c r="AU555">
        <f>IF(AS555*$H$13&gt;=AW555,1.0,(AW555/(AW555-AS555*$H$13)))</f>
        <v>0</v>
      </c>
      <c r="AV555">
        <f>(AU555-1)*100</f>
        <v>0</v>
      </c>
      <c r="AW555">
        <f>MAX(0,($B$13+$C$13*EF555)/(1+$D$13*EF555)*DY555/(EA555+273)*$E$13)</f>
        <v>0</v>
      </c>
      <c r="AX555" t="s">
        <v>437</v>
      </c>
      <c r="AY555" t="s">
        <v>437</v>
      </c>
      <c r="AZ555">
        <v>0</v>
      </c>
      <c r="BA555">
        <v>0</v>
      </c>
      <c r="BB555">
        <f>1-AZ555/BA555</f>
        <v>0</v>
      </c>
      <c r="BC555">
        <v>0</v>
      </c>
      <c r="BD555" t="s">
        <v>437</v>
      </c>
      <c r="BE555" t="s">
        <v>437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437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$B$11*EG555+$C$11*EH555+$F$11*ES555*(1-EV555)</f>
        <v>0</v>
      </c>
      <c r="DI555">
        <f>DH555*DJ555</f>
        <v>0</v>
      </c>
      <c r="DJ555">
        <f>($B$11*$D$9+$C$11*$D$9+$F$11*((FF555+EX555)/MAX(FF555+EX555+FG555, 0.1)*$I$9+FG555/MAX(FF555+EX555+FG555, 0.1)*$J$9))/($B$11+$C$11+$F$11)</f>
        <v>0</v>
      </c>
      <c r="DK555">
        <f>($B$11*$K$9+$C$11*$K$9+$F$11*((FF555+EX555)/MAX(FF555+EX555+FG555, 0.1)*$P$9+FG555/MAX(FF555+EX555+FG555, 0.1)*$Q$9))/($B$11+$C$11+$F$11)</f>
        <v>0</v>
      </c>
      <c r="DL555">
        <v>4.6</v>
      </c>
      <c r="DM555">
        <v>0.5</v>
      </c>
      <c r="DN555" t="s">
        <v>438</v>
      </c>
      <c r="DO555">
        <v>2</v>
      </c>
      <c r="DP555" t="b">
        <v>1</v>
      </c>
      <c r="DQ555">
        <v>1759004076.94615</v>
      </c>
      <c r="DR555">
        <v>907.968384615385</v>
      </c>
      <c r="DS555">
        <v>941.398230769231</v>
      </c>
      <c r="DT555">
        <v>23.1382307692308</v>
      </c>
      <c r="DU555">
        <v>21.7770538461539</v>
      </c>
      <c r="DV555">
        <v>900.931153846154</v>
      </c>
      <c r="DW555">
        <v>22.7621</v>
      </c>
      <c r="DX555">
        <v>499.976923076923</v>
      </c>
      <c r="DY555">
        <v>90.2376076923077</v>
      </c>
      <c r="DZ555">
        <v>0.0289911769230769</v>
      </c>
      <c r="EA555">
        <v>29.5979923076923</v>
      </c>
      <c r="EB555">
        <v>30.0060384615385</v>
      </c>
      <c r="EC555">
        <v>999.9</v>
      </c>
      <c r="ED555">
        <v>0</v>
      </c>
      <c r="EE555">
        <v>0</v>
      </c>
      <c r="EF555">
        <v>10000.2253846154</v>
      </c>
      <c r="EG555">
        <v>0</v>
      </c>
      <c r="EH555">
        <v>9.51475</v>
      </c>
      <c r="EI555">
        <v>-33.4299153846154</v>
      </c>
      <c r="EJ555">
        <v>929.474538461538</v>
      </c>
      <c r="EK555">
        <v>962.355538461538</v>
      </c>
      <c r="EL555">
        <v>1.36117076923077</v>
      </c>
      <c r="EM555">
        <v>941.398230769231</v>
      </c>
      <c r="EN555">
        <v>21.7770538461539</v>
      </c>
      <c r="EO555">
        <v>2.08793692307692</v>
      </c>
      <c r="EP555">
        <v>1.96510769230769</v>
      </c>
      <c r="EQ555">
        <v>18.1274538461538</v>
      </c>
      <c r="ER555">
        <v>17.1659538461539</v>
      </c>
      <c r="ES555">
        <v>2000.02846153846</v>
      </c>
      <c r="ET555">
        <v>0.980003615384616</v>
      </c>
      <c r="EU555">
        <v>0.0199964923076923</v>
      </c>
      <c r="EV555">
        <v>0</v>
      </c>
      <c r="EW555">
        <v>303.038384615385</v>
      </c>
      <c r="EX555">
        <v>5.00016</v>
      </c>
      <c r="EY555">
        <v>6381.05923076923</v>
      </c>
      <c r="EZ555">
        <v>18234.4769230769</v>
      </c>
      <c r="FA555">
        <v>48.9179230769231</v>
      </c>
      <c r="FB555">
        <v>49.4854615384615</v>
      </c>
      <c r="FC555">
        <v>49.375</v>
      </c>
      <c r="FD555">
        <v>49.062</v>
      </c>
      <c r="FE555">
        <v>50.7354615384615</v>
      </c>
      <c r="FF555">
        <v>1955.13846153846</v>
      </c>
      <c r="FG555">
        <v>39.89</v>
      </c>
      <c r="FH555">
        <v>0</v>
      </c>
      <c r="FI555">
        <v>1759004090.7</v>
      </c>
      <c r="FJ555">
        <v>0</v>
      </c>
      <c r="FK555">
        <v>303.098923076923</v>
      </c>
      <c r="FL555">
        <v>0.0445811994349204</v>
      </c>
      <c r="FM555">
        <v>18.457777786016</v>
      </c>
      <c r="FN555">
        <v>6381.17961538462</v>
      </c>
      <c r="FO555">
        <v>15</v>
      </c>
      <c r="FP555">
        <v>0</v>
      </c>
      <c r="FQ555" t="s">
        <v>439</v>
      </c>
      <c r="FR555">
        <v>1747249705.1</v>
      </c>
      <c r="FS555">
        <v>1747249711.1</v>
      </c>
      <c r="FT555">
        <v>0</v>
      </c>
      <c r="FU555">
        <v>0.871</v>
      </c>
      <c r="FV555">
        <v>0.066</v>
      </c>
      <c r="FW555">
        <v>5.486</v>
      </c>
      <c r="FX555">
        <v>0.145</v>
      </c>
      <c r="FY555">
        <v>420</v>
      </c>
      <c r="FZ555">
        <v>16</v>
      </c>
      <c r="GA555">
        <v>0.27</v>
      </c>
      <c r="GB555">
        <v>0.16</v>
      </c>
      <c r="GC555">
        <v>-33.53002</v>
      </c>
      <c r="GD555">
        <v>0.853145864661623</v>
      </c>
      <c r="GE555">
        <v>0.462350368876245</v>
      </c>
      <c r="GF555">
        <v>0</v>
      </c>
      <c r="GG555">
        <v>303.054205882353</v>
      </c>
      <c r="GH555">
        <v>0.418686024896356</v>
      </c>
      <c r="GI555">
        <v>0.188060030999449</v>
      </c>
      <c r="GJ555">
        <v>-1</v>
      </c>
      <c r="GK555">
        <v>1.36551</v>
      </c>
      <c r="GL555">
        <v>-0.116577744360902</v>
      </c>
      <c r="GM555">
        <v>0.011259709143668</v>
      </c>
      <c r="GN555">
        <v>0</v>
      </c>
      <c r="GO555">
        <v>0</v>
      </c>
      <c r="GP555">
        <v>2</v>
      </c>
      <c r="GQ555" t="s">
        <v>457</v>
      </c>
      <c r="GR555">
        <v>3.12547</v>
      </c>
      <c r="GS555">
        <v>2.65471</v>
      </c>
      <c r="GT555">
        <v>0.156764</v>
      </c>
      <c r="GU555">
        <v>0.161019</v>
      </c>
      <c r="GV555">
        <v>0.0985705</v>
      </c>
      <c r="GW555">
        <v>0.0950212</v>
      </c>
      <c r="GX555">
        <v>21662.8</v>
      </c>
      <c r="GY555">
        <v>20477</v>
      </c>
      <c r="GZ555">
        <v>22974.2</v>
      </c>
      <c r="HA555">
        <v>23764.9</v>
      </c>
      <c r="HB555">
        <v>35301.9</v>
      </c>
      <c r="HC555">
        <v>35607.6</v>
      </c>
      <c r="HD555">
        <v>41421</v>
      </c>
      <c r="HE555">
        <v>42383.3</v>
      </c>
      <c r="HF555">
        <v>1.90365</v>
      </c>
      <c r="HG555">
        <v>1.81705</v>
      </c>
      <c r="HH555">
        <v>0.166848</v>
      </c>
      <c r="HI555">
        <v>0</v>
      </c>
      <c r="HJ555">
        <v>27.2534</v>
      </c>
      <c r="HK555">
        <v>999.9</v>
      </c>
      <c r="HL555">
        <v>55.653</v>
      </c>
      <c r="HM555">
        <v>29.517</v>
      </c>
      <c r="HN555">
        <v>25.5588</v>
      </c>
      <c r="HO555">
        <v>53.7265</v>
      </c>
      <c r="HP555">
        <v>41.5304</v>
      </c>
      <c r="HQ555">
        <v>1</v>
      </c>
      <c r="HR555">
        <v>0.0473272</v>
      </c>
      <c r="HS555">
        <v>0.228045</v>
      </c>
      <c r="HT555">
        <v>20.2149</v>
      </c>
      <c r="HU555">
        <v>5.23212</v>
      </c>
      <c r="HV555">
        <v>11.992</v>
      </c>
      <c r="HW555">
        <v>4.95555</v>
      </c>
      <c r="HX555">
        <v>3.30387</v>
      </c>
      <c r="HY555">
        <v>25.1</v>
      </c>
      <c r="HZ555">
        <v>9999</v>
      </c>
      <c r="IA555">
        <v>9999</v>
      </c>
      <c r="IB555">
        <v>9999</v>
      </c>
      <c r="IC555">
        <v>1.86849</v>
      </c>
      <c r="ID555">
        <v>1.8642</v>
      </c>
      <c r="IE555">
        <v>1.8718</v>
      </c>
      <c r="IF555">
        <v>1.8627</v>
      </c>
      <c r="IG555">
        <v>1.86211</v>
      </c>
      <c r="IH555">
        <v>1.86854</v>
      </c>
      <c r="II555">
        <v>1.85867</v>
      </c>
      <c r="IJ555">
        <v>1.86508</v>
      </c>
      <c r="IK555">
        <v>5</v>
      </c>
      <c r="IL555">
        <v>0</v>
      </c>
      <c r="IM555">
        <v>0</v>
      </c>
      <c r="IN555">
        <v>0</v>
      </c>
      <c r="IO555" t="s">
        <v>441</v>
      </c>
      <c r="IP555" t="s">
        <v>442</v>
      </c>
      <c r="IQ555" t="s">
        <v>443</v>
      </c>
      <c r="IR555" t="s">
        <v>443</v>
      </c>
      <c r="IS555" t="s">
        <v>443</v>
      </c>
      <c r="IT555" t="s">
        <v>443</v>
      </c>
      <c r="IU555">
        <v>0</v>
      </c>
      <c r="IV555">
        <v>100</v>
      </c>
      <c r="IW555">
        <v>100</v>
      </c>
      <c r="IX555">
        <v>7.092</v>
      </c>
      <c r="IY555">
        <v>0.3758</v>
      </c>
      <c r="IZ555">
        <v>4.29428474587108</v>
      </c>
      <c r="JA555">
        <v>0.0044018681294096</v>
      </c>
      <c r="JB555">
        <v>-1.90699597991277e-06</v>
      </c>
      <c r="JC555">
        <v>4.44501569190667e-10</v>
      </c>
      <c r="JD555">
        <v>0.0663976639725661</v>
      </c>
      <c r="JE555">
        <v>0.00774552653971819</v>
      </c>
      <c r="JF555">
        <v>0.000136201457998369</v>
      </c>
      <c r="JG555">
        <v>5.32982615085375e-06</v>
      </c>
      <c r="JH555">
        <v>-0</v>
      </c>
      <c r="JI555">
        <v>1991</v>
      </c>
      <c r="JJ555">
        <v>1</v>
      </c>
      <c r="JK555">
        <v>28</v>
      </c>
      <c r="JL555">
        <v>195906.3</v>
      </c>
      <c r="JM555">
        <v>195906.2</v>
      </c>
      <c r="JN555">
        <v>1.84082</v>
      </c>
      <c r="JO555">
        <v>2.37061</v>
      </c>
      <c r="JP555">
        <v>1.49902</v>
      </c>
      <c r="JQ555">
        <v>2.33276</v>
      </c>
      <c r="JR555">
        <v>1.54419</v>
      </c>
      <c r="JS555">
        <v>2.32544</v>
      </c>
      <c r="JT555">
        <v>35.801</v>
      </c>
      <c r="JU555">
        <v>24.0963</v>
      </c>
      <c r="JV555">
        <v>18</v>
      </c>
      <c r="JW555">
        <v>547.083</v>
      </c>
      <c r="JX555">
        <v>434.341</v>
      </c>
      <c r="JY555">
        <v>25.8054</v>
      </c>
      <c r="JZ555">
        <v>28.1951</v>
      </c>
      <c r="KA555">
        <v>29.9997</v>
      </c>
      <c r="KB555">
        <v>28.1531</v>
      </c>
      <c r="KC555">
        <v>28.1824</v>
      </c>
      <c r="KD555">
        <v>36.8672</v>
      </c>
      <c r="KE555">
        <v>27.0561</v>
      </c>
      <c r="KF555">
        <v>100</v>
      </c>
      <c r="KG555">
        <v>26.2163</v>
      </c>
      <c r="KH555">
        <v>989.22</v>
      </c>
      <c r="KI555">
        <v>21.8253</v>
      </c>
      <c r="KJ555">
        <v>92.8334</v>
      </c>
      <c r="KK555">
        <v>98.7741</v>
      </c>
    </row>
    <row r="556" spans="1:297">
      <c r="A556">
        <v>540</v>
      </c>
      <c r="B556">
        <v>1759004090.1</v>
      </c>
      <c r="C556">
        <v>16743.0999999046</v>
      </c>
      <c r="D556" t="s">
        <v>1526</v>
      </c>
      <c r="E556" t="s">
        <v>1527</v>
      </c>
      <c r="F556">
        <v>5</v>
      </c>
      <c r="G556" t="s">
        <v>1217</v>
      </c>
      <c r="H556" t="s">
        <v>436</v>
      </c>
      <c r="I556">
        <v>1759004081.94615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(EA556+(U556+2*0.95*5.67E-8*(((EA556+$B$7)+273)^4-(EA556+273)^4)-44100*J556)/(1.84*29.3*R556+8*0.95*5.67E-8*(EA556+273)^3))</f>
        <v>0</v>
      </c>
      <c r="W556">
        <f>($C$7*EB556+$D$7*EC556+$E$7*V556)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2*0.95*5.67E-8*(((EA556+$B$7)+273)^4-(W556+273)^4)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996.463606272619</v>
      </c>
      <c r="AK556">
        <v>970.795006060605</v>
      </c>
      <c r="AL556">
        <v>3.52126294372283</v>
      </c>
      <c r="AM556">
        <v>63.08</v>
      </c>
      <c r="AN556">
        <f>(AP556 - AO556 + DY556*1E3/(8.314*(EA556+273.15)) * AR556/DX556 * AQ556) * DX556/(100*DL556) * 1000/(1000 - AP556)</f>
        <v>0</v>
      </c>
      <c r="AO556">
        <v>21.7750742767857</v>
      </c>
      <c r="AP556">
        <v>23.1162884848485</v>
      </c>
      <c r="AQ556">
        <v>-3.60663274348038e-05</v>
      </c>
      <c r="AR556">
        <v>99.94</v>
      </c>
      <c r="AS556">
        <v>0</v>
      </c>
      <c r="AT556">
        <v>0</v>
      </c>
      <c r="AU556">
        <f>IF(AS556*$H$13&gt;=AW556,1.0,(AW556/(AW556-AS556*$H$13)))</f>
        <v>0</v>
      </c>
      <c r="AV556">
        <f>(AU556-1)*100</f>
        <v>0</v>
      </c>
      <c r="AW556">
        <f>MAX(0,($B$13+$C$13*EF556)/(1+$D$13*EF556)*DY556/(EA556+273)*$E$13)</f>
        <v>0</v>
      </c>
      <c r="AX556" t="s">
        <v>437</v>
      </c>
      <c r="AY556" t="s">
        <v>437</v>
      </c>
      <c r="AZ556">
        <v>0</v>
      </c>
      <c r="BA556">
        <v>0</v>
      </c>
      <c r="BB556">
        <f>1-AZ556/BA556</f>
        <v>0</v>
      </c>
      <c r="BC556">
        <v>0</v>
      </c>
      <c r="BD556" t="s">
        <v>437</v>
      </c>
      <c r="BE556" t="s">
        <v>437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437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$B$11*EG556+$C$11*EH556+$F$11*ES556*(1-EV556)</f>
        <v>0</v>
      </c>
      <c r="DI556">
        <f>DH556*DJ556</f>
        <v>0</v>
      </c>
      <c r="DJ556">
        <f>($B$11*$D$9+$C$11*$D$9+$F$11*((FF556+EX556)/MAX(FF556+EX556+FG556, 0.1)*$I$9+FG556/MAX(FF556+EX556+FG556, 0.1)*$J$9))/($B$11+$C$11+$F$11)</f>
        <v>0</v>
      </c>
      <c r="DK556">
        <f>($B$11*$K$9+$C$11*$K$9+$F$11*((FF556+EX556)/MAX(FF556+EX556+FG556, 0.1)*$P$9+FG556/MAX(FF556+EX556+FG556, 0.1)*$Q$9))/($B$11+$C$11+$F$11)</f>
        <v>0</v>
      </c>
      <c r="DL556">
        <v>4.6</v>
      </c>
      <c r="DM556">
        <v>0.5</v>
      </c>
      <c r="DN556" t="s">
        <v>438</v>
      </c>
      <c r="DO556">
        <v>2</v>
      </c>
      <c r="DP556" t="b">
        <v>1</v>
      </c>
      <c r="DQ556">
        <v>1759004081.94615</v>
      </c>
      <c r="DR556">
        <v>924.410230769231</v>
      </c>
      <c r="DS556">
        <v>958.360076923077</v>
      </c>
      <c r="DT556">
        <v>23.1282538461538</v>
      </c>
      <c r="DU556">
        <v>21.7759615384615</v>
      </c>
      <c r="DV556">
        <v>917.339769230769</v>
      </c>
      <c r="DW556">
        <v>22.7523384615385</v>
      </c>
      <c r="DX556">
        <v>499.979461538462</v>
      </c>
      <c r="DY556">
        <v>90.2376846153846</v>
      </c>
      <c r="DZ556">
        <v>0.0289253923076923</v>
      </c>
      <c r="EA556">
        <v>29.5889538461538</v>
      </c>
      <c r="EB556">
        <v>29.9890076923077</v>
      </c>
      <c r="EC556">
        <v>999.9</v>
      </c>
      <c r="ED556">
        <v>0</v>
      </c>
      <c r="EE556">
        <v>0</v>
      </c>
      <c r="EF556">
        <v>10011.2907692308</v>
      </c>
      <c r="EG556">
        <v>0</v>
      </c>
      <c r="EH556">
        <v>9.51475</v>
      </c>
      <c r="EI556">
        <v>-33.9498769230769</v>
      </c>
      <c r="EJ556">
        <v>946.296384615385</v>
      </c>
      <c r="EK556">
        <v>979.693923076923</v>
      </c>
      <c r="EL556">
        <v>1.35228</v>
      </c>
      <c r="EM556">
        <v>958.360076923077</v>
      </c>
      <c r="EN556">
        <v>21.7759615384615</v>
      </c>
      <c r="EO556">
        <v>2.08703846153846</v>
      </c>
      <c r="EP556">
        <v>1.96501153846154</v>
      </c>
      <c r="EQ556">
        <v>18.1206</v>
      </c>
      <c r="ER556">
        <v>17.1651846153846</v>
      </c>
      <c r="ES556">
        <v>2000.00692307692</v>
      </c>
      <c r="ET556">
        <v>0.980003384615385</v>
      </c>
      <c r="EU556">
        <v>0.0199967076923077</v>
      </c>
      <c r="EV556">
        <v>0</v>
      </c>
      <c r="EW556">
        <v>303.229076923077</v>
      </c>
      <c r="EX556">
        <v>5.00016</v>
      </c>
      <c r="EY556">
        <v>6382.42230769231</v>
      </c>
      <c r="EZ556">
        <v>18234.2846153846</v>
      </c>
      <c r="FA556">
        <v>48.9131538461538</v>
      </c>
      <c r="FB556">
        <v>49.4903076923077</v>
      </c>
      <c r="FC556">
        <v>49.3701538461538</v>
      </c>
      <c r="FD556">
        <v>49.062</v>
      </c>
      <c r="FE556">
        <v>50.7403076923077</v>
      </c>
      <c r="FF556">
        <v>1955.11692307692</v>
      </c>
      <c r="FG556">
        <v>39.89</v>
      </c>
      <c r="FH556">
        <v>0</v>
      </c>
      <c r="FI556">
        <v>1759004095.5</v>
      </c>
      <c r="FJ556">
        <v>0</v>
      </c>
      <c r="FK556">
        <v>303.225961538462</v>
      </c>
      <c r="FL556">
        <v>1.96611964446969</v>
      </c>
      <c r="FM556">
        <v>15.4389743448276</v>
      </c>
      <c r="FN556">
        <v>6382.51653846154</v>
      </c>
      <c r="FO556">
        <v>15</v>
      </c>
      <c r="FP556">
        <v>0</v>
      </c>
      <c r="FQ556" t="s">
        <v>439</v>
      </c>
      <c r="FR556">
        <v>1747249705.1</v>
      </c>
      <c r="FS556">
        <v>1747249711.1</v>
      </c>
      <c r="FT556">
        <v>0</v>
      </c>
      <c r="FU556">
        <v>0.871</v>
      </c>
      <c r="FV556">
        <v>0.066</v>
      </c>
      <c r="FW556">
        <v>5.486</v>
      </c>
      <c r="FX556">
        <v>0.145</v>
      </c>
      <c r="FY556">
        <v>420</v>
      </c>
      <c r="FZ556">
        <v>16</v>
      </c>
      <c r="GA556">
        <v>0.27</v>
      </c>
      <c r="GB556">
        <v>0.16</v>
      </c>
      <c r="GC556">
        <v>-33.696685</v>
      </c>
      <c r="GD556">
        <v>-4.61941804511281</v>
      </c>
      <c r="GE556">
        <v>0.68447735556043</v>
      </c>
      <c r="GF556">
        <v>0</v>
      </c>
      <c r="GG556">
        <v>303.135529411765</v>
      </c>
      <c r="GH556">
        <v>1.29903743288547</v>
      </c>
      <c r="GI556">
        <v>0.24044067817901</v>
      </c>
      <c r="GJ556">
        <v>-1</v>
      </c>
      <c r="GK556">
        <v>1.3582555</v>
      </c>
      <c r="GL556">
        <v>-0.113690075187972</v>
      </c>
      <c r="GM556">
        <v>0.0110073486703202</v>
      </c>
      <c r="GN556">
        <v>0</v>
      </c>
      <c r="GO556">
        <v>0</v>
      </c>
      <c r="GP556">
        <v>2</v>
      </c>
      <c r="GQ556" t="s">
        <v>457</v>
      </c>
      <c r="GR556">
        <v>3.12571</v>
      </c>
      <c r="GS556">
        <v>2.6543</v>
      </c>
      <c r="GT556">
        <v>0.158654</v>
      </c>
      <c r="GU556">
        <v>0.162777</v>
      </c>
      <c r="GV556">
        <v>0.0985598</v>
      </c>
      <c r="GW556">
        <v>0.0950126</v>
      </c>
      <c r="GX556">
        <v>21614.6</v>
      </c>
      <c r="GY556">
        <v>20434.3</v>
      </c>
      <c r="GZ556">
        <v>22974.5</v>
      </c>
      <c r="HA556">
        <v>23765.2</v>
      </c>
      <c r="HB556">
        <v>35302.8</v>
      </c>
      <c r="HC556">
        <v>35608.3</v>
      </c>
      <c r="HD556">
        <v>41421.4</v>
      </c>
      <c r="HE556">
        <v>42383.5</v>
      </c>
      <c r="HF556">
        <v>1.90418</v>
      </c>
      <c r="HG556">
        <v>1.81642</v>
      </c>
      <c r="HH556">
        <v>0.166871</v>
      </c>
      <c r="HI556">
        <v>0</v>
      </c>
      <c r="HJ556">
        <v>27.242</v>
      </c>
      <c r="HK556">
        <v>999.9</v>
      </c>
      <c r="HL556">
        <v>55.653</v>
      </c>
      <c r="HM556">
        <v>29.517</v>
      </c>
      <c r="HN556">
        <v>25.5528</v>
      </c>
      <c r="HO556">
        <v>53.7365</v>
      </c>
      <c r="HP556">
        <v>41.5946</v>
      </c>
      <c r="HQ556">
        <v>1</v>
      </c>
      <c r="HR556">
        <v>0.0461458</v>
      </c>
      <c r="HS556">
        <v>-0.54107</v>
      </c>
      <c r="HT556">
        <v>20.2159</v>
      </c>
      <c r="HU556">
        <v>5.23137</v>
      </c>
      <c r="HV556">
        <v>11.992</v>
      </c>
      <c r="HW556">
        <v>4.95545</v>
      </c>
      <c r="HX556">
        <v>3.30365</v>
      </c>
      <c r="HY556">
        <v>25.1</v>
      </c>
      <c r="HZ556">
        <v>9999</v>
      </c>
      <c r="IA556">
        <v>9999</v>
      </c>
      <c r="IB556">
        <v>9999</v>
      </c>
      <c r="IC556">
        <v>1.86852</v>
      </c>
      <c r="ID556">
        <v>1.8642</v>
      </c>
      <c r="IE556">
        <v>1.8718</v>
      </c>
      <c r="IF556">
        <v>1.8627</v>
      </c>
      <c r="IG556">
        <v>1.86206</v>
      </c>
      <c r="IH556">
        <v>1.86857</v>
      </c>
      <c r="II556">
        <v>1.85867</v>
      </c>
      <c r="IJ556">
        <v>1.86508</v>
      </c>
      <c r="IK556">
        <v>5</v>
      </c>
      <c r="IL556">
        <v>0</v>
      </c>
      <c r="IM556">
        <v>0</v>
      </c>
      <c r="IN556">
        <v>0</v>
      </c>
      <c r="IO556" t="s">
        <v>441</v>
      </c>
      <c r="IP556" t="s">
        <v>442</v>
      </c>
      <c r="IQ556" t="s">
        <v>443</v>
      </c>
      <c r="IR556" t="s">
        <v>443</v>
      </c>
      <c r="IS556" t="s">
        <v>443</v>
      </c>
      <c r="IT556" t="s">
        <v>443</v>
      </c>
      <c r="IU556">
        <v>0</v>
      </c>
      <c r="IV556">
        <v>100</v>
      </c>
      <c r="IW556">
        <v>100</v>
      </c>
      <c r="IX556">
        <v>7.125</v>
      </c>
      <c r="IY556">
        <v>0.3757</v>
      </c>
      <c r="IZ556">
        <v>4.29428474587108</v>
      </c>
      <c r="JA556">
        <v>0.0044018681294096</v>
      </c>
      <c r="JB556">
        <v>-1.90699597991277e-06</v>
      </c>
      <c r="JC556">
        <v>4.44501569190667e-10</v>
      </c>
      <c r="JD556">
        <v>0.0663976639725661</v>
      </c>
      <c r="JE556">
        <v>0.00774552653971819</v>
      </c>
      <c r="JF556">
        <v>0.000136201457998369</v>
      </c>
      <c r="JG556">
        <v>5.32982615085375e-06</v>
      </c>
      <c r="JH556">
        <v>-0</v>
      </c>
      <c r="JI556">
        <v>1991</v>
      </c>
      <c r="JJ556">
        <v>1</v>
      </c>
      <c r="JK556">
        <v>28</v>
      </c>
      <c r="JL556">
        <v>195906.4</v>
      </c>
      <c r="JM556">
        <v>195906.3</v>
      </c>
      <c r="JN556">
        <v>1.8689</v>
      </c>
      <c r="JO556">
        <v>2.35596</v>
      </c>
      <c r="JP556">
        <v>1.4978</v>
      </c>
      <c r="JQ556">
        <v>2.33276</v>
      </c>
      <c r="JR556">
        <v>1.54419</v>
      </c>
      <c r="JS556">
        <v>2.36328</v>
      </c>
      <c r="JT556">
        <v>35.8244</v>
      </c>
      <c r="JU556">
        <v>24.1225</v>
      </c>
      <c r="JV556">
        <v>18</v>
      </c>
      <c r="JW556">
        <v>547.39</v>
      </c>
      <c r="JX556">
        <v>433.937</v>
      </c>
      <c r="JY556">
        <v>26.1345</v>
      </c>
      <c r="JZ556">
        <v>28.1918</v>
      </c>
      <c r="KA556">
        <v>29.9992</v>
      </c>
      <c r="KB556">
        <v>28.149</v>
      </c>
      <c r="KC556">
        <v>28.1783</v>
      </c>
      <c r="KD556">
        <v>37.437</v>
      </c>
      <c r="KE556">
        <v>27.0561</v>
      </c>
      <c r="KF556">
        <v>100</v>
      </c>
      <c r="KG556">
        <v>26.2364</v>
      </c>
      <c r="KH556">
        <v>1009.45</v>
      </c>
      <c r="KI556">
        <v>21.7756</v>
      </c>
      <c r="KJ556">
        <v>92.8345</v>
      </c>
      <c r="KK556">
        <v>98.7747</v>
      </c>
    </row>
    <row r="557" spans="1:297">
      <c r="A557">
        <v>541</v>
      </c>
      <c r="B557">
        <v>1759004095.1</v>
      </c>
      <c r="C557">
        <v>16748.0999999046</v>
      </c>
      <c r="D557" t="s">
        <v>1528</v>
      </c>
      <c r="E557" t="s">
        <v>1529</v>
      </c>
      <c r="F557">
        <v>5</v>
      </c>
      <c r="G557" t="s">
        <v>1217</v>
      </c>
      <c r="H557" t="s">
        <v>436</v>
      </c>
      <c r="I557">
        <v>1759004086.94615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(EA557+(U557+2*0.95*5.67E-8*(((EA557+$B$7)+273)^4-(EA557+273)^4)-44100*J557)/(1.84*29.3*R557+8*0.95*5.67E-8*(EA557+273)^3))</f>
        <v>0</v>
      </c>
      <c r="W557">
        <f>($C$7*EB557+$D$7*EC557+$E$7*V557)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2*0.95*5.67E-8*(((EA557+$B$7)+273)^4-(W557+273)^4)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1012.48429560952</v>
      </c>
      <c r="AK557">
        <v>987.586012121212</v>
      </c>
      <c r="AL557">
        <v>3.31921588744588</v>
      </c>
      <c r="AM557">
        <v>63.08</v>
      </c>
      <c r="AN557">
        <f>(AP557 - AO557 + DY557*1E3/(8.314*(EA557+273.15)) * AR557/DX557 * AQ557) * DX557/(100*DL557) * 1000/(1000 - AP557)</f>
        <v>0</v>
      </c>
      <c r="AO557">
        <v>21.7725828422619</v>
      </c>
      <c r="AP557">
        <v>23.1260842424242</v>
      </c>
      <c r="AQ557">
        <v>3.86869342778099e-05</v>
      </c>
      <c r="AR557">
        <v>99.94</v>
      </c>
      <c r="AS557">
        <v>0</v>
      </c>
      <c r="AT557">
        <v>0</v>
      </c>
      <c r="AU557">
        <f>IF(AS557*$H$13&gt;=AW557,1.0,(AW557/(AW557-AS557*$H$13)))</f>
        <v>0</v>
      </c>
      <c r="AV557">
        <f>(AU557-1)*100</f>
        <v>0</v>
      </c>
      <c r="AW557">
        <f>MAX(0,($B$13+$C$13*EF557)/(1+$D$13*EF557)*DY557/(EA557+273)*$E$13)</f>
        <v>0</v>
      </c>
      <c r="AX557" t="s">
        <v>437</v>
      </c>
      <c r="AY557" t="s">
        <v>437</v>
      </c>
      <c r="AZ557">
        <v>0</v>
      </c>
      <c r="BA557">
        <v>0</v>
      </c>
      <c r="BB557">
        <f>1-AZ557/BA557</f>
        <v>0</v>
      </c>
      <c r="BC557">
        <v>0</v>
      </c>
      <c r="BD557" t="s">
        <v>437</v>
      </c>
      <c r="BE557" t="s">
        <v>437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437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$B$11*EG557+$C$11*EH557+$F$11*ES557*(1-EV557)</f>
        <v>0</v>
      </c>
      <c r="DI557">
        <f>DH557*DJ557</f>
        <v>0</v>
      </c>
      <c r="DJ557">
        <f>($B$11*$D$9+$C$11*$D$9+$F$11*((FF557+EX557)/MAX(FF557+EX557+FG557, 0.1)*$I$9+FG557/MAX(FF557+EX557+FG557, 0.1)*$J$9))/($B$11+$C$11+$F$11)</f>
        <v>0</v>
      </c>
      <c r="DK557">
        <f>($B$11*$K$9+$C$11*$K$9+$F$11*((FF557+EX557)/MAX(FF557+EX557+FG557, 0.1)*$P$9+FG557/MAX(FF557+EX557+FG557, 0.1)*$Q$9))/($B$11+$C$11+$F$11)</f>
        <v>0</v>
      </c>
      <c r="DL557">
        <v>4.6</v>
      </c>
      <c r="DM557">
        <v>0.5</v>
      </c>
      <c r="DN557" t="s">
        <v>438</v>
      </c>
      <c r="DO557">
        <v>2</v>
      </c>
      <c r="DP557" t="b">
        <v>1</v>
      </c>
      <c r="DQ557">
        <v>1759004086.94615</v>
      </c>
      <c r="DR557">
        <v>941.026769230769</v>
      </c>
      <c r="DS557">
        <v>974.822153846154</v>
      </c>
      <c r="DT557">
        <v>23.1233076923077</v>
      </c>
      <c r="DU557">
        <v>21.7747846153846</v>
      </c>
      <c r="DV557">
        <v>933.922923076923</v>
      </c>
      <c r="DW557">
        <v>22.7475153846154</v>
      </c>
      <c r="DX557">
        <v>500.034769230769</v>
      </c>
      <c r="DY557">
        <v>90.2377538461539</v>
      </c>
      <c r="DZ557">
        <v>0.0289435307692308</v>
      </c>
      <c r="EA557">
        <v>29.5840692307692</v>
      </c>
      <c r="EB557">
        <v>29.9828769230769</v>
      </c>
      <c r="EC557">
        <v>999.9</v>
      </c>
      <c r="ED557">
        <v>0</v>
      </c>
      <c r="EE557">
        <v>0</v>
      </c>
      <c r="EF557">
        <v>9994.36846153846</v>
      </c>
      <c r="EG557">
        <v>0</v>
      </c>
      <c r="EH557">
        <v>9.51475</v>
      </c>
      <c r="EI557">
        <v>-33.7954153846154</v>
      </c>
      <c r="EJ557">
        <v>963.301615384615</v>
      </c>
      <c r="EK557">
        <v>996.521230769231</v>
      </c>
      <c r="EL557">
        <v>1.34851769230769</v>
      </c>
      <c r="EM557">
        <v>974.822153846154</v>
      </c>
      <c r="EN557">
        <v>21.7747846153846</v>
      </c>
      <c r="EO557">
        <v>2.08659384615385</v>
      </c>
      <c r="EP557">
        <v>1.96490615384615</v>
      </c>
      <c r="EQ557">
        <v>18.1172076923077</v>
      </c>
      <c r="ER557">
        <v>17.1643384615385</v>
      </c>
      <c r="ES557">
        <v>1999.96307692308</v>
      </c>
      <c r="ET557">
        <v>0.980002923076923</v>
      </c>
      <c r="EU557">
        <v>0.0199971307692308</v>
      </c>
      <c r="EV557">
        <v>0</v>
      </c>
      <c r="EW557">
        <v>303.330076923077</v>
      </c>
      <c r="EX557">
        <v>5.00016</v>
      </c>
      <c r="EY557">
        <v>6383.38</v>
      </c>
      <c r="EZ557">
        <v>18233.8846153846</v>
      </c>
      <c r="FA557">
        <v>48.8988461538462</v>
      </c>
      <c r="FB557">
        <v>49.4854615384615</v>
      </c>
      <c r="FC557">
        <v>49.3653076923077</v>
      </c>
      <c r="FD557">
        <v>49.062</v>
      </c>
      <c r="FE557">
        <v>50.7354615384615</v>
      </c>
      <c r="FF557">
        <v>1955.07307692308</v>
      </c>
      <c r="FG557">
        <v>39.89</v>
      </c>
      <c r="FH557">
        <v>0</v>
      </c>
      <c r="FI557">
        <v>1759004100.3</v>
      </c>
      <c r="FJ557">
        <v>0</v>
      </c>
      <c r="FK557">
        <v>303.341269230769</v>
      </c>
      <c r="FL557">
        <v>1.92297434988299</v>
      </c>
      <c r="FM557">
        <v>10.7811965848098</v>
      </c>
      <c r="FN557">
        <v>6383.595</v>
      </c>
      <c r="FO557">
        <v>15</v>
      </c>
      <c r="FP557">
        <v>0</v>
      </c>
      <c r="FQ557" t="s">
        <v>439</v>
      </c>
      <c r="FR557">
        <v>1747249705.1</v>
      </c>
      <c r="FS557">
        <v>1747249711.1</v>
      </c>
      <c r="FT557">
        <v>0</v>
      </c>
      <c r="FU557">
        <v>0.871</v>
      </c>
      <c r="FV557">
        <v>0.066</v>
      </c>
      <c r="FW557">
        <v>5.486</v>
      </c>
      <c r="FX557">
        <v>0.145</v>
      </c>
      <c r="FY557">
        <v>420</v>
      </c>
      <c r="FZ557">
        <v>16</v>
      </c>
      <c r="GA557">
        <v>0.27</v>
      </c>
      <c r="GB557">
        <v>0.16</v>
      </c>
      <c r="GC557">
        <v>-33.81144</v>
      </c>
      <c r="GD557">
        <v>-0.38012932330829</v>
      </c>
      <c r="GE557">
        <v>0.67051889563233</v>
      </c>
      <c r="GF557">
        <v>1</v>
      </c>
      <c r="GG557">
        <v>303.257294117647</v>
      </c>
      <c r="GH557">
        <v>1.46148204282789</v>
      </c>
      <c r="GI557">
        <v>0.263446894906708</v>
      </c>
      <c r="GJ557">
        <v>-1</v>
      </c>
      <c r="GK557">
        <v>1.351126</v>
      </c>
      <c r="GL557">
        <v>-0.048778646616541</v>
      </c>
      <c r="GM557">
        <v>0.0065411011305437</v>
      </c>
      <c r="GN557">
        <v>1</v>
      </c>
      <c r="GO557">
        <v>2</v>
      </c>
      <c r="GP557">
        <v>2</v>
      </c>
      <c r="GQ557" t="s">
        <v>440</v>
      </c>
      <c r="GR557">
        <v>3.12552</v>
      </c>
      <c r="GS557">
        <v>2.65437</v>
      </c>
      <c r="GT557">
        <v>0.160429</v>
      </c>
      <c r="GU557">
        <v>0.16461</v>
      </c>
      <c r="GV557">
        <v>0.0985851</v>
      </c>
      <c r="GW557">
        <v>0.095008</v>
      </c>
      <c r="GX557">
        <v>21569.7</v>
      </c>
      <c r="GY557">
        <v>20389.4</v>
      </c>
      <c r="GZ557">
        <v>22975.2</v>
      </c>
      <c r="HA557">
        <v>23765</v>
      </c>
      <c r="HB557">
        <v>35302.6</v>
      </c>
      <c r="HC557">
        <v>35608.5</v>
      </c>
      <c r="HD557">
        <v>41422.2</v>
      </c>
      <c r="HE557">
        <v>42383.3</v>
      </c>
      <c r="HF557">
        <v>1.90373</v>
      </c>
      <c r="HG557">
        <v>1.81683</v>
      </c>
      <c r="HH557">
        <v>0.169709</v>
      </c>
      <c r="HI557">
        <v>0</v>
      </c>
      <c r="HJ557">
        <v>27.2346</v>
      </c>
      <c r="HK557">
        <v>999.9</v>
      </c>
      <c r="HL557">
        <v>55.653</v>
      </c>
      <c r="HM557">
        <v>29.517</v>
      </c>
      <c r="HN557">
        <v>25.5578</v>
      </c>
      <c r="HO557">
        <v>53.4165</v>
      </c>
      <c r="HP557">
        <v>41.4383</v>
      </c>
      <c r="HQ557">
        <v>1</v>
      </c>
      <c r="HR557">
        <v>0.0454878</v>
      </c>
      <c r="HS557">
        <v>-0.00888072</v>
      </c>
      <c r="HT557">
        <v>20.218</v>
      </c>
      <c r="HU557">
        <v>5.23286</v>
      </c>
      <c r="HV557">
        <v>11.992</v>
      </c>
      <c r="HW557">
        <v>4.9557</v>
      </c>
      <c r="HX557">
        <v>3.30395</v>
      </c>
      <c r="HY557">
        <v>25.1</v>
      </c>
      <c r="HZ557">
        <v>9999</v>
      </c>
      <c r="IA557">
        <v>9999</v>
      </c>
      <c r="IB557">
        <v>9999</v>
      </c>
      <c r="IC557">
        <v>1.8685</v>
      </c>
      <c r="ID557">
        <v>1.86421</v>
      </c>
      <c r="IE557">
        <v>1.8718</v>
      </c>
      <c r="IF557">
        <v>1.86267</v>
      </c>
      <c r="IG557">
        <v>1.86209</v>
      </c>
      <c r="IH557">
        <v>1.86857</v>
      </c>
      <c r="II557">
        <v>1.85867</v>
      </c>
      <c r="IJ557">
        <v>1.86508</v>
      </c>
      <c r="IK557">
        <v>5</v>
      </c>
      <c r="IL557">
        <v>0</v>
      </c>
      <c r="IM557">
        <v>0</v>
      </c>
      <c r="IN557">
        <v>0</v>
      </c>
      <c r="IO557" t="s">
        <v>441</v>
      </c>
      <c r="IP557" t="s">
        <v>442</v>
      </c>
      <c r="IQ557" t="s">
        <v>443</v>
      </c>
      <c r="IR557" t="s">
        <v>443</v>
      </c>
      <c r="IS557" t="s">
        <v>443</v>
      </c>
      <c r="IT557" t="s">
        <v>443</v>
      </c>
      <c r="IU557">
        <v>0</v>
      </c>
      <c r="IV557">
        <v>100</v>
      </c>
      <c r="IW557">
        <v>100</v>
      </c>
      <c r="IX557">
        <v>7.158</v>
      </c>
      <c r="IY557">
        <v>0.3759</v>
      </c>
      <c r="IZ557">
        <v>4.29428474587108</v>
      </c>
      <c r="JA557">
        <v>0.0044018681294096</v>
      </c>
      <c r="JB557">
        <v>-1.90699597991277e-06</v>
      </c>
      <c r="JC557">
        <v>4.44501569190667e-10</v>
      </c>
      <c r="JD557">
        <v>0.0663976639725661</v>
      </c>
      <c r="JE557">
        <v>0.00774552653971819</v>
      </c>
      <c r="JF557">
        <v>0.000136201457998369</v>
      </c>
      <c r="JG557">
        <v>5.32982615085375e-06</v>
      </c>
      <c r="JH557">
        <v>-0</v>
      </c>
      <c r="JI557">
        <v>1991</v>
      </c>
      <c r="JJ557">
        <v>1</v>
      </c>
      <c r="JK557">
        <v>28</v>
      </c>
      <c r="JL557">
        <v>195906.5</v>
      </c>
      <c r="JM557">
        <v>195906.4</v>
      </c>
      <c r="JN557">
        <v>1.89941</v>
      </c>
      <c r="JO557">
        <v>2.36938</v>
      </c>
      <c r="JP557">
        <v>1.4978</v>
      </c>
      <c r="JQ557">
        <v>2.33276</v>
      </c>
      <c r="JR557">
        <v>1.54419</v>
      </c>
      <c r="JS557">
        <v>2.37915</v>
      </c>
      <c r="JT557">
        <v>35.801</v>
      </c>
      <c r="JU557">
        <v>24.1138</v>
      </c>
      <c r="JV557">
        <v>18</v>
      </c>
      <c r="JW557">
        <v>547.066</v>
      </c>
      <c r="JX557">
        <v>434.146</v>
      </c>
      <c r="JY557">
        <v>26.2741</v>
      </c>
      <c r="JZ557">
        <v>28.188</v>
      </c>
      <c r="KA557">
        <v>29.9995</v>
      </c>
      <c r="KB557">
        <v>28.1454</v>
      </c>
      <c r="KC557">
        <v>28.1742</v>
      </c>
      <c r="KD557">
        <v>38.0435</v>
      </c>
      <c r="KE557">
        <v>27.0561</v>
      </c>
      <c r="KF557">
        <v>100</v>
      </c>
      <c r="KG557">
        <v>26.2509</v>
      </c>
      <c r="KH557">
        <v>1022.89</v>
      </c>
      <c r="KI557">
        <v>21.7446</v>
      </c>
      <c r="KJ557">
        <v>92.8367</v>
      </c>
      <c r="KK557">
        <v>98.7743</v>
      </c>
    </row>
    <row r="558" spans="1:297">
      <c r="A558">
        <v>542</v>
      </c>
      <c r="B558">
        <v>1759004100.1</v>
      </c>
      <c r="C558">
        <v>16753.0999999046</v>
      </c>
      <c r="D558" t="s">
        <v>1530</v>
      </c>
      <c r="E558" t="s">
        <v>1531</v>
      </c>
      <c r="F558">
        <v>5</v>
      </c>
      <c r="G558" t="s">
        <v>1217</v>
      </c>
      <c r="H558" t="s">
        <v>436</v>
      </c>
      <c r="I558">
        <v>1759004091.94615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(EA558+(U558+2*0.95*5.67E-8*(((EA558+$B$7)+273)^4-(EA558+273)^4)-44100*J558)/(1.84*29.3*R558+8*0.95*5.67E-8*(EA558+273)^3))</f>
        <v>0</v>
      </c>
      <c r="W558">
        <f>($C$7*EB558+$D$7*EC558+$E$7*V558)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2*0.95*5.67E-8*(((EA558+$B$7)+273)^4-(W558+273)^4)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1030.83071705952</v>
      </c>
      <c r="AK558">
        <v>1005.21272727273</v>
      </c>
      <c r="AL558">
        <v>3.56025991341992</v>
      </c>
      <c r="AM558">
        <v>63.08</v>
      </c>
      <c r="AN558">
        <f>(AP558 - AO558 + DY558*1E3/(8.314*(EA558+273.15)) * AR558/DX558 * AQ558) * DX558/(100*DL558) * 1000/(1000 - AP558)</f>
        <v>0</v>
      </c>
      <c r="AO558">
        <v>21.7710362172619</v>
      </c>
      <c r="AP558">
        <v>23.1229109090909</v>
      </c>
      <c r="AQ558">
        <v>-1.34967353089337e-05</v>
      </c>
      <c r="AR558">
        <v>99.94</v>
      </c>
      <c r="AS558">
        <v>0</v>
      </c>
      <c r="AT558">
        <v>0</v>
      </c>
      <c r="AU558">
        <f>IF(AS558*$H$13&gt;=AW558,1.0,(AW558/(AW558-AS558*$H$13)))</f>
        <v>0</v>
      </c>
      <c r="AV558">
        <f>(AU558-1)*100</f>
        <v>0</v>
      </c>
      <c r="AW558">
        <f>MAX(0,($B$13+$C$13*EF558)/(1+$D$13*EF558)*DY558/(EA558+273)*$E$13)</f>
        <v>0</v>
      </c>
      <c r="AX558" t="s">
        <v>437</v>
      </c>
      <c r="AY558" t="s">
        <v>437</v>
      </c>
      <c r="AZ558">
        <v>0</v>
      </c>
      <c r="BA558">
        <v>0</v>
      </c>
      <c r="BB558">
        <f>1-AZ558/BA558</f>
        <v>0</v>
      </c>
      <c r="BC558">
        <v>0</v>
      </c>
      <c r="BD558" t="s">
        <v>437</v>
      </c>
      <c r="BE558" t="s">
        <v>437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437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$B$11*EG558+$C$11*EH558+$F$11*ES558*(1-EV558)</f>
        <v>0</v>
      </c>
      <c r="DI558">
        <f>DH558*DJ558</f>
        <v>0</v>
      </c>
      <c r="DJ558">
        <f>($B$11*$D$9+$C$11*$D$9+$F$11*((FF558+EX558)/MAX(FF558+EX558+FG558, 0.1)*$I$9+FG558/MAX(FF558+EX558+FG558, 0.1)*$J$9))/($B$11+$C$11+$F$11)</f>
        <v>0</v>
      </c>
      <c r="DK558">
        <f>($B$11*$K$9+$C$11*$K$9+$F$11*((FF558+EX558)/MAX(FF558+EX558+FG558, 0.1)*$P$9+FG558/MAX(FF558+EX558+FG558, 0.1)*$Q$9))/($B$11+$C$11+$F$11)</f>
        <v>0</v>
      </c>
      <c r="DL558">
        <v>4.6</v>
      </c>
      <c r="DM558">
        <v>0.5</v>
      </c>
      <c r="DN558" t="s">
        <v>438</v>
      </c>
      <c r="DO558">
        <v>2</v>
      </c>
      <c r="DP558" t="b">
        <v>1</v>
      </c>
      <c r="DQ558">
        <v>1759004091.94615</v>
      </c>
      <c r="DR558">
        <v>957.724769230769</v>
      </c>
      <c r="DS558">
        <v>992.061769230769</v>
      </c>
      <c r="DT558">
        <v>23.1222307692308</v>
      </c>
      <c r="DU558">
        <v>21.7730153846154</v>
      </c>
      <c r="DV558">
        <v>950.587769230769</v>
      </c>
      <c r="DW558">
        <v>22.7464615384615</v>
      </c>
      <c r="DX558">
        <v>500.038769230769</v>
      </c>
      <c r="DY558">
        <v>90.2376538461538</v>
      </c>
      <c r="DZ558">
        <v>0.0289014692307692</v>
      </c>
      <c r="EA558">
        <v>29.5839615384615</v>
      </c>
      <c r="EB558">
        <v>29.9861076923077</v>
      </c>
      <c r="EC558">
        <v>999.9</v>
      </c>
      <c r="ED558">
        <v>0</v>
      </c>
      <c r="EE558">
        <v>0</v>
      </c>
      <c r="EF558">
        <v>9988.07769230769</v>
      </c>
      <c r="EG558">
        <v>0</v>
      </c>
      <c r="EH558">
        <v>9.51475</v>
      </c>
      <c r="EI558">
        <v>-34.3360384615385</v>
      </c>
      <c r="EJ558">
        <v>980.393538461539</v>
      </c>
      <c r="EK558">
        <v>1014.14169230769</v>
      </c>
      <c r="EL558">
        <v>1.34920692307692</v>
      </c>
      <c r="EM558">
        <v>992.061769230769</v>
      </c>
      <c r="EN558">
        <v>21.7730153846154</v>
      </c>
      <c r="EO558">
        <v>2.08649538461538</v>
      </c>
      <c r="EP558">
        <v>1.96474615384615</v>
      </c>
      <c r="EQ558">
        <v>18.1164615384615</v>
      </c>
      <c r="ER558">
        <v>17.1630615384615</v>
      </c>
      <c r="ES558">
        <v>1999.98538461538</v>
      </c>
      <c r="ET558">
        <v>0.980003153846154</v>
      </c>
      <c r="EU558">
        <v>0.0199969153846154</v>
      </c>
      <c r="EV558">
        <v>0</v>
      </c>
      <c r="EW558">
        <v>303.400846153846</v>
      </c>
      <c r="EX558">
        <v>5.00016</v>
      </c>
      <c r="EY558">
        <v>6384.53923076923</v>
      </c>
      <c r="EZ558">
        <v>18234.0846153846</v>
      </c>
      <c r="FA558">
        <v>48.8893076923077</v>
      </c>
      <c r="FB558">
        <v>49.4854615384615</v>
      </c>
      <c r="FC558">
        <v>49.3604615384615</v>
      </c>
      <c r="FD558">
        <v>49.062</v>
      </c>
      <c r="FE558">
        <v>50.7306153846154</v>
      </c>
      <c r="FF558">
        <v>1955.09538461538</v>
      </c>
      <c r="FG558">
        <v>39.89</v>
      </c>
      <c r="FH558">
        <v>0</v>
      </c>
      <c r="FI558">
        <v>1759004105.7</v>
      </c>
      <c r="FJ558">
        <v>0</v>
      </c>
      <c r="FK558">
        <v>303.43444</v>
      </c>
      <c r="FL558">
        <v>-0.771384630997813</v>
      </c>
      <c r="FM558">
        <v>13.4538461599582</v>
      </c>
      <c r="FN558">
        <v>6384.836</v>
      </c>
      <c r="FO558">
        <v>15</v>
      </c>
      <c r="FP558">
        <v>0</v>
      </c>
      <c r="FQ558" t="s">
        <v>439</v>
      </c>
      <c r="FR558">
        <v>1747249705.1</v>
      </c>
      <c r="FS558">
        <v>1747249711.1</v>
      </c>
      <c r="FT558">
        <v>0</v>
      </c>
      <c r="FU558">
        <v>0.871</v>
      </c>
      <c r="FV558">
        <v>0.066</v>
      </c>
      <c r="FW558">
        <v>5.486</v>
      </c>
      <c r="FX558">
        <v>0.145</v>
      </c>
      <c r="FY558">
        <v>420</v>
      </c>
      <c r="FZ558">
        <v>16</v>
      </c>
      <c r="GA558">
        <v>0.27</v>
      </c>
      <c r="GB558">
        <v>0.16</v>
      </c>
      <c r="GC558">
        <v>-34.0751428571429</v>
      </c>
      <c r="GD558">
        <v>-3.85019220779223</v>
      </c>
      <c r="GE558">
        <v>0.815245289743509</v>
      </c>
      <c r="GF558">
        <v>0</v>
      </c>
      <c r="GG558">
        <v>303.322588235294</v>
      </c>
      <c r="GH558">
        <v>1.10875476852016</v>
      </c>
      <c r="GI558">
        <v>0.262045137293629</v>
      </c>
      <c r="GJ558">
        <v>-1</v>
      </c>
      <c r="GK558">
        <v>1.3497819047619</v>
      </c>
      <c r="GL558">
        <v>0.0109698701298719</v>
      </c>
      <c r="GM558">
        <v>0.00418067848110308</v>
      </c>
      <c r="GN558">
        <v>1</v>
      </c>
      <c r="GO558">
        <v>1</v>
      </c>
      <c r="GP558">
        <v>2</v>
      </c>
      <c r="GQ558" t="s">
        <v>446</v>
      </c>
      <c r="GR558">
        <v>3.12548</v>
      </c>
      <c r="GS558">
        <v>2.65448</v>
      </c>
      <c r="GT558">
        <v>0.162308</v>
      </c>
      <c r="GU558">
        <v>0.166382</v>
      </c>
      <c r="GV558">
        <v>0.0985677</v>
      </c>
      <c r="GW558">
        <v>0.0950052</v>
      </c>
      <c r="GX558">
        <v>21521.5</v>
      </c>
      <c r="GY558">
        <v>20346.1</v>
      </c>
      <c r="GZ558">
        <v>22975.3</v>
      </c>
      <c r="HA558">
        <v>23764.9</v>
      </c>
      <c r="HB558">
        <v>35304.1</v>
      </c>
      <c r="HC558">
        <v>35608.6</v>
      </c>
      <c r="HD558">
        <v>41422.9</v>
      </c>
      <c r="HE558">
        <v>42383.2</v>
      </c>
      <c r="HF558">
        <v>1.90418</v>
      </c>
      <c r="HG558">
        <v>1.8168</v>
      </c>
      <c r="HH558">
        <v>0.170611</v>
      </c>
      <c r="HI558">
        <v>0</v>
      </c>
      <c r="HJ558">
        <v>27.2284</v>
      </c>
      <c r="HK558">
        <v>999.9</v>
      </c>
      <c r="HL558">
        <v>55.653</v>
      </c>
      <c r="HM558">
        <v>29.517</v>
      </c>
      <c r="HN558">
        <v>25.5542</v>
      </c>
      <c r="HO558">
        <v>53.7265</v>
      </c>
      <c r="HP558">
        <v>41.4824</v>
      </c>
      <c r="HQ558">
        <v>1</v>
      </c>
      <c r="HR558">
        <v>0.0453252</v>
      </c>
      <c r="HS558">
        <v>0.249749</v>
      </c>
      <c r="HT558">
        <v>20.2176</v>
      </c>
      <c r="HU558">
        <v>5.23226</v>
      </c>
      <c r="HV558">
        <v>11.992</v>
      </c>
      <c r="HW558">
        <v>4.95565</v>
      </c>
      <c r="HX558">
        <v>3.30385</v>
      </c>
      <c r="HY558">
        <v>25.1</v>
      </c>
      <c r="HZ558">
        <v>9999</v>
      </c>
      <c r="IA558">
        <v>9999</v>
      </c>
      <c r="IB558">
        <v>9999</v>
      </c>
      <c r="IC558">
        <v>1.86847</v>
      </c>
      <c r="ID558">
        <v>1.86419</v>
      </c>
      <c r="IE558">
        <v>1.8718</v>
      </c>
      <c r="IF558">
        <v>1.86269</v>
      </c>
      <c r="IG558">
        <v>1.86213</v>
      </c>
      <c r="IH558">
        <v>1.86855</v>
      </c>
      <c r="II558">
        <v>1.85867</v>
      </c>
      <c r="IJ558">
        <v>1.86508</v>
      </c>
      <c r="IK558">
        <v>5</v>
      </c>
      <c r="IL558">
        <v>0</v>
      </c>
      <c r="IM558">
        <v>0</v>
      </c>
      <c r="IN558">
        <v>0</v>
      </c>
      <c r="IO558" t="s">
        <v>441</v>
      </c>
      <c r="IP558" t="s">
        <v>442</v>
      </c>
      <c r="IQ558" t="s">
        <v>443</v>
      </c>
      <c r="IR558" t="s">
        <v>443</v>
      </c>
      <c r="IS558" t="s">
        <v>443</v>
      </c>
      <c r="IT558" t="s">
        <v>443</v>
      </c>
      <c r="IU558">
        <v>0</v>
      </c>
      <c r="IV558">
        <v>100</v>
      </c>
      <c r="IW558">
        <v>100</v>
      </c>
      <c r="IX558">
        <v>7.192</v>
      </c>
      <c r="IY558">
        <v>0.3758</v>
      </c>
      <c r="IZ558">
        <v>4.29428474587108</v>
      </c>
      <c r="JA558">
        <v>0.0044018681294096</v>
      </c>
      <c r="JB558">
        <v>-1.90699597991277e-06</v>
      </c>
      <c r="JC558">
        <v>4.44501569190667e-10</v>
      </c>
      <c r="JD558">
        <v>0.0663976639725661</v>
      </c>
      <c r="JE558">
        <v>0.00774552653971819</v>
      </c>
      <c r="JF558">
        <v>0.000136201457998369</v>
      </c>
      <c r="JG558">
        <v>5.32982615085375e-06</v>
      </c>
      <c r="JH558">
        <v>-0</v>
      </c>
      <c r="JI558">
        <v>1991</v>
      </c>
      <c r="JJ558">
        <v>1</v>
      </c>
      <c r="JK558">
        <v>28</v>
      </c>
      <c r="JL558">
        <v>195906.6</v>
      </c>
      <c r="JM558">
        <v>195906.5</v>
      </c>
      <c r="JN558">
        <v>1.92261</v>
      </c>
      <c r="JO558">
        <v>2.38037</v>
      </c>
      <c r="JP558">
        <v>1.49902</v>
      </c>
      <c r="JQ558">
        <v>2.33276</v>
      </c>
      <c r="JR558">
        <v>1.54419</v>
      </c>
      <c r="JS558">
        <v>2.28027</v>
      </c>
      <c r="JT558">
        <v>35.801</v>
      </c>
      <c r="JU558">
        <v>24.0963</v>
      </c>
      <c r="JV558">
        <v>18</v>
      </c>
      <c r="JW558">
        <v>547.323</v>
      </c>
      <c r="JX558">
        <v>434.103</v>
      </c>
      <c r="JY558">
        <v>26.2994</v>
      </c>
      <c r="JZ558">
        <v>28.184</v>
      </c>
      <c r="KA558">
        <v>29.9997</v>
      </c>
      <c r="KB558">
        <v>28.1412</v>
      </c>
      <c r="KC558">
        <v>28.1706</v>
      </c>
      <c r="KD558">
        <v>38.6292</v>
      </c>
      <c r="KE558">
        <v>27.0561</v>
      </c>
      <c r="KF558">
        <v>100</v>
      </c>
      <c r="KG558">
        <v>26.2568</v>
      </c>
      <c r="KH558">
        <v>1043.13</v>
      </c>
      <c r="KI558">
        <v>21.734</v>
      </c>
      <c r="KJ558">
        <v>92.8378</v>
      </c>
      <c r="KK558">
        <v>98.7738</v>
      </c>
    </row>
    <row r="559" spans="1:297">
      <c r="A559">
        <v>543</v>
      </c>
      <c r="B559">
        <v>1759004105.1</v>
      </c>
      <c r="C559">
        <v>16758.0999999046</v>
      </c>
      <c r="D559" t="s">
        <v>1532</v>
      </c>
      <c r="E559" t="s">
        <v>1533</v>
      </c>
      <c r="F559">
        <v>5</v>
      </c>
      <c r="G559" t="s">
        <v>1217</v>
      </c>
      <c r="H559" t="s">
        <v>436</v>
      </c>
      <c r="I559">
        <v>1759004096.94615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(EA559+(U559+2*0.95*5.67E-8*(((EA559+$B$7)+273)^4-(EA559+273)^4)-44100*J559)/(1.84*29.3*R559+8*0.95*5.67E-8*(EA559+273)^3))</f>
        <v>0</v>
      </c>
      <c r="W559">
        <f>($C$7*EB559+$D$7*EC559+$E$7*V559)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2*0.95*5.67E-8*(((EA559+$B$7)+273)^4-(W559+273)^4)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1047.44487734524</v>
      </c>
      <c r="AK559">
        <v>1022.26312727273</v>
      </c>
      <c r="AL559">
        <v>3.37930848484829</v>
      </c>
      <c r="AM559">
        <v>63.08</v>
      </c>
      <c r="AN559">
        <f>(AP559 - AO559 + DY559*1E3/(8.314*(EA559+273.15)) * AR559/DX559 * AQ559) * DX559/(100*DL559) * 1000/(1000 - AP559)</f>
        <v>0</v>
      </c>
      <c r="AO559">
        <v>21.7694818005952</v>
      </c>
      <c r="AP559">
        <v>23.1104539393939</v>
      </c>
      <c r="AQ559">
        <v>-5.12444258251141e-05</v>
      </c>
      <c r="AR559">
        <v>99.94</v>
      </c>
      <c r="AS559">
        <v>0</v>
      </c>
      <c r="AT559">
        <v>0</v>
      </c>
      <c r="AU559">
        <f>IF(AS559*$H$13&gt;=AW559,1.0,(AW559/(AW559-AS559*$H$13)))</f>
        <v>0</v>
      </c>
      <c r="AV559">
        <f>(AU559-1)*100</f>
        <v>0</v>
      </c>
      <c r="AW559">
        <f>MAX(0,($B$13+$C$13*EF559)/(1+$D$13*EF559)*DY559/(EA559+273)*$E$13)</f>
        <v>0</v>
      </c>
      <c r="AX559" t="s">
        <v>437</v>
      </c>
      <c r="AY559" t="s">
        <v>437</v>
      </c>
      <c r="AZ559">
        <v>0</v>
      </c>
      <c r="BA559">
        <v>0</v>
      </c>
      <c r="BB559">
        <f>1-AZ559/BA559</f>
        <v>0</v>
      </c>
      <c r="BC559">
        <v>0</v>
      </c>
      <c r="BD559" t="s">
        <v>437</v>
      </c>
      <c r="BE559" t="s">
        <v>437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437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$B$11*EG559+$C$11*EH559+$F$11*ES559*(1-EV559)</f>
        <v>0</v>
      </c>
      <c r="DI559">
        <f>DH559*DJ559</f>
        <v>0</v>
      </c>
      <c r="DJ559">
        <f>($B$11*$D$9+$C$11*$D$9+$F$11*((FF559+EX559)/MAX(FF559+EX559+FG559, 0.1)*$I$9+FG559/MAX(FF559+EX559+FG559, 0.1)*$J$9))/($B$11+$C$11+$F$11)</f>
        <v>0</v>
      </c>
      <c r="DK559">
        <f>($B$11*$K$9+$C$11*$K$9+$F$11*((FF559+EX559)/MAX(FF559+EX559+FG559, 0.1)*$P$9+FG559/MAX(FF559+EX559+FG559, 0.1)*$Q$9))/($B$11+$C$11+$F$11)</f>
        <v>0</v>
      </c>
      <c r="DL559">
        <v>4.6</v>
      </c>
      <c r="DM559">
        <v>0.5</v>
      </c>
      <c r="DN559" t="s">
        <v>438</v>
      </c>
      <c r="DO559">
        <v>2</v>
      </c>
      <c r="DP559" t="b">
        <v>1</v>
      </c>
      <c r="DQ559">
        <v>1759004096.94615</v>
      </c>
      <c r="DR559">
        <v>974.595692307692</v>
      </c>
      <c r="DS559">
        <v>1008.66146153846</v>
      </c>
      <c r="DT559">
        <v>23.1204</v>
      </c>
      <c r="DU559">
        <v>21.7711461538462</v>
      </c>
      <c r="DV559">
        <v>967.425307692308</v>
      </c>
      <c r="DW559">
        <v>22.7446692307692</v>
      </c>
      <c r="DX559">
        <v>500.048461538462</v>
      </c>
      <c r="DY559">
        <v>90.2383461538461</v>
      </c>
      <c r="DZ559">
        <v>0.0288593615384615</v>
      </c>
      <c r="EA559">
        <v>29.5921769230769</v>
      </c>
      <c r="EB559">
        <v>29.9978153846154</v>
      </c>
      <c r="EC559">
        <v>999.9</v>
      </c>
      <c r="ED559">
        <v>0</v>
      </c>
      <c r="EE559">
        <v>0</v>
      </c>
      <c r="EF559">
        <v>9988.74846153846</v>
      </c>
      <c r="EG559">
        <v>0</v>
      </c>
      <c r="EH559">
        <v>9.51475</v>
      </c>
      <c r="EI559">
        <v>-34.0644846153846</v>
      </c>
      <c r="EJ559">
        <v>997.661923076923</v>
      </c>
      <c r="EK559">
        <v>1031.10846153846</v>
      </c>
      <c r="EL559">
        <v>1.34926076923077</v>
      </c>
      <c r="EM559">
        <v>1008.66146153846</v>
      </c>
      <c r="EN559">
        <v>21.7711461538462</v>
      </c>
      <c r="EO559">
        <v>2.08634615384615</v>
      </c>
      <c r="EP559">
        <v>1.96459230769231</v>
      </c>
      <c r="EQ559">
        <v>18.1153230769231</v>
      </c>
      <c r="ER559">
        <v>17.1618230769231</v>
      </c>
      <c r="ES559">
        <v>1999.99076923077</v>
      </c>
      <c r="ET559">
        <v>0.980003153846154</v>
      </c>
      <c r="EU559">
        <v>0.0199969153846154</v>
      </c>
      <c r="EV559">
        <v>0</v>
      </c>
      <c r="EW559">
        <v>303.458384615385</v>
      </c>
      <c r="EX559">
        <v>5.00016</v>
      </c>
      <c r="EY559">
        <v>6385.65692307692</v>
      </c>
      <c r="EZ559">
        <v>18234.1230769231</v>
      </c>
      <c r="FA559">
        <v>48.8845384615385</v>
      </c>
      <c r="FB559">
        <v>49.4806153846154</v>
      </c>
      <c r="FC559">
        <v>49.3556153846154</v>
      </c>
      <c r="FD559">
        <v>49.062</v>
      </c>
      <c r="FE559">
        <v>50.7160769230769</v>
      </c>
      <c r="FF559">
        <v>1955.10076923077</v>
      </c>
      <c r="FG559">
        <v>39.89</v>
      </c>
      <c r="FH559">
        <v>0</v>
      </c>
      <c r="FI559">
        <v>1759004110.5</v>
      </c>
      <c r="FJ559">
        <v>0</v>
      </c>
      <c r="FK559">
        <v>303.42508</v>
      </c>
      <c r="FL559">
        <v>0.246692296721261</v>
      </c>
      <c r="FM559">
        <v>16.8199999979541</v>
      </c>
      <c r="FN559">
        <v>6385.946</v>
      </c>
      <c r="FO559">
        <v>15</v>
      </c>
      <c r="FP559">
        <v>0</v>
      </c>
      <c r="FQ559" t="s">
        <v>439</v>
      </c>
      <c r="FR559">
        <v>1747249705.1</v>
      </c>
      <c r="FS559">
        <v>1747249711.1</v>
      </c>
      <c r="FT559">
        <v>0</v>
      </c>
      <c r="FU559">
        <v>0.871</v>
      </c>
      <c r="FV559">
        <v>0.066</v>
      </c>
      <c r="FW559">
        <v>5.486</v>
      </c>
      <c r="FX559">
        <v>0.145</v>
      </c>
      <c r="FY559">
        <v>420</v>
      </c>
      <c r="FZ559">
        <v>16</v>
      </c>
      <c r="GA559">
        <v>0.27</v>
      </c>
      <c r="GB559">
        <v>0.16</v>
      </c>
      <c r="GC559">
        <v>-34.22526</v>
      </c>
      <c r="GD559">
        <v>1.01719398496238</v>
      </c>
      <c r="GE559">
        <v>0.718554761587451</v>
      </c>
      <c r="GF559">
        <v>0</v>
      </c>
      <c r="GG559">
        <v>303.414705882353</v>
      </c>
      <c r="GH559">
        <v>0.287303278102154</v>
      </c>
      <c r="GI559">
        <v>0.22929643405705</v>
      </c>
      <c r="GJ559">
        <v>-1</v>
      </c>
      <c r="GK559">
        <v>1.3483125</v>
      </c>
      <c r="GL559">
        <v>0.0108735338345853</v>
      </c>
      <c r="GM559">
        <v>0.00443910111959617</v>
      </c>
      <c r="GN559">
        <v>1</v>
      </c>
      <c r="GO559">
        <v>1</v>
      </c>
      <c r="GP559">
        <v>2</v>
      </c>
      <c r="GQ559" t="s">
        <v>446</v>
      </c>
      <c r="GR559">
        <v>3.12558</v>
      </c>
      <c r="GS559">
        <v>2.65436</v>
      </c>
      <c r="GT559">
        <v>0.164077</v>
      </c>
      <c r="GU559">
        <v>0.168193</v>
      </c>
      <c r="GV559">
        <v>0.0985332</v>
      </c>
      <c r="GW559">
        <v>0.0949999</v>
      </c>
      <c r="GX559">
        <v>21476.2</v>
      </c>
      <c r="GY559">
        <v>20302.3</v>
      </c>
      <c r="GZ559">
        <v>22975.4</v>
      </c>
      <c r="HA559">
        <v>23765.3</v>
      </c>
      <c r="HB559">
        <v>35305.6</v>
      </c>
      <c r="HC559">
        <v>35609.6</v>
      </c>
      <c r="HD559">
        <v>41422.9</v>
      </c>
      <c r="HE559">
        <v>42383.9</v>
      </c>
      <c r="HF559">
        <v>1.90405</v>
      </c>
      <c r="HG559">
        <v>1.817</v>
      </c>
      <c r="HH559">
        <v>0.170812</v>
      </c>
      <c r="HI559">
        <v>0</v>
      </c>
      <c r="HJ559">
        <v>27.2255</v>
      </c>
      <c r="HK559">
        <v>999.9</v>
      </c>
      <c r="HL559">
        <v>55.653</v>
      </c>
      <c r="HM559">
        <v>29.517</v>
      </c>
      <c r="HN559">
        <v>25.5552</v>
      </c>
      <c r="HO559">
        <v>53.9165</v>
      </c>
      <c r="HP559">
        <v>41.6466</v>
      </c>
      <c r="HQ559">
        <v>1</v>
      </c>
      <c r="HR559">
        <v>0.0457495</v>
      </c>
      <c r="HS559">
        <v>0.409504</v>
      </c>
      <c r="HT559">
        <v>20.2174</v>
      </c>
      <c r="HU559">
        <v>5.23301</v>
      </c>
      <c r="HV559">
        <v>11.992</v>
      </c>
      <c r="HW559">
        <v>4.95555</v>
      </c>
      <c r="HX559">
        <v>3.30395</v>
      </c>
      <c r="HY559">
        <v>25.1</v>
      </c>
      <c r="HZ559">
        <v>9999</v>
      </c>
      <c r="IA559">
        <v>9999</v>
      </c>
      <c r="IB559">
        <v>9999</v>
      </c>
      <c r="IC559">
        <v>1.86846</v>
      </c>
      <c r="ID559">
        <v>1.86419</v>
      </c>
      <c r="IE559">
        <v>1.8718</v>
      </c>
      <c r="IF559">
        <v>1.86268</v>
      </c>
      <c r="IG559">
        <v>1.86209</v>
      </c>
      <c r="IH559">
        <v>1.86852</v>
      </c>
      <c r="II559">
        <v>1.85867</v>
      </c>
      <c r="IJ559">
        <v>1.86508</v>
      </c>
      <c r="IK559">
        <v>5</v>
      </c>
      <c r="IL559">
        <v>0</v>
      </c>
      <c r="IM559">
        <v>0</v>
      </c>
      <c r="IN559">
        <v>0</v>
      </c>
      <c r="IO559" t="s">
        <v>441</v>
      </c>
      <c r="IP559" t="s">
        <v>442</v>
      </c>
      <c r="IQ559" t="s">
        <v>443</v>
      </c>
      <c r="IR559" t="s">
        <v>443</v>
      </c>
      <c r="IS559" t="s">
        <v>443</v>
      </c>
      <c r="IT559" t="s">
        <v>443</v>
      </c>
      <c r="IU559">
        <v>0</v>
      </c>
      <c r="IV559">
        <v>100</v>
      </c>
      <c r="IW559">
        <v>100</v>
      </c>
      <c r="IX559">
        <v>7.22</v>
      </c>
      <c r="IY559">
        <v>0.3755</v>
      </c>
      <c r="IZ559">
        <v>4.29428474587108</v>
      </c>
      <c r="JA559">
        <v>0.0044018681294096</v>
      </c>
      <c r="JB559">
        <v>-1.90699597991277e-06</v>
      </c>
      <c r="JC559">
        <v>4.44501569190667e-10</v>
      </c>
      <c r="JD559">
        <v>0.0663976639725661</v>
      </c>
      <c r="JE559">
        <v>0.00774552653971819</v>
      </c>
      <c r="JF559">
        <v>0.000136201457998369</v>
      </c>
      <c r="JG559">
        <v>5.32982615085375e-06</v>
      </c>
      <c r="JH559">
        <v>-0</v>
      </c>
      <c r="JI559">
        <v>1991</v>
      </c>
      <c r="JJ559">
        <v>1</v>
      </c>
      <c r="JK559">
        <v>28</v>
      </c>
      <c r="JL559">
        <v>195906.7</v>
      </c>
      <c r="JM559">
        <v>195906.6</v>
      </c>
      <c r="JN559">
        <v>1.95801</v>
      </c>
      <c r="JO559">
        <v>2.36328</v>
      </c>
      <c r="JP559">
        <v>1.49902</v>
      </c>
      <c r="JQ559">
        <v>2.33276</v>
      </c>
      <c r="JR559">
        <v>1.54419</v>
      </c>
      <c r="JS559">
        <v>2.34863</v>
      </c>
      <c r="JT559">
        <v>35.801</v>
      </c>
      <c r="JU559">
        <v>24.1138</v>
      </c>
      <c r="JV559">
        <v>18</v>
      </c>
      <c r="JW559">
        <v>547.207</v>
      </c>
      <c r="JX559">
        <v>434.191</v>
      </c>
      <c r="JY559">
        <v>26.2929</v>
      </c>
      <c r="JZ559">
        <v>28.1807</v>
      </c>
      <c r="KA559">
        <v>30.0003</v>
      </c>
      <c r="KB559">
        <v>28.1371</v>
      </c>
      <c r="KC559">
        <v>28.1664</v>
      </c>
      <c r="KD559">
        <v>39.2178</v>
      </c>
      <c r="KE559">
        <v>27.0561</v>
      </c>
      <c r="KF559">
        <v>100</v>
      </c>
      <c r="KG559">
        <v>26.2453</v>
      </c>
      <c r="KH559">
        <v>1056.62</v>
      </c>
      <c r="KI559">
        <v>21.7236</v>
      </c>
      <c r="KJ559">
        <v>92.838</v>
      </c>
      <c r="KK559">
        <v>98.7757</v>
      </c>
    </row>
    <row r="560" spans="1:297">
      <c r="A560">
        <v>544</v>
      </c>
      <c r="B560">
        <v>1759004110.1</v>
      </c>
      <c r="C560">
        <v>16763.0999999046</v>
      </c>
      <c r="D560" t="s">
        <v>1534</v>
      </c>
      <c r="E560" t="s">
        <v>1535</v>
      </c>
      <c r="F560">
        <v>5</v>
      </c>
      <c r="G560" t="s">
        <v>1217</v>
      </c>
      <c r="H560" t="s">
        <v>436</v>
      </c>
      <c r="I560">
        <v>1759004101.94615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(EA560+(U560+2*0.95*5.67E-8*(((EA560+$B$7)+273)^4-(EA560+273)^4)-44100*J560)/(1.84*29.3*R560+8*0.95*5.67E-8*(EA560+273)^3))</f>
        <v>0</v>
      </c>
      <c r="W560">
        <f>($C$7*EB560+$D$7*EC560+$E$7*V560)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2*0.95*5.67E-8*(((EA560+$B$7)+273)^4-(W560+273)^4)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1065.55418013095</v>
      </c>
      <c r="AK560">
        <v>1039.91593939394</v>
      </c>
      <c r="AL560">
        <v>3.55673722943713</v>
      </c>
      <c r="AM560">
        <v>63.08</v>
      </c>
      <c r="AN560">
        <f>(AP560 - AO560 + DY560*1E3/(8.314*(EA560+273.15)) * AR560/DX560 * AQ560) * DX560/(100*DL560) * 1000/(1000 - AP560)</f>
        <v>0</v>
      </c>
      <c r="AO560">
        <v>21.7675144940476</v>
      </c>
      <c r="AP560">
        <v>23.0993472727273</v>
      </c>
      <c r="AQ560">
        <v>-4.9079213979787e-05</v>
      </c>
      <c r="AR560">
        <v>99.94</v>
      </c>
      <c r="AS560">
        <v>0</v>
      </c>
      <c r="AT560">
        <v>0</v>
      </c>
      <c r="AU560">
        <f>IF(AS560*$H$13&gt;=AW560,1.0,(AW560/(AW560-AS560*$H$13)))</f>
        <v>0</v>
      </c>
      <c r="AV560">
        <f>(AU560-1)*100</f>
        <v>0</v>
      </c>
      <c r="AW560">
        <f>MAX(0,($B$13+$C$13*EF560)/(1+$D$13*EF560)*DY560/(EA560+273)*$E$13)</f>
        <v>0</v>
      </c>
      <c r="AX560" t="s">
        <v>437</v>
      </c>
      <c r="AY560" t="s">
        <v>437</v>
      </c>
      <c r="AZ560">
        <v>0</v>
      </c>
      <c r="BA560">
        <v>0</v>
      </c>
      <c r="BB560">
        <f>1-AZ560/BA560</f>
        <v>0</v>
      </c>
      <c r="BC560">
        <v>0</v>
      </c>
      <c r="BD560" t="s">
        <v>437</v>
      </c>
      <c r="BE560" t="s">
        <v>437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437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$B$11*EG560+$C$11*EH560+$F$11*ES560*(1-EV560)</f>
        <v>0</v>
      </c>
      <c r="DI560">
        <f>DH560*DJ560</f>
        <v>0</v>
      </c>
      <c r="DJ560">
        <f>($B$11*$D$9+$C$11*$D$9+$F$11*((FF560+EX560)/MAX(FF560+EX560+FG560, 0.1)*$I$9+FG560/MAX(FF560+EX560+FG560, 0.1)*$J$9))/($B$11+$C$11+$F$11)</f>
        <v>0</v>
      </c>
      <c r="DK560">
        <f>($B$11*$K$9+$C$11*$K$9+$F$11*((FF560+EX560)/MAX(FF560+EX560+FG560, 0.1)*$P$9+FG560/MAX(FF560+EX560+FG560, 0.1)*$Q$9))/($B$11+$C$11+$F$11)</f>
        <v>0</v>
      </c>
      <c r="DL560">
        <v>4.6</v>
      </c>
      <c r="DM560">
        <v>0.5</v>
      </c>
      <c r="DN560" t="s">
        <v>438</v>
      </c>
      <c r="DO560">
        <v>2</v>
      </c>
      <c r="DP560" t="b">
        <v>1</v>
      </c>
      <c r="DQ560">
        <v>1759004101.94615</v>
      </c>
      <c r="DR560">
        <v>991.462384615385</v>
      </c>
      <c r="DS560">
        <v>1025.99284615385</v>
      </c>
      <c r="DT560">
        <v>23.1148846153846</v>
      </c>
      <c r="DU560">
        <v>21.7693615384615</v>
      </c>
      <c r="DV560">
        <v>984.259230769231</v>
      </c>
      <c r="DW560">
        <v>22.7392769230769</v>
      </c>
      <c r="DX560">
        <v>499.962230769231</v>
      </c>
      <c r="DY560">
        <v>90.2382769230769</v>
      </c>
      <c r="DZ560">
        <v>0.0289243923076923</v>
      </c>
      <c r="EA560">
        <v>29.6006615384615</v>
      </c>
      <c r="EB560">
        <v>30.0091615384615</v>
      </c>
      <c r="EC560">
        <v>999.9</v>
      </c>
      <c r="ED560">
        <v>0</v>
      </c>
      <c r="EE560">
        <v>0</v>
      </c>
      <c r="EF560">
        <v>9992.16307692308</v>
      </c>
      <c r="EG560">
        <v>0</v>
      </c>
      <c r="EH560">
        <v>9.51475</v>
      </c>
      <c r="EI560">
        <v>-34.5296230769231</v>
      </c>
      <c r="EJ560">
        <v>1014.92153846154</v>
      </c>
      <c r="EK560">
        <v>1048.82384615385</v>
      </c>
      <c r="EL560">
        <v>1.34553230769231</v>
      </c>
      <c r="EM560">
        <v>1025.99284615385</v>
      </c>
      <c r="EN560">
        <v>21.7693615384615</v>
      </c>
      <c r="EO560">
        <v>2.08584692307692</v>
      </c>
      <c r="EP560">
        <v>1.96443076923077</v>
      </c>
      <c r="EQ560">
        <v>18.1115230769231</v>
      </c>
      <c r="ER560">
        <v>17.1605153846154</v>
      </c>
      <c r="ES560">
        <v>1999.99615384615</v>
      </c>
      <c r="ET560">
        <v>0.980003153846154</v>
      </c>
      <c r="EU560">
        <v>0.0199969230769231</v>
      </c>
      <c r="EV560">
        <v>0</v>
      </c>
      <c r="EW560">
        <v>303.524</v>
      </c>
      <c r="EX560">
        <v>5.00016</v>
      </c>
      <c r="EY560">
        <v>6387.14153846154</v>
      </c>
      <c r="EZ560">
        <v>18234.1692307692</v>
      </c>
      <c r="FA560">
        <v>48.875</v>
      </c>
      <c r="FB560">
        <v>49.4806153846154</v>
      </c>
      <c r="FC560">
        <v>49.3556153846154</v>
      </c>
      <c r="FD560">
        <v>49.062</v>
      </c>
      <c r="FE560">
        <v>50.7063846153846</v>
      </c>
      <c r="FF560">
        <v>1955.10615384615</v>
      </c>
      <c r="FG560">
        <v>39.89</v>
      </c>
      <c r="FH560">
        <v>0</v>
      </c>
      <c r="FI560">
        <v>1759004115.3</v>
      </c>
      <c r="FJ560">
        <v>0</v>
      </c>
      <c r="FK560">
        <v>303.47632</v>
      </c>
      <c r="FL560">
        <v>1.51523077770166</v>
      </c>
      <c r="FM560">
        <v>19.9530769598537</v>
      </c>
      <c r="FN560">
        <v>6387.5076</v>
      </c>
      <c r="FO560">
        <v>15</v>
      </c>
      <c r="FP560">
        <v>0</v>
      </c>
      <c r="FQ560" t="s">
        <v>439</v>
      </c>
      <c r="FR560">
        <v>1747249705.1</v>
      </c>
      <c r="FS560">
        <v>1747249711.1</v>
      </c>
      <c r="FT560">
        <v>0</v>
      </c>
      <c r="FU560">
        <v>0.871</v>
      </c>
      <c r="FV560">
        <v>0.066</v>
      </c>
      <c r="FW560">
        <v>5.486</v>
      </c>
      <c r="FX560">
        <v>0.145</v>
      </c>
      <c r="FY560">
        <v>420</v>
      </c>
      <c r="FZ560">
        <v>16</v>
      </c>
      <c r="GA560">
        <v>0.27</v>
      </c>
      <c r="GB560">
        <v>0.16</v>
      </c>
      <c r="GC560">
        <v>-34.2757</v>
      </c>
      <c r="GD560">
        <v>-3.27068571428571</v>
      </c>
      <c r="GE560">
        <v>0.735073259711477</v>
      </c>
      <c r="GF560">
        <v>0</v>
      </c>
      <c r="GG560">
        <v>303.449411764706</v>
      </c>
      <c r="GH560">
        <v>0.683147441274147</v>
      </c>
      <c r="GI560">
        <v>0.224138890455297</v>
      </c>
      <c r="GJ560">
        <v>-1</v>
      </c>
      <c r="GK560">
        <v>1.34634619047619</v>
      </c>
      <c r="GL560">
        <v>-0.0443602597402599</v>
      </c>
      <c r="GM560">
        <v>0.00670818865352918</v>
      </c>
      <c r="GN560">
        <v>1</v>
      </c>
      <c r="GO560">
        <v>1</v>
      </c>
      <c r="GP560">
        <v>2</v>
      </c>
      <c r="GQ560" t="s">
        <v>446</v>
      </c>
      <c r="GR560">
        <v>3.1255</v>
      </c>
      <c r="GS560">
        <v>2.65451</v>
      </c>
      <c r="GT560">
        <v>0.165921</v>
      </c>
      <c r="GU560">
        <v>0.169911</v>
      </c>
      <c r="GV560">
        <v>0.0984945</v>
      </c>
      <c r="GW560">
        <v>0.0949914</v>
      </c>
      <c r="GX560">
        <v>21428.8</v>
      </c>
      <c r="GY560">
        <v>20260.3</v>
      </c>
      <c r="GZ560">
        <v>22975.4</v>
      </c>
      <c r="HA560">
        <v>23765.2</v>
      </c>
      <c r="HB560">
        <v>35306.9</v>
      </c>
      <c r="HC560">
        <v>35609.9</v>
      </c>
      <c r="HD560">
        <v>41422.5</v>
      </c>
      <c r="HE560">
        <v>42383.8</v>
      </c>
      <c r="HF560">
        <v>1.904</v>
      </c>
      <c r="HG560">
        <v>1.81708</v>
      </c>
      <c r="HH560">
        <v>0.171214</v>
      </c>
      <c r="HI560">
        <v>0</v>
      </c>
      <c r="HJ560">
        <v>27.2232</v>
      </c>
      <c r="HK560">
        <v>999.9</v>
      </c>
      <c r="HL560">
        <v>55.628</v>
      </c>
      <c r="HM560">
        <v>29.517</v>
      </c>
      <c r="HN560">
        <v>25.5436</v>
      </c>
      <c r="HO560">
        <v>53.9265</v>
      </c>
      <c r="HP560">
        <v>41.5785</v>
      </c>
      <c r="HQ560">
        <v>1</v>
      </c>
      <c r="HR560">
        <v>0.0452947</v>
      </c>
      <c r="HS560">
        <v>0.498298</v>
      </c>
      <c r="HT560">
        <v>20.217</v>
      </c>
      <c r="HU560">
        <v>5.23182</v>
      </c>
      <c r="HV560">
        <v>11.992</v>
      </c>
      <c r="HW560">
        <v>4.95555</v>
      </c>
      <c r="HX560">
        <v>3.30378</v>
      </c>
      <c r="HY560">
        <v>25.1</v>
      </c>
      <c r="HZ560">
        <v>9999</v>
      </c>
      <c r="IA560">
        <v>9999</v>
      </c>
      <c r="IB560">
        <v>9999</v>
      </c>
      <c r="IC560">
        <v>1.86849</v>
      </c>
      <c r="ID560">
        <v>1.8642</v>
      </c>
      <c r="IE560">
        <v>1.8718</v>
      </c>
      <c r="IF560">
        <v>1.8627</v>
      </c>
      <c r="IG560">
        <v>1.86211</v>
      </c>
      <c r="IH560">
        <v>1.86856</v>
      </c>
      <c r="II560">
        <v>1.85868</v>
      </c>
      <c r="IJ560">
        <v>1.86508</v>
      </c>
      <c r="IK560">
        <v>5</v>
      </c>
      <c r="IL560">
        <v>0</v>
      </c>
      <c r="IM560">
        <v>0</v>
      </c>
      <c r="IN560">
        <v>0</v>
      </c>
      <c r="IO560" t="s">
        <v>441</v>
      </c>
      <c r="IP560" t="s">
        <v>442</v>
      </c>
      <c r="IQ560" t="s">
        <v>443</v>
      </c>
      <c r="IR560" t="s">
        <v>443</v>
      </c>
      <c r="IS560" t="s">
        <v>443</v>
      </c>
      <c r="IT560" t="s">
        <v>443</v>
      </c>
      <c r="IU560">
        <v>0</v>
      </c>
      <c r="IV560">
        <v>100</v>
      </c>
      <c r="IW560">
        <v>100</v>
      </c>
      <c r="IX560">
        <v>7.26</v>
      </c>
      <c r="IY560">
        <v>0.3752</v>
      </c>
      <c r="IZ560">
        <v>4.29428474587108</v>
      </c>
      <c r="JA560">
        <v>0.0044018681294096</v>
      </c>
      <c r="JB560">
        <v>-1.90699597991277e-06</v>
      </c>
      <c r="JC560">
        <v>4.44501569190667e-10</v>
      </c>
      <c r="JD560">
        <v>0.0663976639725661</v>
      </c>
      <c r="JE560">
        <v>0.00774552653971819</v>
      </c>
      <c r="JF560">
        <v>0.000136201457998369</v>
      </c>
      <c r="JG560">
        <v>5.32982615085375e-06</v>
      </c>
      <c r="JH560">
        <v>-0</v>
      </c>
      <c r="JI560">
        <v>1991</v>
      </c>
      <c r="JJ560">
        <v>1</v>
      </c>
      <c r="JK560">
        <v>28</v>
      </c>
      <c r="JL560">
        <v>195906.8</v>
      </c>
      <c r="JM560">
        <v>195906.6</v>
      </c>
      <c r="JN560">
        <v>1.98242</v>
      </c>
      <c r="JO560">
        <v>2.35718</v>
      </c>
      <c r="JP560">
        <v>1.4978</v>
      </c>
      <c r="JQ560">
        <v>2.33276</v>
      </c>
      <c r="JR560">
        <v>1.54419</v>
      </c>
      <c r="JS560">
        <v>2.39502</v>
      </c>
      <c r="JT560">
        <v>35.801</v>
      </c>
      <c r="JU560">
        <v>24.105</v>
      </c>
      <c r="JV560">
        <v>18</v>
      </c>
      <c r="JW560">
        <v>547.144</v>
      </c>
      <c r="JX560">
        <v>434.205</v>
      </c>
      <c r="JY560">
        <v>26.2667</v>
      </c>
      <c r="JZ560">
        <v>28.1768</v>
      </c>
      <c r="KA560">
        <v>30</v>
      </c>
      <c r="KB560">
        <v>28.1336</v>
      </c>
      <c r="KC560">
        <v>28.1623</v>
      </c>
      <c r="KD560">
        <v>39.7168</v>
      </c>
      <c r="KE560">
        <v>27.0561</v>
      </c>
      <c r="KF560">
        <v>100</v>
      </c>
      <c r="KG560">
        <v>26.2334</v>
      </c>
      <c r="KH560">
        <v>1076.88</v>
      </c>
      <c r="KI560">
        <v>21.7211</v>
      </c>
      <c r="KJ560">
        <v>92.8374</v>
      </c>
      <c r="KK560">
        <v>98.7752</v>
      </c>
    </row>
    <row r="561" spans="1:297">
      <c r="A561">
        <v>545</v>
      </c>
      <c r="B561">
        <v>1759004115.1</v>
      </c>
      <c r="C561">
        <v>16768.0999999046</v>
      </c>
      <c r="D561" t="s">
        <v>1536</v>
      </c>
      <c r="E561" t="s">
        <v>1537</v>
      </c>
      <c r="F561">
        <v>5</v>
      </c>
      <c r="G561" t="s">
        <v>1217</v>
      </c>
      <c r="H561" t="s">
        <v>436</v>
      </c>
      <c r="I561">
        <v>1759004106.94615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(EA561+(U561+2*0.95*5.67E-8*(((EA561+$B$7)+273)^4-(EA561+273)^4)-44100*J561)/(1.84*29.3*R561+8*0.95*5.67E-8*(EA561+273)^3))</f>
        <v>0</v>
      </c>
      <c r="W561">
        <f>($C$7*EB561+$D$7*EC561+$E$7*V561)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2*0.95*5.67E-8*(((EA561+$B$7)+273)^4-(W561+273)^4)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1082.00918571429</v>
      </c>
      <c r="AK561">
        <v>1056.98424242424</v>
      </c>
      <c r="AL561">
        <v>3.38661060606048</v>
      </c>
      <c r="AM561">
        <v>63.08</v>
      </c>
      <c r="AN561">
        <f>(AP561 - AO561 + DY561*1E3/(8.314*(EA561+273.15)) * AR561/DX561 * AQ561) * DX561/(100*DL561) * 1000/(1000 - AP561)</f>
        <v>0</v>
      </c>
      <c r="AO561">
        <v>21.7651639226191</v>
      </c>
      <c r="AP561">
        <v>23.084343030303</v>
      </c>
      <c r="AQ561">
        <v>-5.78745472214888e-05</v>
      </c>
      <c r="AR561">
        <v>99.94</v>
      </c>
      <c r="AS561">
        <v>0</v>
      </c>
      <c r="AT561">
        <v>0</v>
      </c>
      <c r="AU561">
        <f>IF(AS561*$H$13&gt;=AW561,1.0,(AW561/(AW561-AS561*$H$13)))</f>
        <v>0</v>
      </c>
      <c r="AV561">
        <f>(AU561-1)*100</f>
        <v>0</v>
      </c>
      <c r="AW561">
        <f>MAX(0,($B$13+$C$13*EF561)/(1+$D$13*EF561)*DY561/(EA561+273)*$E$13)</f>
        <v>0</v>
      </c>
      <c r="AX561" t="s">
        <v>437</v>
      </c>
      <c r="AY561" t="s">
        <v>437</v>
      </c>
      <c r="AZ561">
        <v>0</v>
      </c>
      <c r="BA561">
        <v>0</v>
      </c>
      <c r="BB561">
        <f>1-AZ561/BA561</f>
        <v>0</v>
      </c>
      <c r="BC561">
        <v>0</v>
      </c>
      <c r="BD561" t="s">
        <v>437</v>
      </c>
      <c r="BE561" t="s">
        <v>437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437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$B$11*EG561+$C$11*EH561+$F$11*ES561*(1-EV561)</f>
        <v>0</v>
      </c>
      <c r="DI561">
        <f>DH561*DJ561</f>
        <v>0</v>
      </c>
      <c r="DJ561">
        <f>($B$11*$D$9+$C$11*$D$9+$F$11*((FF561+EX561)/MAX(FF561+EX561+FG561, 0.1)*$I$9+FG561/MAX(FF561+EX561+FG561, 0.1)*$J$9))/($B$11+$C$11+$F$11)</f>
        <v>0</v>
      </c>
      <c r="DK561">
        <f>($B$11*$K$9+$C$11*$K$9+$F$11*((FF561+EX561)/MAX(FF561+EX561+FG561, 0.1)*$P$9+FG561/MAX(FF561+EX561+FG561, 0.1)*$Q$9))/($B$11+$C$11+$F$11)</f>
        <v>0</v>
      </c>
      <c r="DL561">
        <v>4.6</v>
      </c>
      <c r="DM561">
        <v>0.5</v>
      </c>
      <c r="DN561" t="s">
        <v>438</v>
      </c>
      <c r="DO561">
        <v>2</v>
      </c>
      <c r="DP561" t="b">
        <v>1</v>
      </c>
      <c r="DQ561">
        <v>1759004106.94615</v>
      </c>
      <c r="DR561">
        <v>1008.46392307692</v>
      </c>
      <c r="DS561">
        <v>1042.63076923077</v>
      </c>
      <c r="DT561">
        <v>23.1034230769231</v>
      </c>
      <c r="DU561">
        <v>21.7674846153846</v>
      </c>
      <c r="DV561">
        <v>1001.228</v>
      </c>
      <c r="DW561">
        <v>22.7280615384615</v>
      </c>
      <c r="DX561">
        <v>499.969153846154</v>
      </c>
      <c r="DY561">
        <v>90.2386</v>
      </c>
      <c r="DZ561">
        <v>0.0288408</v>
      </c>
      <c r="EA561">
        <v>29.6065153846154</v>
      </c>
      <c r="EB561">
        <v>30.0132384615385</v>
      </c>
      <c r="EC561">
        <v>999.9</v>
      </c>
      <c r="ED561">
        <v>0</v>
      </c>
      <c r="EE561">
        <v>0</v>
      </c>
      <c r="EF561">
        <v>10005.0461538462</v>
      </c>
      <c r="EG561">
        <v>0</v>
      </c>
      <c r="EH561">
        <v>9.51475</v>
      </c>
      <c r="EI561">
        <v>-34.1663769230769</v>
      </c>
      <c r="EJ561">
        <v>1032.31230769231</v>
      </c>
      <c r="EK561">
        <v>1065.83</v>
      </c>
      <c r="EL561">
        <v>1.33594923076923</v>
      </c>
      <c r="EM561">
        <v>1042.63076923077</v>
      </c>
      <c r="EN561">
        <v>21.7674846153846</v>
      </c>
      <c r="EO561">
        <v>2.08481923076923</v>
      </c>
      <c r="EP561">
        <v>1.96426769230769</v>
      </c>
      <c r="EQ561">
        <v>18.1036846153846</v>
      </c>
      <c r="ER561">
        <v>17.1592</v>
      </c>
      <c r="ES561">
        <v>2000.02153846154</v>
      </c>
      <c r="ET561">
        <v>0.980003384615385</v>
      </c>
      <c r="EU561">
        <v>0.0199967076923077</v>
      </c>
      <c r="EV561">
        <v>0</v>
      </c>
      <c r="EW561">
        <v>303.694538461538</v>
      </c>
      <c r="EX561">
        <v>5.00016</v>
      </c>
      <c r="EY561">
        <v>6388.82230769231</v>
      </c>
      <c r="EZ561">
        <v>18234.4076923077</v>
      </c>
      <c r="FA561">
        <v>48.875</v>
      </c>
      <c r="FB561">
        <v>49.4903076923077</v>
      </c>
      <c r="FC561">
        <v>49.3507692307692</v>
      </c>
      <c r="FD561">
        <v>49.062</v>
      </c>
      <c r="FE561">
        <v>50.7063846153846</v>
      </c>
      <c r="FF561">
        <v>1955.13153846154</v>
      </c>
      <c r="FG561">
        <v>39.89</v>
      </c>
      <c r="FH561">
        <v>0</v>
      </c>
      <c r="FI561">
        <v>1759004120.7</v>
      </c>
      <c r="FJ561">
        <v>0</v>
      </c>
      <c r="FK561">
        <v>303.581615384615</v>
      </c>
      <c r="FL561">
        <v>1.079111119704</v>
      </c>
      <c r="FM561">
        <v>20.6099145394663</v>
      </c>
      <c r="FN561">
        <v>6389.21384615385</v>
      </c>
      <c r="FO561">
        <v>15</v>
      </c>
      <c r="FP561">
        <v>0</v>
      </c>
      <c r="FQ561" t="s">
        <v>439</v>
      </c>
      <c r="FR561">
        <v>1747249705.1</v>
      </c>
      <c r="FS561">
        <v>1747249711.1</v>
      </c>
      <c r="FT561">
        <v>0</v>
      </c>
      <c r="FU561">
        <v>0.871</v>
      </c>
      <c r="FV561">
        <v>0.066</v>
      </c>
      <c r="FW561">
        <v>5.486</v>
      </c>
      <c r="FX561">
        <v>0.145</v>
      </c>
      <c r="FY561">
        <v>420</v>
      </c>
      <c r="FZ561">
        <v>16</v>
      </c>
      <c r="GA561">
        <v>0.27</v>
      </c>
      <c r="GB561">
        <v>0.16</v>
      </c>
      <c r="GC561">
        <v>-34.358325</v>
      </c>
      <c r="GD561">
        <v>2.91336090225563</v>
      </c>
      <c r="GE561">
        <v>0.614078664240177</v>
      </c>
      <c r="GF561">
        <v>0</v>
      </c>
      <c r="GG561">
        <v>303.525823529412</v>
      </c>
      <c r="GH561">
        <v>1.0808556161775</v>
      </c>
      <c r="GI561">
        <v>0.24561848351939</v>
      </c>
      <c r="GJ561">
        <v>-1</v>
      </c>
      <c r="GK561">
        <v>1.3403405</v>
      </c>
      <c r="GL561">
        <v>-0.116990526315789</v>
      </c>
      <c r="GM561">
        <v>0.0113486534333374</v>
      </c>
      <c r="GN561">
        <v>0</v>
      </c>
      <c r="GO561">
        <v>0</v>
      </c>
      <c r="GP561">
        <v>2</v>
      </c>
      <c r="GQ561" t="s">
        <v>457</v>
      </c>
      <c r="GR561">
        <v>3.12559</v>
      </c>
      <c r="GS561">
        <v>2.65421</v>
      </c>
      <c r="GT561">
        <v>0.167666</v>
      </c>
      <c r="GU561">
        <v>0.171636</v>
      </c>
      <c r="GV561">
        <v>0.0984572</v>
      </c>
      <c r="GW561">
        <v>0.0949899</v>
      </c>
      <c r="GX561">
        <v>21384.1</v>
      </c>
      <c r="GY561">
        <v>20218.5</v>
      </c>
      <c r="GZ561">
        <v>22975.6</v>
      </c>
      <c r="HA561">
        <v>23765.6</v>
      </c>
      <c r="HB561">
        <v>35308.8</v>
      </c>
      <c r="HC561">
        <v>35610.4</v>
      </c>
      <c r="HD561">
        <v>41422.9</v>
      </c>
      <c r="HE561">
        <v>42384.1</v>
      </c>
      <c r="HF561">
        <v>1.90412</v>
      </c>
      <c r="HG561">
        <v>1.81712</v>
      </c>
      <c r="HH561">
        <v>0.171475</v>
      </c>
      <c r="HI561">
        <v>0</v>
      </c>
      <c r="HJ561">
        <v>27.2227</v>
      </c>
      <c r="HK561">
        <v>999.9</v>
      </c>
      <c r="HL561">
        <v>55.628</v>
      </c>
      <c r="HM561">
        <v>29.517</v>
      </c>
      <c r="HN561">
        <v>25.5453</v>
      </c>
      <c r="HO561">
        <v>53.7565</v>
      </c>
      <c r="HP561">
        <v>41.4824</v>
      </c>
      <c r="HQ561">
        <v>1</v>
      </c>
      <c r="HR561">
        <v>0.0452515</v>
      </c>
      <c r="HS561">
        <v>0.523886</v>
      </c>
      <c r="HT561">
        <v>20.2169</v>
      </c>
      <c r="HU561">
        <v>5.23167</v>
      </c>
      <c r="HV561">
        <v>11.992</v>
      </c>
      <c r="HW561">
        <v>4.95575</v>
      </c>
      <c r="HX561">
        <v>3.30395</v>
      </c>
      <c r="HY561">
        <v>25.1</v>
      </c>
      <c r="HZ561">
        <v>9999</v>
      </c>
      <c r="IA561">
        <v>9999</v>
      </c>
      <c r="IB561">
        <v>9999</v>
      </c>
      <c r="IC561">
        <v>1.8685</v>
      </c>
      <c r="ID561">
        <v>1.86421</v>
      </c>
      <c r="IE561">
        <v>1.8718</v>
      </c>
      <c r="IF561">
        <v>1.86273</v>
      </c>
      <c r="IG561">
        <v>1.86209</v>
      </c>
      <c r="IH561">
        <v>1.86854</v>
      </c>
      <c r="II561">
        <v>1.85868</v>
      </c>
      <c r="IJ561">
        <v>1.86508</v>
      </c>
      <c r="IK561">
        <v>5</v>
      </c>
      <c r="IL561">
        <v>0</v>
      </c>
      <c r="IM561">
        <v>0</v>
      </c>
      <c r="IN561">
        <v>0</v>
      </c>
      <c r="IO561" t="s">
        <v>441</v>
      </c>
      <c r="IP561" t="s">
        <v>442</v>
      </c>
      <c r="IQ561" t="s">
        <v>443</v>
      </c>
      <c r="IR561" t="s">
        <v>443</v>
      </c>
      <c r="IS561" t="s">
        <v>443</v>
      </c>
      <c r="IT561" t="s">
        <v>443</v>
      </c>
      <c r="IU561">
        <v>0</v>
      </c>
      <c r="IV561">
        <v>100</v>
      </c>
      <c r="IW561">
        <v>100</v>
      </c>
      <c r="IX561">
        <v>7.29</v>
      </c>
      <c r="IY561">
        <v>0.375</v>
      </c>
      <c r="IZ561">
        <v>4.29428474587108</v>
      </c>
      <c r="JA561">
        <v>0.0044018681294096</v>
      </c>
      <c r="JB561">
        <v>-1.90699597991277e-06</v>
      </c>
      <c r="JC561">
        <v>4.44501569190667e-10</v>
      </c>
      <c r="JD561">
        <v>0.0663976639725661</v>
      </c>
      <c r="JE561">
        <v>0.00774552653971819</v>
      </c>
      <c r="JF561">
        <v>0.000136201457998369</v>
      </c>
      <c r="JG561">
        <v>5.32982615085375e-06</v>
      </c>
      <c r="JH561">
        <v>-0</v>
      </c>
      <c r="JI561">
        <v>1991</v>
      </c>
      <c r="JJ561">
        <v>1</v>
      </c>
      <c r="JK561">
        <v>28</v>
      </c>
      <c r="JL561">
        <v>195906.8</v>
      </c>
      <c r="JM561">
        <v>195906.7</v>
      </c>
      <c r="JN561">
        <v>2.01538</v>
      </c>
      <c r="JO561">
        <v>2.37549</v>
      </c>
      <c r="JP561">
        <v>1.49902</v>
      </c>
      <c r="JQ561">
        <v>2.33276</v>
      </c>
      <c r="JR561">
        <v>1.54419</v>
      </c>
      <c r="JS561">
        <v>2.2644</v>
      </c>
      <c r="JT561">
        <v>35.801</v>
      </c>
      <c r="JU561">
        <v>24.0963</v>
      </c>
      <c r="JV561">
        <v>18</v>
      </c>
      <c r="JW561">
        <v>547.19</v>
      </c>
      <c r="JX561">
        <v>434.207</v>
      </c>
      <c r="JY561">
        <v>26.2414</v>
      </c>
      <c r="JZ561">
        <v>28.1726</v>
      </c>
      <c r="KA561">
        <v>30</v>
      </c>
      <c r="KB561">
        <v>28.1294</v>
      </c>
      <c r="KC561">
        <v>28.1586</v>
      </c>
      <c r="KD561">
        <v>40.3537</v>
      </c>
      <c r="KE561">
        <v>27.0561</v>
      </c>
      <c r="KF561">
        <v>100</v>
      </c>
      <c r="KG561">
        <v>26.2164</v>
      </c>
      <c r="KH561">
        <v>1090.47</v>
      </c>
      <c r="KI561">
        <v>21.7185</v>
      </c>
      <c r="KJ561">
        <v>92.8381</v>
      </c>
      <c r="KK561">
        <v>98.7764</v>
      </c>
    </row>
    <row r="562" spans="1:297">
      <c r="A562">
        <v>546</v>
      </c>
      <c r="B562">
        <v>1759004120.1</v>
      </c>
      <c r="C562">
        <v>16773.0999999046</v>
      </c>
      <c r="D562" t="s">
        <v>1538</v>
      </c>
      <c r="E562" t="s">
        <v>1539</v>
      </c>
      <c r="F562">
        <v>5</v>
      </c>
      <c r="G562" t="s">
        <v>1217</v>
      </c>
      <c r="H562" t="s">
        <v>436</v>
      </c>
      <c r="I562">
        <v>1759004111.94615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(EA562+(U562+2*0.95*5.67E-8*(((EA562+$B$7)+273)^4-(EA562+273)^4)-44100*J562)/(1.84*29.3*R562+8*0.95*5.67E-8*(EA562+273)^3))</f>
        <v>0</v>
      </c>
      <c r="W562">
        <f>($C$7*EB562+$D$7*EC562+$E$7*V562)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2*0.95*5.67E-8*(((EA562+$B$7)+273)^4-(W562+273)^4)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1099.53999463095</v>
      </c>
      <c r="AK562">
        <v>1074.12054545455</v>
      </c>
      <c r="AL562">
        <v>3.43901731601729</v>
      </c>
      <c r="AM562">
        <v>63.08</v>
      </c>
      <c r="AN562">
        <f>(AP562 - AO562 + DY562*1E3/(8.314*(EA562+273.15)) * AR562/DX562 * AQ562) * DX562/(100*DL562) * 1000/(1000 - AP562)</f>
        <v>0</v>
      </c>
      <c r="AO562">
        <v>21.7642774047619</v>
      </c>
      <c r="AP562">
        <v>23.0737272727273</v>
      </c>
      <c r="AQ562">
        <v>-4.52141026469754e-05</v>
      </c>
      <c r="AR562">
        <v>99.94</v>
      </c>
      <c r="AS562">
        <v>0</v>
      </c>
      <c r="AT562">
        <v>0</v>
      </c>
      <c r="AU562">
        <f>IF(AS562*$H$13&gt;=AW562,1.0,(AW562/(AW562-AS562*$H$13)))</f>
        <v>0</v>
      </c>
      <c r="AV562">
        <f>(AU562-1)*100</f>
        <v>0</v>
      </c>
      <c r="AW562">
        <f>MAX(0,($B$13+$C$13*EF562)/(1+$D$13*EF562)*DY562/(EA562+273)*$E$13)</f>
        <v>0</v>
      </c>
      <c r="AX562" t="s">
        <v>437</v>
      </c>
      <c r="AY562" t="s">
        <v>437</v>
      </c>
      <c r="AZ562">
        <v>0</v>
      </c>
      <c r="BA562">
        <v>0</v>
      </c>
      <c r="BB562">
        <f>1-AZ562/BA562</f>
        <v>0</v>
      </c>
      <c r="BC562">
        <v>0</v>
      </c>
      <c r="BD562" t="s">
        <v>437</v>
      </c>
      <c r="BE562" t="s">
        <v>437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437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$B$11*EG562+$C$11*EH562+$F$11*ES562*(1-EV562)</f>
        <v>0</v>
      </c>
      <c r="DI562">
        <f>DH562*DJ562</f>
        <v>0</v>
      </c>
      <c r="DJ562">
        <f>($B$11*$D$9+$C$11*$D$9+$F$11*((FF562+EX562)/MAX(FF562+EX562+FG562, 0.1)*$I$9+FG562/MAX(FF562+EX562+FG562, 0.1)*$J$9))/($B$11+$C$11+$F$11)</f>
        <v>0</v>
      </c>
      <c r="DK562">
        <f>($B$11*$K$9+$C$11*$K$9+$F$11*((FF562+EX562)/MAX(FF562+EX562+FG562, 0.1)*$P$9+FG562/MAX(FF562+EX562+FG562, 0.1)*$Q$9))/($B$11+$C$11+$F$11)</f>
        <v>0</v>
      </c>
      <c r="DL562">
        <v>4.6</v>
      </c>
      <c r="DM562">
        <v>0.5</v>
      </c>
      <c r="DN562" t="s">
        <v>438</v>
      </c>
      <c r="DO562">
        <v>2</v>
      </c>
      <c r="DP562" t="b">
        <v>1</v>
      </c>
      <c r="DQ562">
        <v>1759004111.94615</v>
      </c>
      <c r="DR562">
        <v>1025.30107692308</v>
      </c>
      <c r="DS562">
        <v>1059.65230769231</v>
      </c>
      <c r="DT562">
        <v>23.0911</v>
      </c>
      <c r="DU562">
        <v>21.7657615384615</v>
      </c>
      <c r="DV562">
        <v>1018.03361538462</v>
      </c>
      <c r="DW562">
        <v>22.7160076923077</v>
      </c>
      <c r="DX562">
        <v>499.974846153846</v>
      </c>
      <c r="DY562">
        <v>90.2385846153846</v>
      </c>
      <c r="DZ562">
        <v>0.0288644076923077</v>
      </c>
      <c r="EA562">
        <v>29.6083615384615</v>
      </c>
      <c r="EB562">
        <v>30.0173230769231</v>
      </c>
      <c r="EC562">
        <v>999.9</v>
      </c>
      <c r="ED562">
        <v>0</v>
      </c>
      <c r="EE562">
        <v>0</v>
      </c>
      <c r="EF562">
        <v>9999.71923076923</v>
      </c>
      <c r="EG562">
        <v>0</v>
      </c>
      <c r="EH562">
        <v>9.51475</v>
      </c>
      <c r="EI562">
        <v>-34.3512538461538</v>
      </c>
      <c r="EJ562">
        <v>1049.53538461538</v>
      </c>
      <c r="EK562">
        <v>1083.23</v>
      </c>
      <c r="EL562">
        <v>1.32535230769231</v>
      </c>
      <c r="EM562">
        <v>1059.65230769231</v>
      </c>
      <c r="EN562">
        <v>21.7657615384615</v>
      </c>
      <c r="EO562">
        <v>2.08370692307692</v>
      </c>
      <c r="EP562">
        <v>1.96411076923077</v>
      </c>
      <c r="EQ562">
        <v>18.0951846153846</v>
      </c>
      <c r="ER562">
        <v>17.1579384615385</v>
      </c>
      <c r="ES562">
        <v>2000.02</v>
      </c>
      <c r="ET562">
        <v>0.980003384615385</v>
      </c>
      <c r="EU562">
        <v>0.0199967076923077</v>
      </c>
      <c r="EV562">
        <v>0</v>
      </c>
      <c r="EW562">
        <v>303.746846153846</v>
      </c>
      <c r="EX562">
        <v>5.00016</v>
      </c>
      <c r="EY562">
        <v>6390.57384615385</v>
      </c>
      <c r="EZ562">
        <v>18234.3923076923</v>
      </c>
      <c r="FA562">
        <v>48.875</v>
      </c>
      <c r="FB562">
        <v>49.4854615384615</v>
      </c>
      <c r="FC562">
        <v>49.3362307692308</v>
      </c>
      <c r="FD562">
        <v>49.062</v>
      </c>
      <c r="FE562">
        <v>50.7063846153846</v>
      </c>
      <c r="FF562">
        <v>1955.13</v>
      </c>
      <c r="FG562">
        <v>39.89</v>
      </c>
      <c r="FH562">
        <v>0</v>
      </c>
      <c r="FI562">
        <v>1759004125.5</v>
      </c>
      <c r="FJ562">
        <v>0</v>
      </c>
      <c r="FK562">
        <v>303.659307692308</v>
      </c>
      <c r="FL562">
        <v>0.497230776824455</v>
      </c>
      <c r="FM562">
        <v>18.7299144841894</v>
      </c>
      <c r="FN562">
        <v>6390.83653846154</v>
      </c>
      <c r="FO562">
        <v>15</v>
      </c>
      <c r="FP562">
        <v>0</v>
      </c>
      <c r="FQ562" t="s">
        <v>439</v>
      </c>
      <c r="FR562">
        <v>1747249705.1</v>
      </c>
      <c r="FS562">
        <v>1747249711.1</v>
      </c>
      <c r="FT562">
        <v>0</v>
      </c>
      <c r="FU562">
        <v>0.871</v>
      </c>
      <c r="FV562">
        <v>0.066</v>
      </c>
      <c r="FW562">
        <v>5.486</v>
      </c>
      <c r="FX562">
        <v>0.145</v>
      </c>
      <c r="FY562">
        <v>420</v>
      </c>
      <c r="FZ562">
        <v>16</v>
      </c>
      <c r="GA562">
        <v>0.27</v>
      </c>
      <c r="GB562">
        <v>0.16</v>
      </c>
      <c r="GC562">
        <v>-34.2537</v>
      </c>
      <c r="GD562">
        <v>-0.201366233766238</v>
      </c>
      <c r="GE562">
        <v>0.520531667761778</v>
      </c>
      <c r="GF562">
        <v>1</v>
      </c>
      <c r="GG562">
        <v>303.598911764706</v>
      </c>
      <c r="GH562">
        <v>1.009090910739</v>
      </c>
      <c r="GI562">
        <v>0.217483923360819</v>
      </c>
      <c r="GJ562">
        <v>-1</v>
      </c>
      <c r="GK562">
        <v>1.33134095238095</v>
      </c>
      <c r="GL562">
        <v>-0.128038441558441</v>
      </c>
      <c r="GM562">
        <v>0.0129495412328233</v>
      </c>
      <c r="GN562">
        <v>0</v>
      </c>
      <c r="GO562">
        <v>1</v>
      </c>
      <c r="GP562">
        <v>2</v>
      </c>
      <c r="GQ562" t="s">
        <v>446</v>
      </c>
      <c r="GR562">
        <v>3.12549</v>
      </c>
      <c r="GS562">
        <v>2.65469</v>
      </c>
      <c r="GT562">
        <v>0.16943</v>
      </c>
      <c r="GU562">
        <v>0.17331</v>
      </c>
      <c r="GV562">
        <v>0.0984236</v>
      </c>
      <c r="GW562">
        <v>0.0949882</v>
      </c>
      <c r="GX562">
        <v>21339.1</v>
      </c>
      <c r="GY562">
        <v>20177.6</v>
      </c>
      <c r="GZ562">
        <v>22975.9</v>
      </c>
      <c r="HA562">
        <v>23765.5</v>
      </c>
      <c r="HB562">
        <v>35310.8</v>
      </c>
      <c r="HC562">
        <v>35610.7</v>
      </c>
      <c r="HD562">
        <v>41423.5</v>
      </c>
      <c r="HE562">
        <v>42384.2</v>
      </c>
      <c r="HF562">
        <v>1.90427</v>
      </c>
      <c r="HG562">
        <v>1.81723</v>
      </c>
      <c r="HH562">
        <v>0.172019</v>
      </c>
      <c r="HI562">
        <v>0</v>
      </c>
      <c r="HJ562">
        <v>27.221</v>
      </c>
      <c r="HK562">
        <v>999.9</v>
      </c>
      <c r="HL562">
        <v>55.628</v>
      </c>
      <c r="HM562">
        <v>29.517</v>
      </c>
      <c r="HN562">
        <v>25.5437</v>
      </c>
      <c r="HO562">
        <v>54.0965</v>
      </c>
      <c r="HP562">
        <v>41.6747</v>
      </c>
      <c r="HQ562">
        <v>1</v>
      </c>
      <c r="HR562">
        <v>0.0450838</v>
      </c>
      <c r="HS562">
        <v>0.537584</v>
      </c>
      <c r="HT562">
        <v>20.2169</v>
      </c>
      <c r="HU562">
        <v>5.23092</v>
      </c>
      <c r="HV562">
        <v>11.992</v>
      </c>
      <c r="HW562">
        <v>4.9556</v>
      </c>
      <c r="HX562">
        <v>3.30387</v>
      </c>
      <c r="HY562">
        <v>25.1</v>
      </c>
      <c r="HZ562">
        <v>9999</v>
      </c>
      <c r="IA562">
        <v>9999</v>
      </c>
      <c r="IB562">
        <v>9999</v>
      </c>
      <c r="IC562">
        <v>1.86847</v>
      </c>
      <c r="ID562">
        <v>1.8642</v>
      </c>
      <c r="IE562">
        <v>1.87181</v>
      </c>
      <c r="IF562">
        <v>1.86268</v>
      </c>
      <c r="IG562">
        <v>1.86208</v>
      </c>
      <c r="IH562">
        <v>1.86856</v>
      </c>
      <c r="II562">
        <v>1.85868</v>
      </c>
      <c r="IJ562">
        <v>1.86508</v>
      </c>
      <c r="IK562">
        <v>5</v>
      </c>
      <c r="IL562">
        <v>0</v>
      </c>
      <c r="IM562">
        <v>0</v>
      </c>
      <c r="IN562">
        <v>0</v>
      </c>
      <c r="IO562" t="s">
        <v>441</v>
      </c>
      <c r="IP562" t="s">
        <v>442</v>
      </c>
      <c r="IQ562" t="s">
        <v>443</v>
      </c>
      <c r="IR562" t="s">
        <v>443</v>
      </c>
      <c r="IS562" t="s">
        <v>443</v>
      </c>
      <c r="IT562" t="s">
        <v>443</v>
      </c>
      <c r="IU562">
        <v>0</v>
      </c>
      <c r="IV562">
        <v>100</v>
      </c>
      <c r="IW562">
        <v>100</v>
      </c>
      <c r="IX562">
        <v>7.32</v>
      </c>
      <c r="IY562">
        <v>0.3747</v>
      </c>
      <c r="IZ562">
        <v>4.29428474587108</v>
      </c>
      <c r="JA562">
        <v>0.0044018681294096</v>
      </c>
      <c r="JB562">
        <v>-1.90699597991277e-06</v>
      </c>
      <c r="JC562">
        <v>4.44501569190667e-10</v>
      </c>
      <c r="JD562">
        <v>0.0663976639725661</v>
      </c>
      <c r="JE562">
        <v>0.00774552653971819</v>
      </c>
      <c r="JF562">
        <v>0.000136201457998369</v>
      </c>
      <c r="JG562">
        <v>5.32982615085375e-06</v>
      </c>
      <c r="JH562">
        <v>-0</v>
      </c>
      <c r="JI562">
        <v>1991</v>
      </c>
      <c r="JJ562">
        <v>1</v>
      </c>
      <c r="JK562">
        <v>28</v>
      </c>
      <c r="JL562">
        <v>195906.9</v>
      </c>
      <c r="JM562">
        <v>195906.8</v>
      </c>
      <c r="JN562">
        <v>2.04224</v>
      </c>
      <c r="JO562">
        <v>2.37305</v>
      </c>
      <c r="JP562">
        <v>1.4978</v>
      </c>
      <c r="JQ562">
        <v>2.33276</v>
      </c>
      <c r="JR562">
        <v>1.54419</v>
      </c>
      <c r="JS562">
        <v>2.29614</v>
      </c>
      <c r="JT562">
        <v>35.801</v>
      </c>
      <c r="JU562">
        <v>24.105</v>
      </c>
      <c r="JV562">
        <v>18</v>
      </c>
      <c r="JW562">
        <v>547.25</v>
      </c>
      <c r="JX562">
        <v>434.232</v>
      </c>
      <c r="JY562">
        <v>26.2176</v>
      </c>
      <c r="JZ562">
        <v>28.1689</v>
      </c>
      <c r="KA562">
        <v>29.9999</v>
      </c>
      <c r="KB562">
        <v>28.1249</v>
      </c>
      <c r="KC562">
        <v>28.154</v>
      </c>
      <c r="KD562">
        <v>40.8802</v>
      </c>
      <c r="KE562">
        <v>27.0561</v>
      </c>
      <c r="KF562">
        <v>100</v>
      </c>
      <c r="KG562">
        <v>26.1932</v>
      </c>
      <c r="KH562">
        <v>1110.74</v>
      </c>
      <c r="KI562">
        <v>21.7268</v>
      </c>
      <c r="KJ562">
        <v>92.8394</v>
      </c>
      <c r="KK562">
        <v>98.7763</v>
      </c>
    </row>
    <row r="563" spans="1:297">
      <c r="A563">
        <v>547</v>
      </c>
      <c r="B563">
        <v>1759004125.1</v>
      </c>
      <c r="C563">
        <v>16778.0999999046</v>
      </c>
      <c r="D563" t="s">
        <v>1540</v>
      </c>
      <c r="E563" t="s">
        <v>1541</v>
      </c>
      <c r="F563">
        <v>5</v>
      </c>
      <c r="G563" t="s">
        <v>1217</v>
      </c>
      <c r="H563" t="s">
        <v>436</v>
      </c>
      <c r="I563">
        <v>1759004116.94615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(EA563+(U563+2*0.95*5.67E-8*(((EA563+$B$7)+273)^4-(EA563+273)^4)-44100*J563)/(1.84*29.3*R563+8*0.95*5.67E-8*(EA563+273)^3))</f>
        <v>0</v>
      </c>
      <c r="W563">
        <f>($C$7*EB563+$D$7*EC563+$E$7*V563)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2*0.95*5.67E-8*(((EA563+$B$7)+273)^4-(W563+273)^4)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1116.15297305952</v>
      </c>
      <c r="AK563">
        <v>1091.04563636364</v>
      </c>
      <c r="AL563">
        <v>3.35025670995667</v>
      </c>
      <c r="AM563">
        <v>63.08</v>
      </c>
      <c r="AN563">
        <f>(AP563 - AO563 + DY563*1E3/(8.314*(EA563+273.15)) * AR563/DX563 * AQ563) * DX563/(100*DL563) * 1000/(1000 - AP563)</f>
        <v>0</v>
      </c>
      <c r="AO563">
        <v>21.7625756845238</v>
      </c>
      <c r="AP563">
        <v>23.0580551515152</v>
      </c>
      <c r="AQ563">
        <v>-5.95640734670077e-05</v>
      </c>
      <c r="AR563">
        <v>99.94</v>
      </c>
      <c r="AS563">
        <v>0</v>
      </c>
      <c r="AT563">
        <v>0</v>
      </c>
      <c r="AU563">
        <f>IF(AS563*$H$13&gt;=AW563,1.0,(AW563/(AW563-AS563*$H$13)))</f>
        <v>0</v>
      </c>
      <c r="AV563">
        <f>(AU563-1)*100</f>
        <v>0</v>
      </c>
      <c r="AW563">
        <f>MAX(0,($B$13+$C$13*EF563)/(1+$D$13*EF563)*DY563/(EA563+273)*$E$13)</f>
        <v>0</v>
      </c>
      <c r="AX563" t="s">
        <v>437</v>
      </c>
      <c r="AY563" t="s">
        <v>437</v>
      </c>
      <c r="AZ563">
        <v>0</v>
      </c>
      <c r="BA563">
        <v>0</v>
      </c>
      <c r="BB563">
        <f>1-AZ563/BA563</f>
        <v>0</v>
      </c>
      <c r="BC563">
        <v>0</v>
      </c>
      <c r="BD563" t="s">
        <v>437</v>
      </c>
      <c r="BE563" t="s">
        <v>437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437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$B$11*EG563+$C$11*EH563+$F$11*ES563*(1-EV563)</f>
        <v>0</v>
      </c>
      <c r="DI563">
        <f>DH563*DJ563</f>
        <v>0</v>
      </c>
      <c r="DJ563">
        <f>($B$11*$D$9+$C$11*$D$9+$F$11*((FF563+EX563)/MAX(FF563+EX563+FG563, 0.1)*$I$9+FG563/MAX(FF563+EX563+FG563, 0.1)*$J$9))/($B$11+$C$11+$F$11)</f>
        <v>0</v>
      </c>
      <c r="DK563">
        <f>($B$11*$K$9+$C$11*$K$9+$F$11*((FF563+EX563)/MAX(FF563+EX563+FG563, 0.1)*$P$9+FG563/MAX(FF563+EX563+FG563, 0.1)*$Q$9))/($B$11+$C$11+$F$11)</f>
        <v>0</v>
      </c>
      <c r="DL563">
        <v>4.6</v>
      </c>
      <c r="DM563">
        <v>0.5</v>
      </c>
      <c r="DN563" t="s">
        <v>438</v>
      </c>
      <c r="DO563">
        <v>2</v>
      </c>
      <c r="DP563" t="b">
        <v>1</v>
      </c>
      <c r="DQ563">
        <v>1759004116.94615</v>
      </c>
      <c r="DR563">
        <v>1042.12461538462</v>
      </c>
      <c r="DS563">
        <v>1076.17692307692</v>
      </c>
      <c r="DT563">
        <v>23.0778307692308</v>
      </c>
      <c r="DU563">
        <v>21.7640230769231</v>
      </c>
      <c r="DV563">
        <v>1034.82538461538</v>
      </c>
      <c r="DW563">
        <v>22.7030230769231</v>
      </c>
      <c r="DX563">
        <v>500.000615384615</v>
      </c>
      <c r="DY563">
        <v>90.2390846153846</v>
      </c>
      <c r="DZ563">
        <v>0.0287748615384615</v>
      </c>
      <c r="EA563">
        <v>29.6073</v>
      </c>
      <c r="EB563">
        <v>30.0236615384615</v>
      </c>
      <c r="EC563">
        <v>999.9</v>
      </c>
      <c r="ED563">
        <v>0</v>
      </c>
      <c r="EE563">
        <v>0</v>
      </c>
      <c r="EF563">
        <v>10012.5</v>
      </c>
      <c r="EG563">
        <v>0</v>
      </c>
      <c r="EH563">
        <v>9.51475</v>
      </c>
      <c r="EI563">
        <v>-34.0518846153846</v>
      </c>
      <c r="EJ563">
        <v>1066.74153846154</v>
      </c>
      <c r="EK563">
        <v>1100.12</v>
      </c>
      <c r="EL563">
        <v>1.31380538461538</v>
      </c>
      <c r="EM563">
        <v>1076.17692307692</v>
      </c>
      <c r="EN563">
        <v>21.7640230769231</v>
      </c>
      <c r="EO563">
        <v>2.08252076923077</v>
      </c>
      <c r="EP563">
        <v>1.96396461538462</v>
      </c>
      <c r="EQ563">
        <v>18.0861076923077</v>
      </c>
      <c r="ER563">
        <v>17.1567692307692</v>
      </c>
      <c r="ES563">
        <v>2000.01769230769</v>
      </c>
      <c r="ET563">
        <v>0.980003384615385</v>
      </c>
      <c r="EU563">
        <v>0.0199967076923077</v>
      </c>
      <c r="EV563">
        <v>0</v>
      </c>
      <c r="EW563">
        <v>303.753</v>
      </c>
      <c r="EX563">
        <v>5.00016</v>
      </c>
      <c r="EY563">
        <v>6392.2</v>
      </c>
      <c r="EZ563">
        <v>18234.3769230769</v>
      </c>
      <c r="FA563">
        <v>48.875</v>
      </c>
      <c r="FB563">
        <v>49.4757692307692</v>
      </c>
      <c r="FC563">
        <v>49.3265384615385</v>
      </c>
      <c r="FD563">
        <v>49.0572307692308</v>
      </c>
      <c r="FE563">
        <v>50.7063846153846</v>
      </c>
      <c r="FF563">
        <v>1955.12769230769</v>
      </c>
      <c r="FG563">
        <v>39.89</v>
      </c>
      <c r="FH563">
        <v>0</v>
      </c>
      <c r="FI563">
        <v>1759004130.3</v>
      </c>
      <c r="FJ563">
        <v>0</v>
      </c>
      <c r="FK563">
        <v>303.704076923077</v>
      </c>
      <c r="FL563">
        <v>0.337641019072994</v>
      </c>
      <c r="FM563">
        <v>20.046837629509</v>
      </c>
      <c r="FN563">
        <v>6392.40269230769</v>
      </c>
      <c r="FO563">
        <v>15</v>
      </c>
      <c r="FP563">
        <v>0</v>
      </c>
      <c r="FQ563" t="s">
        <v>439</v>
      </c>
      <c r="FR563">
        <v>1747249705.1</v>
      </c>
      <c r="FS563">
        <v>1747249711.1</v>
      </c>
      <c r="FT563">
        <v>0</v>
      </c>
      <c r="FU563">
        <v>0.871</v>
      </c>
      <c r="FV563">
        <v>0.066</v>
      </c>
      <c r="FW563">
        <v>5.486</v>
      </c>
      <c r="FX563">
        <v>0.145</v>
      </c>
      <c r="FY563">
        <v>420</v>
      </c>
      <c r="FZ563">
        <v>16</v>
      </c>
      <c r="GA563">
        <v>0.27</v>
      </c>
      <c r="GB563">
        <v>0.16</v>
      </c>
      <c r="GC563">
        <v>-34.23067</v>
      </c>
      <c r="GD563">
        <v>2.54980150375937</v>
      </c>
      <c r="GE563">
        <v>0.537772046595954</v>
      </c>
      <c r="GF563">
        <v>0</v>
      </c>
      <c r="GG563">
        <v>303.653235294118</v>
      </c>
      <c r="GH563">
        <v>0.523116884797098</v>
      </c>
      <c r="GI563">
        <v>0.184546671734934</v>
      </c>
      <c r="GJ563">
        <v>-1</v>
      </c>
      <c r="GK563">
        <v>1.3193225</v>
      </c>
      <c r="GL563">
        <v>-0.137798345864661</v>
      </c>
      <c r="GM563">
        <v>0.0132683890789349</v>
      </c>
      <c r="GN563">
        <v>0</v>
      </c>
      <c r="GO563">
        <v>0</v>
      </c>
      <c r="GP563">
        <v>2</v>
      </c>
      <c r="GQ563" t="s">
        <v>457</v>
      </c>
      <c r="GR563">
        <v>3.12551</v>
      </c>
      <c r="GS563">
        <v>2.65464</v>
      </c>
      <c r="GT563">
        <v>0.171135</v>
      </c>
      <c r="GU563">
        <v>0.175052</v>
      </c>
      <c r="GV563">
        <v>0.098379</v>
      </c>
      <c r="GW563">
        <v>0.0949851</v>
      </c>
      <c r="GX563">
        <v>21295.6</v>
      </c>
      <c r="GY563">
        <v>20135.1</v>
      </c>
      <c r="GZ563">
        <v>22976.2</v>
      </c>
      <c r="HA563">
        <v>23765.4</v>
      </c>
      <c r="HB563">
        <v>35313</v>
      </c>
      <c r="HC563">
        <v>35610.7</v>
      </c>
      <c r="HD563">
        <v>41423.9</v>
      </c>
      <c r="HE563">
        <v>42383.9</v>
      </c>
      <c r="HF563">
        <v>1.90425</v>
      </c>
      <c r="HG563">
        <v>1.8175</v>
      </c>
      <c r="HH563">
        <v>0.17304</v>
      </c>
      <c r="HI563">
        <v>0</v>
      </c>
      <c r="HJ563">
        <v>27.2204</v>
      </c>
      <c r="HK563">
        <v>999.9</v>
      </c>
      <c r="HL563">
        <v>55.628</v>
      </c>
      <c r="HM563">
        <v>29.517</v>
      </c>
      <c r="HN563">
        <v>25.5463</v>
      </c>
      <c r="HO563">
        <v>54.1065</v>
      </c>
      <c r="HP563">
        <v>41.7228</v>
      </c>
      <c r="HQ563">
        <v>1</v>
      </c>
      <c r="HR563">
        <v>0.0445783</v>
      </c>
      <c r="HS563">
        <v>0.569592</v>
      </c>
      <c r="HT563">
        <v>20.2169</v>
      </c>
      <c r="HU563">
        <v>5.23077</v>
      </c>
      <c r="HV563">
        <v>11.992</v>
      </c>
      <c r="HW563">
        <v>4.9556</v>
      </c>
      <c r="HX563">
        <v>3.30398</v>
      </c>
      <c r="HY563">
        <v>25.1</v>
      </c>
      <c r="HZ563">
        <v>9999</v>
      </c>
      <c r="IA563">
        <v>9999</v>
      </c>
      <c r="IB563">
        <v>9999</v>
      </c>
      <c r="IC563">
        <v>1.86847</v>
      </c>
      <c r="ID563">
        <v>1.86421</v>
      </c>
      <c r="IE563">
        <v>1.8718</v>
      </c>
      <c r="IF563">
        <v>1.86268</v>
      </c>
      <c r="IG563">
        <v>1.86211</v>
      </c>
      <c r="IH563">
        <v>1.86855</v>
      </c>
      <c r="II563">
        <v>1.85867</v>
      </c>
      <c r="IJ563">
        <v>1.86508</v>
      </c>
      <c r="IK563">
        <v>5</v>
      </c>
      <c r="IL563">
        <v>0</v>
      </c>
      <c r="IM563">
        <v>0</v>
      </c>
      <c r="IN563">
        <v>0</v>
      </c>
      <c r="IO563" t="s">
        <v>441</v>
      </c>
      <c r="IP563" t="s">
        <v>442</v>
      </c>
      <c r="IQ563" t="s">
        <v>443</v>
      </c>
      <c r="IR563" t="s">
        <v>443</v>
      </c>
      <c r="IS563" t="s">
        <v>443</v>
      </c>
      <c r="IT563" t="s">
        <v>443</v>
      </c>
      <c r="IU563">
        <v>0</v>
      </c>
      <c r="IV563">
        <v>100</v>
      </c>
      <c r="IW563">
        <v>100</v>
      </c>
      <c r="IX563">
        <v>7.35</v>
      </c>
      <c r="IY563">
        <v>0.3744</v>
      </c>
      <c r="IZ563">
        <v>4.29428474587108</v>
      </c>
      <c r="JA563">
        <v>0.0044018681294096</v>
      </c>
      <c r="JB563">
        <v>-1.90699597991277e-06</v>
      </c>
      <c r="JC563">
        <v>4.44501569190667e-10</v>
      </c>
      <c r="JD563">
        <v>0.0663976639725661</v>
      </c>
      <c r="JE563">
        <v>0.00774552653971819</v>
      </c>
      <c r="JF563">
        <v>0.000136201457998369</v>
      </c>
      <c r="JG563">
        <v>5.32982615085375e-06</v>
      </c>
      <c r="JH563">
        <v>-0</v>
      </c>
      <c r="JI563">
        <v>1991</v>
      </c>
      <c r="JJ563">
        <v>1</v>
      </c>
      <c r="JK563">
        <v>28</v>
      </c>
      <c r="JL563">
        <v>195907</v>
      </c>
      <c r="JM563">
        <v>195906.9</v>
      </c>
      <c r="JN563">
        <v>2.07031</v>
      </c>
      <c r="JO563">
        <v>2.35229</v>
      </c>
      <c r="JP563">
        <v>1.4978</v>
      </c>
      <c r="JQ563">
        <v>2.33276</v>
      </c>
      <c r="JR563">
        <v>1.54419</v>
      </c>
      <c r="JS563">
        <v>2.36206</v>
      </c>
      <c r="JT563">
        <v>35.801</v>
      </c>
      <c r="JU563">
        <v>24.1138</v>
      </c>
      <c r="JV563">
        <v>18</v>
      </c>
      <c r="JW563">
        <v>547.196</v>
      </c>
      <c r="JX563">
        <v>434.365</v>
      </c>
      <c r="JY563">
        <v>26.1919</v>
      </c>
      <c r="JZ563">
        <v>28.1648</v>
      </c>
      <c r="KA563">
        <v>29.9997</v>
      </c>
      <c r="KB563">
        <v>28.1205</v>
      </c>
      <c r="KC563">
        <v>28.1498</v>
      </c>
      <c r="KD563">
        <v>41.4673</v>
      </c>
      <c r="KE563">
        <v>27.0561</v>
      </c>
      <c r="KF563">
        <v>100</v>
      </c>
      <c r="KG563">
        <v>26.1617</v>
      </c>
      <c r="KH563">
        <v>1124.24</v>
      </c>
      <c r="KI563">
        <v>21.7304</v>
      </c>
      <c r="KJ563">
        <v>92.8404</v>
      </c>
      <c r="KK563">
        <v>98.7758</v>
      </c>
    </row>
    <row r="564" spans="1:297">
      <c r="A564">
        <v>548</v>
      </c>
      <c r="B564">
        <v>1759004130.1</v>
      </c>
      <c r="C564">
        <v>16783.0999999046</v>
      </c>
      <c r="D564" t="s">
        <v>1542</v>
      </c>
      <c r="E564" t="s">
        <v>1543</v>
      </c>
      <c r="F564">
        <v>5</v>
      </c>
      <c r="G564" t="s">
        <v>1217</v>
      </c>
      <c r="H564" t="s">
        <v>436</v>
      </c>
      <c r="I564">
        <v>1759004121.94615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(EA564+(U564+2*0.95*5.67E-8*(((EA564+$B$7)+273)^4-(EA564+273)^4)-44100*J564)/(1.84*29.3*R564+8*0.95*5.67E-8*(EA564+273)^3))</f>
        <v>0</v>
      </c>
      <c r="W564">
        <f>($C$7*EB564+$D$7*EC564+$E$7*V564)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2*0.95*5.67E-8*(((EA564+$B$7)+273)^4-(W564+273)^4)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1133.34077191667</v>
      </c>
      <c r="AK564">
        <v>1108.23618181818</v>
      </c>
      <c r="AL564">
        <v>3.43708831168822</v>
      </c>
      <c r="AM564">
        <v>63.08</v>
      </c>
      <c r="AN564">
        <f>(AP564 - AO564 + DY564*1E3/(8.314*(EA564+273.15)) * AR564/DX564 * AQ564) * DX564/(100*DL564) * 1000/(1000 - AP564)</f>
        <v>0</v>
      </c>
      <c r="AO564">
        <v>21.7608032321428</v>
      </c>
      <c r="AP564">
        <v>23.0470951515152</v>
      </c>
      <c r="AQ564">
        <v>-4.12318171560181e-05</v>
      </c>
      <c r="AR564">
        <v>99.94</v>
      </c>
      <c r="AS564">
        <v>0</v>
      </c>
      <c r="AT564">
        <v>0</v>
      </c>
      <c r="AU564">
        <f>IF(AS564*$H$13&gt;=AW564,1.0,(AW564/(AW564-AS564*$H$13)))</f>
        <v>0</v>
      </c>
      <c r="AV564">
        <f>(AU564-1)*100</f>
        <v>0</v>
      </c>
      <c r="AW564">
        <f>MAX(0,($B$13+$C$13*EF564)/(1+$D$13*EF564)*DY564/(EA564+273)*$E$13)</f>
        <v>0</v>
      </c>
      <c r="AX564" t="s">
        <v>437</v>
      </c>
      <c r="AY564" t="s">
        <v>437</v>
      </c>
      <c r="AZ564">
        <v>0</v>
      </c>
      <c r="BA564">
        <v>0</v>
      </c>
      <c r="BB564">
        <f>1-AZ564/BA564</f>
        <v>0</v>
      </c>
      <c r="BC564">
        <v>0</v>
      </c>
      <c r="BD564" t="s">
        <v>437</v>
      </c>
      <c r="BE564" t="s">
        <v>437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437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$B$11*EG564+$C$11*EH564+$F$11*ES564*(1-EV564)</f>
        <v>0</v>
      </c>
      <c r="DI564">
        <f>DH564*DJ564</f>
        <v>0</v>
      </c>
      <c r="DJ564">
        <f>($B$11*$D$9+$C$11*$D$9+$F$11*((FF564+EX564)/MAX(FF564+EX564+FG564, 0.1)*$I$9+FG564/MAX(FF564+EX564+FG564, 0.1)*$J$9))/($B$11+$C$11+$F$11)</f>
        <v>0</v>
      </c>
      <c r="DK564">
        <f>($B$11*$K$9+$C$11*$K$9+$F$11*((FF564+EX564)/MAX(FF564+EX564+FG564, 0.1)*$P$9+FG564/MAX(FF564+EX564+FG564, 0.1)*$Q$9))/($B$11+$C$11+$F$11)</f>
        <v>0</v>
      </c>
      <c r="DL564">
        <v>4.6</v>
      </c>
      <c r="DM564">
        <v>0.5</v>
      </c>
      <c r="DN564" t="s">
        <v>438</v>
      </c>
      <c r="DO564">
        <v>2</v>
      </c>
      <c r="DP564" t="b">
        <v>1</v>
      </c>
      <c r="DQ564">
        <v>1759004121.94615</v>
      </c>
      <c r="DR564">
        <v>1058.79153846154</v>
      </c>
      <c r="DS564">
        <v>1092.82769230769</v>
      </c>
      <c r="DT564">
        <v>23.0648384615385</v>
      </c>
      <c r="DU564">
        <v>21.7624923076923</v>
      </c>
      <c r="DV564">
        <v>1051.46</v>
      </c>
      <c r="DW564">
        <v>22.6903076923077</v>
      </c>
      <c r="DX564">
        <v>500.011307692308</v>
      </c>
      <c r="DY564">
        <v>90.2392692307693</v>
      </c>
      <c r="DZ564">
        <v>0.0288934076923077</v>
      </c>
      <c r="EA564">
        <v>29.6038538461538</v>
      </c>
      <c r="EB564">
        <v>30.0334692307692</v>
      </c>
      <c r="EC564">
        <v>999.9</v>
      </c>
      <c r="ED564">
        <v>0</v>
      </c>
      <c r="EE564">
        <v>0</v>
      </c>
      <c r="EF564">
        <v>10004.7538461538</v>
      </c>
      <c r="EG564">
        <v>0</v>
      </c>
      <c r="EH564">
        <v>9.51475</v>
      </c>
      <c r="EI564">
        <v>-34.0371230769231</v>
      </c>
      <c r="EJ564">
        <v>1083.78769230769</v>
      </c>
      <c r="EK564">
        <v>1117.14</v>
      </c>
      <c r="EL564">
        <v>1.30234</v>
      </c>
      <c r="EM564">
        <v>1092.82769230769</v>
      </c>
      <c r="EN564">
        <v>21.7624923076923</v>
      </c>
      <c r="EO564">
        <v>2.08135461538462</v>
      </c>
      <c r="EP564">
        <v>1.96383153846154</v>
      </c>
      <c r="EQ564">
        <v>18.0771769230769</v>
      </c>
      <c r="ER564">
        <v>17.1557</v>
      </c>
      <c r="ES564">
        <v>1999.99307692308</v>
      </c>
      <c r="ET564">
        <v>0.980003153846154</v>
      </c>
      <c r="EU564">
        <v>0.0199969153846154</v>
      </c>
      <c r="EV564">
        <v>0</v>
      </c>
      <c r="EW564">
        <v>303.772923076923</v>
      </c>
      <c r="EX564">
        <v>5.00016</v>
      </c>
      <c r="EY564">
        <v>6393.83615384615</v>
      </c>
      <c r="EZ564">
        <v>18234.1538461538</v>
      </c>
      <c r="FA564">
        <v>48.875</v>
      </c>
      <c r="FB564">
        <v>49.4757692307692</v>
      </c>
      <c r="FC564">
        <v>49.3168461538462</v>
      </c>
      <c r="FD564">
        <v>49.0524615384615</v>
      </c>
      <c r="FE564">
        <v>50.6966923076923</v>
      </c>
      <c r="FF564">
        <v>1955.10307692308</v>
      </c>
      <c r="FG564">
        <v>39.89</v>
      </c>
      <c r="FH564">
        <v>0</v>
      </c>
      <c r="FI564">
        <v>1759004135.7</v>
      </c>
      <c r="FJ564">
        <v>0</v>
      </c>
      <c r="FK564">
        <v>303.7774</v>
      </c>
      <c r="FL564">
        <v>1.40246151847695</v>
      </c>
      <c r="FM564">
        <v>19.2976923059331</v>
      </c>
      <c r="FN564">
        <v>6394.222</v>
      </c>
      <c r="FO564">
        <v>15</v>
      </c>
      <c r="FP564">
        <v>0</v>
      </c>
      <c r="FQ564" t="s">
        <v>439</v>
      </c>
      <c r="FR564">
        <v>1747249705.1</v>
      </c>
      <c r="FS564">
        <v>1747249711.1</v>
      </c>
      <c r="FT564">
        <v>0</v>
      </c>
      <c r="FU564">
        <v>0.871</v>
      </c>
      <c r="FV564">
        <v>0.066</v>
      </c>
      <c r="FW564">
        <v>5.486</v>
      </c>
      <c r="FX564">
        <v>0.145</v>
      </c>
      <c r="FY564">
        <v>420</v>
      </c>
      <c r="FZ564">
        <v>16</v>
      </c>
      <c r="GA564">
        <v>0.27</v>
      </c>
      <c r="GB564">
        <v>0.16</v>
      </c>
      <c r="GC564">
        <v>-34.026225</v>
      </c>
      <c r="GD564">
        <v>0.211321804511247</v>
      </c>
      <c r="GE564">
        <v>0.413216627055351</v>
      </c>
      <c r="GF564">
        <v>1</v>
      </c>
      <c r="GG564">
        <v>303.710764705882</v>
      </c>
      <c r="GH564">
        <v>0.568158896551776</v>
      </c>
      <c r="GI564">
        <v>0.213672517270419</v>
      </c>
      <c r="GJ564">
        <v>-1</v>
      </c>
      <c r="GK564">
        <v>1.3099655</v>
      </c>
      <c r="GL564">
        <v>-0.140668421052633</v>
      </c>
      <c r="GM564">
        <v>0.0135414207064842</v>
      </c>
      <c r="GN564">
        <v>0</v>
      </c>
      <c r="GO564">
        <v>1</v>
      </c>
      <c r="GP564">
        <v>2</v>
      </c>
      <c r="GQ564" t="s">
        <v>446</v>
      </c>
      <c r="GR564">
        <v>3.12559</v>
      </c>
      <c r="GS564">
        <v>2.65451</v>
      </c>
      <c r="GT564">
        <v>0.172843</v>
      </c>
      <c r="GU564">
        <v>0.176638</v>
      </c>
      <c r="GV564">
        <v>0.0983464</v>
      </c>
      <c r="GW564">
        <v>0.0949808</v>
      </c>
      <c r="GX564">
        <v>21252.3</v>
      </c>
      <c r="GY564">
        <v>20096.9</v>
      </c>
      <c r="GZ564">
        <v>22976.8</v>
      </c>
      <c r="HA564">
        <v>23766.1</v>
      </c>
      <c r="HB564">
        <v>35315.1</v>
      </c>
      <c r="HC564">
        <v>35612</v>
      </c>
      <c r="HD564">
        <v>41424.6</v>
      </c>
      <c r="HE564">
        <v>42385.1</v>
      </c>
      <c r="HF564">
        <v>1.90462</v>
      </c>
      <c r="HG564">
        <v>1.8173</v>
      </c>
      <c r="HH564">
        <v>0.172533</v>
      </c>
      <c r="HI564">
        <v>0</v>
      </c>
      <c r="HJ564">
        <v>27.218</v>
      </c>
      <c r="HK564">
        <v>999.9</v>
      </c>
      <c r="HL564">
        <v>55.628</v>
      </c>
      <c r="HM564">
        <v>29.517</v>
      </c>
      <c r="HN564">
        <v>25.5434</v>
      </c>
      <c r="HO564">
        <v>53.7565</v>
      </c>
      <c r="HP564">
        <v>41.4583</v>
      </c>
      <c r="HQ564">
        <v>1</v>
      </c>
      <c r="HR564">
        <v>0.0442861</v>
      </c>
      <c r="HS564">
        <v>0.62826</v>
      </c>
      <c r="HT564">
        <v>20.2166</v>
      </c>
      <c r="HU564">
        <v>5.23047</v>
      </c>
      <c r="HV564">
        <v>11.992</v>
      </c>
      <c r="HW564">
        <v>4.95575</v>
      </c>
      <c r="HX564">
        <v>3.3039</v>
      </c>
      <c r="HY564">
        <v>25.2</v>
      </c>
      <c r="HZ564">
        <v>9999</v>
      </c>
      <c r="IA564">
        <v>9999</v>
      </c>
      <c r="IB564">
        <v>9999</v>
      </c>
      <c r="IC564">
        <v>1.86846</v>
      </c>
      <c r="ID564">
        <v>1.86418</v>
      </c>
      <c r="IE564">
        <v>1.8718</v>
      </c>
      <c r="IF564">
        <v>1.86272</v>
      </c>
      <c r="IG564">
        <v>1.86209</v>
      </c>
      <c r="IH564">
        <v>1.86855</v>
      </c>
      <c r="II564">
        <v>1.85867</v>
      </c>
      <c r="IJ564">
        <v>1.86508</v>
      </c>
      <c r="IK564">
        <v>5</v>
      </c>
      <c r="IL564">
        <v>0</v>
      </c>
      <c r="IM564">
        <v>0</v>
      </c>
      <c r="IN564">
        <v>0</v>
      </c>
      <c r="IO564" t="s">
        <v>441</v>
      </c>
      <c r="IP564" t="s">
        <v>442</v>
      </c>
      <c r="IQ564" t="s">
        <v>443</v>
      </c>
      <c r="IR564" t="s">
        <v>443</v>
      </c>
      <c r="IS564" t="s">
        <v>443</v>
      </c>
      <c r="IT564" t="s">
        <v>443</v>
      </c>
      <c r="IU564">
        <v>0</v>
      </c>
      <c r="IV564">
        <v>100</v>
      </c>
      <c r="IW564">
        <v>100</v>
      </c>
      <c r="IX564">
        <v>7.38</v>
      </c>
      <c r="IY564">
        <v>0.3741</v>
      </c>
      <c r="IZ564">
        <v>4.29428474587108</v>
      </c>
      <c r="JA564">
        <v>0.0044018681294096</v>
      </c>
      <c r="JB564">
        <v>-1.90699597991277e-06</v>
      </c>
      <c r="JC564">
        <v>4.44501569190667e-10</v>
      </c>
      <c r="JD564">
        <v>0.0663976639725661</v>
      </c>
      <c r="JE564">
        <v>0.00774552653971819</v>
      </c>
      <c r="JF564">
        <v>0.000136201457998369</v>
      </c>
      <c r="JG564">
        <v>5.32982615085375e-06</v>
      </c>
      <c r="JH564">
        <v>-0</v>
      </c>
      <c r="JI564">
        <v>1991</v>
      </c>
      <c r="JJ564">
        <v>1</v>
      </c>
      <c r="JK564">
        <v>28</v>
      </c>
      <c r="JL564">
        <v>195907.1</v>
      </c>
      <c r="JM564">
        <v>195907</v>
      </c>
      <c r="JN564">
        <v>2.09839</v>
      </c>
      <c r="JO564">
        <v>2.35596</v>
      </c>
      <c r="JP564">
        <v>1.4978</v>
      </c>
      <c r="JQ564">
        <v>2.33276</v>
      </c>
      <c r="JR564">
        <v>1.54419</v>
      </c>
      <c r="JS564">
        <v>2.40601</v>
      </c>
      <c r="JT564">
        <v>35.801</v>
      </c>
      <c r="JU564">
        <v>24.105</v>
      </c>
      <c r="JV564">
        <v>18</v>
      </c>
      <c r="JW564">
        <v>547.409</v>
      </c>
      <c r="JX564">
        <v>434.215</v>
      </c>
      <c r="JY564">
        <v>26.1602</v>
      </c>
      <c r="JZ564">
        <v>28.1606</v>
      </c>
      <c r="KA564">
        <v>29.9997</v>
      </c>
      <c r="KB564">
        <v>28.1169</v>
      </c>
      <c r="KC564">
        <v>28.1457</v>
      </c>
      <c r="KD564">
        <v>42.03</v>
      </c>
      <c r="KE564">
        <v>27.0561</v>
      </c>
      <c r="KF564">
        <v>100</v>
      </c>
      <c r="KG564">
        <v>26.1153</v>
      </c>
      <c r="KH564">
        <v>1144.51</v>
      </c>
      <c r="KI564">
        <v>21.7304</v>
      </c>
      <c r="KJ564">
        <v>92.8423</v>
      </c>
      <c r="KK564">
        <v>98.7785</v>
      </c>
    </row>
    <row r="565" spans="1:297">
      <c r="A565">
        <v>549</v>
      </c>
      <c r="B565">
        <v>1759004135.1</v>
      </c>
      <c r="C565">
        <v>16788.0999999046</v>
      </c>
      <c r="D565" t="s">
        <v>1544</v>
      </c>
      <c r="E565" t="s">
        <v>1545</v>
      </c>
      <c r="F565">
        <v>5</v>
      </c>
      <c r="G565" t="s">
        <v>1217</v>
      </c>
      <c r="H565" t="s">
        <v>436</v>
      </c>
      <c r="I565">
        <v>1759004126.94615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(EA565+(U565+2*0.95*5.67E-8*(((EA565+$B$7)+273)^4-(EA565+273)^4)-44100*J565)/(1.84*29.3*R565+8*0.95*5.67E-8*(EA565+273)^3))</f>
        <v>0</v>
      </c>
      <c r="W565">
        <f>($C$7*EB565+$D$7*EC565+$E$7*V565)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2*0.95*5.67E-8*(((EA565+$B$7)+273)^4-(W565+273)^4)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1150.03550394048</v>
      </c>
      <c r="AK565">
        <v>1124.98533333333</v>
      </c>
      <c r="AL565">
        <v>3.3622261904762</v>
      </c>
      <c r="AM565">
        <v>63.08</v>
      </c>
      <c r="AN565">
        <f>(AP565 - AO565 + DY565*1E3/(8.314*(EA565+273.15)) * AR565/DX565 * AQ565) * DX565/(100*DL565) * 1000/(1000 - AP565)</f>
        <v>0</v>
      </c>
      <c r="AO565">
        <v>21.7602318690476</v>
      </c>
      <c r="AP565">
        <v>23.0309290909091</v>
      </c>
      <c r="AQ565">
        <v>-5.91717171718167e-05</v>
      </c>
      <c r="AR565">
        <v>99.94</v>
      </c>
      <c r="AS565">
        <v>0</v>
      </c>
      <c r="AT565">
        <v>0</v>
      </c>
      <c r="AU565">
        <f>IF(AS565*$H$13&gt;=AW565,1.0,(AW565/(AW565-AS565*$H$13)))</f>
        <v>0</v>
      </c>
      <c r="AV565">
        <f>(AU565-1)*100</f>
        <v>0</v>
      </c>
      <c r="AW565">
        <f>MAX(0,($B$13+$C$13*EF565)/(1+$D$13*EF565)*DY565/(EA565+273)*$E$13)</f>
        <v>0</v>
      </c>
      <c r="AX565" t="s">
        <v>437</v>
      </c>
      <c r="AY565" t="s">
        <v>437</v>
      </c>
      <c r="AZ565">
        <v>0</v>
      </c>
      <c r="BA565">
        <v>0</v>
      </c>
      <c r="BB565">
        <f>1-AZ565/BA565</f>
        <v>0</v>
      </c>
      <c r="BC565">
        <v>0</v>
      </c>
      <c r="BD565" t="s">
        <v>437</v>
      </c>
      <c r="BE565" t="s">
        <v>437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437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$B$11*EG565+$C$11*EH565+$F$11*ES565*(1-EV565)</f>
        <v>0</v>
      </c>
      <c r="DI565">
        <f>DH565*DJ565</f>
        <v>0</v>
      </c>
      <c r="DJ565">
        <f>($B$11*$D$9+$C$11*$D$9+$F$11*((FF565+EX565)/MAX(FF565+EX565+FG565, 0.1)*$I$9+FG565/MAX(FF565+EX565+FG565, 0.1)*$J$9))/($B$11+$C$11+$F$11)</f>
        <v>0</v>
      </c>
      <c r="DK565">
        <f>($B$11*$K$9+$C$11*$K$9+$F$11*((FF565+EX565)/MAX(FF565+EX565+FG565, 0.1)*$P$9+FG565/MAX(FF565+EX565+FG565, 0.1)*$Q$9))/($B$11+$C$11+$F$11)</f>
        <v>0</v>
      </c>
      <c r="DL565">
        <v>4.6</v>
      </c>
      <c r="DM565">
        <v>0.5</v>
      </c>
      <c r="DN565" t="s">
        <v>438</v>
      </c>
      <c r="DO565">
        <v>2</v>
      </c>
      <c r="DP565" t="b">
        <v>1</v>
      </c>
      <c r="DQ565">
        <v>1759004126.94615</v>
      </c>
      <c r="DR565">
        <v>1075.42846153846</v>
      </c>
      <c r="DS565">
        <v>1109.4</v>
      </c>
      <c r="DT565">
        <v>23.0513307692308</v>
      </c>
      <c r="DU565">
        <v>21.7612923076923</v>
      </c>
      <c r="DV565">
        <v>1068.06615384615</v>
      </c>
      <c r="DW565">
        <v>22.6770923076923</v>
      </c>
      <c r="DX565">
        <v>500.001076923077</v>
      </c>
      <c r="DY565">
        <v>90.2387230769231</v>
      </c>
      <c r="DZ565">
        <v>0.0289658076923077</v>
      </c>
      <c r="EA565">
        <v>29.5989076923077</v>
      </c>
      <c r="EB565">
        <v>30.0353923076923</v>
      </c>
      <c r="EC565">
        <v>999.9</v>
      </c>
      <c r="ED565">
        <v>0</v>
      </c>
      <c r="EE565">
        <v>0</v>
      </c>
      <c r="EF565">
        <v>9999.99307692308</v>
      </c>
      <c r="EG565">
        <v>0</v>
      </c>
      <c r="EH565">
        <v>9.51475</v>
      </c>
      <c r="EI565">
        <v>-33.9723384615385</v>
      </c>
      <c r="EJ565">
        <v>1100.80307692308</v>
      </c>
      <c r="EK565">
        <v>1134.07846153846</v>
      </c>
      <c r="EL565">
        <v>1.29002769230769</v>
      </c>
      <c r="EM565">
        <v>1109.4</v>
      </c>
      <c r="EN565">
        <v>21.7612923076923</v>
      </c>
      <c r="EO565">
        <v>2.08012307692308</v>
      </c>
      <c r="EP565">
        <v>1.96371230769231</v>
      </c>
      <c r="EQ565">
        <v>18.0677769230769</v>
      </c>
      <c r="ER565">
        <v>17.1547384615385</v>
      </c>
      <c r="ES565">
        <v>2000.01307692308</v>
      </c>
      <c r="ET565">
        <v>0.980003384615385</v>
      </c>
      <c r="EU565">
        <v>0.0199967</v>
      </c>
      <c r="EV565">
        <v>0</v>
      </c>
      <c r="EW565">
        <v>303.826384615385</v>
      </c>
      <c r="EX565">
        <v>5.00016</v>
      </c>
      <c r="EY565">
        <v>6395.48538461538</v>
      </c>
      <c r="EZ565">
        <v>18234.3307692308</v>
      </c>
      <c r="FA565">
        <v>48.875</v>
      </c>
      <c r="FB565">
        <v>49.4709230769231</v>
      </c>
      <c r="FC565">
        <v>49.3216923076923</v>
      </c>
      <c r="FD565">
        <v>49.0476923076923</v>
      </c>
      <c r="FE565">
        <v>50.687</v>
      </c>
      <c r="FF565">
        <v>1955.12307692308</v>
      </c>
      <c r="FG565">
        <v>39.89</v>
      </c>
      <c r="FH565">
        <v>0</v>
      </c>
      <c r="FI565">
        <v>1759004140.5</v>
      </c>
      <c r="FJ565">
        <v>0</v>
      </c>
      <c r="FK565">
        <v>303.85492</v>
      </c>
      <c r="FL565">
        <v>1.63707691711262</v>
      </c>
      <c r="FM565">
        <v>18.4315384260102</v>
      </c>
      <c r="FN565">
        <v>6395.7928</v>
      </c>
      <c r="FO565">
        <v>15</v>
      </c>
      <c r="FP565">
        <v>0</v>
      </c>
      <c r="FQ565" t="s">
        <v>439</v>
      </c>
      <c r="FR565">
        <v>1747249705.1</v>
      </c>
      <c r="FS565">
        <v>1747249711.1</v>
      </c>
      <c r="FT565">
        <v>0</v>
      </c>
      <c r="FU565">
        <v>0.871</v>
      </c>
      <c r="FV565">
        <v>0.066</v>
      </c>
      <c r="FW565">
        <v>5.486</v>
      </c>
      <c r="FX565">
        <v>0.145</v>
      </c>
      <c r="FY565">
        <v>420</v>
      </c>
      <c r="FZ565">
        <v>16</v>
      </c>
      <c r="GA565">
        <v>0.27</v>
      </c>
      <c r="GB565">
        <v>0.16</v>
      </c>
      <c r="GC565">
        <v>-34.0044047619048</v>
      </c>
      <c r="GD565">
        <v>1.01886233766227</v>
      </c>
      <c r="GE565">
        <v>0.394568818882673</v>
      </c>
      <c r="GF565">
        <v>0</v>
      </c>
      <c r="GG565">
        <v>303.775617647059</v>
      </c>
      <c r="GH565">
        <v>0.993689835369111</v>
      </c>
      <c r="GI565">
        <v>0.217820894409886</v>
      </c>
      <c r="GJ565">
        <v>-1</v>
      </c>
      <c r="GK565">
        <v>1.29943238095238</v>
      </c>
      <c r="GL565">
        <v>-0.142676883116883</v>
      </c>
      <c r="GM565">
        <v>0.0144385888061132</v>
      </c>
      <c r="GN565">
        <v>0</v>
      </c>
      <c r="GO565">
        <v>0</v>
      </c>
      <c r="GP565">
        <v>2</v>
      </c>
      <c r="GQ565" t="s">
        <v>457</v>
      </c>
      <c r="GR565">
        <v>3.12562</v>
      </c>
      <c r="GS565">
        <v>2.65446</v>
      </c>
      <c r="GT565">
        <v>0.17453</v>
      </c>
      <c r="GU565">
        <v>0.17842</v>
      </c>
      <c r="GV565">
        <v>0.0983001</v>
      </c>
      <c r="GW565">
        <v>0.0949739</v>
      </c>
      <c r="GX565">
        <v>21208.9</v>
      </c>
      <c r="GY565">
        <v>20053.6</v>
      </c>
      <c r="GZ565">
        <v>22976.7</v>
      </c>
      <c r="HA565">
        <v>23766.3</v>
      </c>
      <c r="HB565">
        <v>35317.5</v>
      </c>
      <c r="HC565">
        <v>35612.6</v>
      </c>
      <c r="HD565">
        <v>41425.1</v>
      </c>
      <c r="HE565">
        <v>42385.3</v>
      </c>
      <c r="HF565">
        <v>1.90427</v>
      </c>
      <c r="HG565">
        <v>1.8173</v>
      </c>
      <c r="HH565">
        <v>0.17263</v>
      </c>
      <c r="HI565">
        <v>0</v>
      </c>
      <c r="HJ565">
        <v>27.218</v>
      </c>
      <c r="HK565">
        <v>999.9</v>
      </c>
      <c r="HL565">
        <v>55.628</v>
      </c>
      <c r="HM565">
        <v>29.517</v>
      </c>
      <c r="HN565">
        <v>25.5437</v>
      </c>
      <c r="HO565">
        <v>54.3665</v>
      </c>
      <c r="HP565">
        <v>41.4623</v>
      </c>
      <c r="HQ565">
        <v>1</v>
      </c>
      <c r="HR565">
        <v>0.0439914</v>
      </c>
      <c r="HS565">
        <v>0.680822</v>
      </c>
      <c r="HT565">
        <v>20.2163</v>
      </c>
      <c r="HU565">
        <v>5.22957</v>
      </c>
      <c r="HV565">
        <v>11.992</v>
      </c>
      <c r="HW565">
        <v>4.9556</v>
      </c>
      <c r="HX565">
        <v>3.30387</v>
      </c>
      <c r="HY565">
        <v>25.2</v>
      </c>
      <c r="HZ565">
        <v>9999</v>
      </c>
      <c r="IA565">
        <v>9999</v>
      </c>
      <c r="IB565">
        <v>9999</v>
      </c>
      <c r="IC565">
        <v>1.86848</v>
      </c>
      <c r="ID565">
        <v>1.86417</v>
      </c>
      <c r="IE565">
        <v>1.8718</v>
      </c>
      <c r="IF565">
        <v>1.86269</v>
      </c>
      <c r="IG565">
        <v>1.86209</v>
      </c>
      <c r="IH565">
        <v>1.86854</v>
      </c>
      <c r="II565">
        <v>1.85867</v>
      </c>
      <c r="IJ565">
        <v>1.86508</v>
      </c>
      <c r="IK565">
        <v>5</v>
      </c>
      <c r="IL565">
        <v>0</v>
      </c>
      <c r="IM565">
        <v>0</v>
      </c>
      <c r="IN565">
        <v>0</v>
      </c>
      <c r="IO565" t="s">
        <v>441</v>
      </c>
      <c r="IP565" t="s">
        <v>442</v>
      </c>
      <c r="IQ565" t="s">
        <v>443</v>
      </c>
      <c r="IR565" t="s">
        <v>443</v>
      </c>
      <c r="IS565" t="s">
        <v>443</v>
      </c>
      <c r="IT565" t="s">
        <v>443</v>
      </c>
      <c r="IU565">
        <v>0</v>
      </c>
      <c r="IV565">
        <v>100</v>
      </c>
      <c r="IW565">
        <v>100</v>
      </c>
      <c r="IX565">
        <v>7.41</v>
      </c>
      <c r="IY565">
        <v>0.3738</v>
      </c>
      <c r="IZ565">
        <v>4.29428474587108</v>
      </c>
      <c r="JA565">
        <v>0.0044018681294096</v>
      </c>
      <c r="JB565">
        <v>-1.90699597991277e-06</v>
      </c>
      <c r="JC565">
        <v>4.44501569190667e-10</v>
      </c>
      <c r="JD565">
        <v>0.0663976639725661</v>
      </c>
      <c r="JE565">
        <v>0.00774552653971819</v>
      </c>
      <c r="JF565">
        <v>0.000136201457998369</v>
      </c>
      <c r="JG565">
        <v>5.32982615085375e-06</v>
      </c>
      <c r="JH565">
        <v>-0</v>
      </c>
      <c r="JI565">
        <v>1991</v>
      </c>
      <c r="JJ565">
        <v>1</v>
      </c>
      <c r="JK565">
        <v>28</v>
      </c>
      <c r="JL565">
        <v>195907.2</v>
      </c>
      <c r="JM565">
        <v>195907.1</v>
      </c>
      <c r="JN565">
        <v>2.12891</v>
      </c>
      <c r="JO565">
        <v>2.37305</v>
      </c>
      <c r="JP565">
        <v>1.49902</v>
      </c>
      <c r="JQ565">
        <v>2.33276</v>
      </c>
      <c r="JR565">
        <v>1.54419</v>
      </c>
      <c r="JS565">
        <v>2.26074</v>
      </c>
      <c r="JT565">
        <v>35.801</v>
      </c>
      <c r="JU565">
        <v>24.0963</v>
      </c>
      <c r="JV565">
        <v>18</v>
      </c>
      <c r="JW565">
        <v>547.146</v>
      </c>
      <c r="JX565">
        <v>434.187</v>
      </c>
      <c r="JY565">
        <v>26.1147</v>
      </c>
      <c r="JZ565">
        <v>28.1567</v>
      </c>
      <c r="KA565">
        <v>29.9997</v>
      </c>
      <c r="KB565">
        <v>28.1128</v>
      </c>
      <c r="KC565">
        <v>28.142</v>
      </c>
      <c r="KD565">
        <v>42.6212</v>
      </c>
      <c r="KE565">
        <v>27.0561</v>
      </c>
      <c r="KF565">
        <v>100</v>
      </c>
      <c r="KG565">
        <v>26.0858</v>
      </c>
      <c r="KH565">
        <v>1158.04</v>
      </c>
      <c r="KI565">
        <v>21.7304</v>
      </c>
      <c r="KJ565">
        <v>92.8429</v>
      </c>
      <c r="KK565">
        <v>98.7792</v>
      </c>
    </row>
    <row r="566" spans="1:297">
      <c r="A566">
        <v>550</v>
      </c>
      <c r="B566">
        <v>1759004140.1</v>
      </c>
      <c r="C566">
        <v>16793.0999999046</v>
      </c>
      <c r="D566" t="s">
        <v>1546</v>
      </c>
      <c r="E566" t="s">
        <v>1547</v>
      </c>
      <c r="F566">
        <v>5</v>
      </c>
      <c r="G566" t="s">
        <v>1217</v>
      </c>
      <c r="H566" t="s">
        <v>436</v>
      </c>
      <c r="I566">
        <v>1759004131.94615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(EA566+(U566+2*0.95*5.67E-8*(((EA566+$B$7)+273)^4-(EA566+273)^4)-44100*J566)/(1.84*29.3*R566+8*0.95*5.67E-8*(EA566+273)^3))</f>
        <v>0</v>
      </c>
      <c r="W566">
        <f>($C$7*EB566+$D$7*EC566+$E$7*V566)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2*0.95*5.67E-8*(((EA566+$B$7)+273)^4-(W566+273)^4)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1168.00044069048</v>
      </c>
      <c r="AK566">
        <v>1142.56496969697</v>
      </c>
      <c r="AL566">
        <v>3.50878766233765</v>
      </c>
      <c r="AM566">
        <v>63.08</v>
      </c>
      <c r="AN566">
        <f>(AP566 - AO566 + DY566*1E3/(8.314*(EA566+273.15)) * AR566/DX566 * AQ566) * DX566/(100*DL566) * 1000/(1000 - AP566)</f>
        <v>0</v>
      </c>
      <c r="AO566">
        <v>21.7585816428571</v>
      </c>
      <c r="AP566">
        <v>23.0192436363636</v>
      </c>
      <c r="AQ566">
        <v>-5.04521360992114e-05</v>
      </c>
      <c r="AR566">
        <v>99.94</v>
      </c>
      <c r="AS566">
        <v>0</v>
      </c>
      <c r="AT566">
        <v>0</v>
      </c>
      <c r="AU566">
        <f>IF(AS566*$H$13&gt;=AW566,1.0,(AW566/(AW566-AS566*$H$13)))</f>
        <v>0</v>
      </c>
      <c r="AV566">
        <f>(AU566-1)*100</f>
        <v>0</v>
      </c>
      <c r="AW566">
        <f>MAX(0,($B$13+$C$13*EF566)/(1+$D$13*EF566)*DY566/(EA566+273)*$E$13)</f>
        <v>0</v>
      </c>
      <c r="AX566" t="s">
        <v>437</v>
      </c>
      <c r="AY566" t="s">
        <v>437</v>
      </c>
      <c r="AZ566">
        <v>0</v>
      </c>
      <c r="BA566">
        <v>0</v>
      </c>
      <c r="BB566">
        <f>1-AZ566/BA566</f>
        <v>0</v>
      </c>
      <c r="BC566">
        <v>0</v>
      </c>
      <c r="BD566" t="s">
        <v>437</v>
      </c>
      <c r="BE566" t="s">
        <v>437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437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$B$11*EG566+$C$11*EH566+$F$11*ES566*(1-EV566)</f>
        <v>0</v>
      </c>
      <c r="DI566">
        <f>DH566*DJ566</f>
        <v>0</v>
      </c>
      <c r="DJ566">
        <f>($B$11*$D$9+$C$11*$D$9+$F$11*((FF566+EX566)/MAX(FF566+EX566+FG566, 0.1)*$I$9+FG566/MAX(FF566+EX566+FG566, 0.1)*$J$9))/($B$11+$C$11+$F$11)</f>
        <v>0</v>
      </c>
      <c r="DK566">
        <f>($B$11*$K$9+$C$11*$K$9+$F$11*((FF566+EX566)/MAX(FF566+EX566+FG566, 0.1)*$P$9+FG566/MAX(FF566+EX566+FG566, 0.1)*$Q$9))/($B$11+$C$11+$F$11)</f>
        <v>0</v>
      </c>
      <c r="DL566">
        <v>4.6</v>
      </c>
      <c r="DM566">
        <v>0.5</v>
      </c>
      <c r="DN566" t="s">
        <v>438</v>
      </c>
      <c r="DO566">
        <v>2</v>
      </c>
      <c r="DP566" t="b">
        <v>1</v>
      </c>
      <c r="DQ566">
        <v>1759004131.94615</v>
      </c>
      <c r="DR566">
        <v>1092.11846153846</v>
      </c>
      <c r="DS566">
        <v>1126.23461538462</v>
      </c>
      <c r="DT566">
        <v>23.0383153846154</v>
      </c>
      <c r="DU566">
        <v>21.7599615384615</v>
      </c>
      <c r="DV566">
        <v>1084.72538461538</v>
      </c>
      <c r="DW566">
        <v>22.6643615384615</v>
      </c>
      <c r="DX566">
        <v>500.022538461538</v>
      </c>
      <c r="DY566">
        <v>90.2382538461538</v>
      </c>
      <c r="DZ566">
        <v>0.0288940076923077</v>
      </c>
      <c r="EA566">
        <v>29.5929</v>
      </c>
      <c r="EB566">
        <v>30.0364846153846</v>
      </c>
      <c r="EC566">
        <v>999.9</v>
      </c>
      <c r="ED566">
        <v>0</v>
      </c>
      <c r="EE566">
        <v>0</v>
      </c>
      <c r="EF566">
        <v>10001.2376923077</v>
      </c>
      <c r="EG566">
        <v>0</v>
      </c>
      <c r="EH566">
        <v>9.51475</v>
      </c>
      <c r="EI566">
        <v>-34.1175769230769</v>
      </c>
      <c r="EJ566">
        <v>1117.87230769231</v>
      </c>
      <c r="EK566">
        <v>1151.28692307692</v>
      </c>
      <c r="EL566">
        <v>1.27835307692308</v>
      </c>
      <c r="EM566">
        <v>1126.23461538462</v>
      </c>
      <c r="EN566">
        <v>21.7599615384615</v>
      </c>
      <c r="EO566">
        <v>2.07893846153846</v>
      </c>
      <c r="EP566">
        <v>1.96358230769231</v>
      </c>
      <c r="EQ566">
        <v>18.0587153846154</v>
      </c>
      <c r="ER566">
        <v>17.1536923076923</v>
      </c>
      <c r="ES566">
        <v>2000.01538461538</v>
      </c>
      <c r="ET566">
        <v>0.980003384615385</v>
      </c>
      <c r="EU566">
        <v>0.0199967</v>
      </c>
      <c r="EV566">
        <v>0</v>
      </c>
      <c r="EW566">
        <v>303.856153846154</v>
      </c>
      <c r="EX566">
        <v>5.00016</v>
      </c>
      <c r="EY566">
        <v>6397.13769230769</v>
      </c>
      <c r="EZ566">
        <v>18234.3461538462</v>
      </c>
      <c r="FA566">
        <v>48.875</v>
      </c>
      <c r="FB566">
        <v>49.4660769230769</v>
      </c>
      <c r="FC566">
        <v>49.3216923076923</v>
      </c>
      <c r="FD566">
        <v>49.0429230769231</v>
      </c>
      <c r="FE566">
        <v>50.6918461538462</v>
      </c>
      <c r="FF566">
        <v>1955.12538461538</v>
      </c>
      <c r="FG566">
        <v>39.89</v>
      </c>
      <c r="FH566">
        <v>0</v>
      </c>
      <c r="FI566">
        <v>1759004145.3</v>
      </c>
      <c r="FJ566">
        <v>0</v>
      </c>
      <c r="FK566">
        <v>303.90812</v>
      </c>
      <c r="FL566">
        <v>0.604461537546417</v>
      </c>
      <c r="FM566">
        <v>17.5953846479485</v>
      </c>
      <c r="FN566">
        <v>6397.1868</v>
      </c>
      <c r="FO566">
        <v>15</v>
      </c>
      <c r="FP566">
        <v>0</v>
      </c>
      <c r="FQ566" t="s">
        <v>439</v>
      </c>
      <c r="FR566">
        <v>1747249705.1</v>
      </c>
      <c r="FS566">
        <v>1747249711.1</v>
      </c>
      <c r="FT566">
        <v>0</v>
      </c>
      <c r="FU566">
        <v>0.871</v>
      </c>
      <c r="FV566">
        <v>0.066</v>
      </c>
      <c r="FW566">
        <v>5.486</v>
      </c>
      <c r="FX566">
        <v>0.145</v>
      </c>
      <c r="FY566">
        <v>420</v>
      </c>
      <c r="FZ566">
        <v>16</v>
      </c>
      <c r="GA566">
        <v>0.27</v>
      </c>
      <c r="GB566">
        <v>0.16</v>
      </c>
      <c r="GC566">
        <v>-34.0691761904762</v>
      </c>
      <c r="GD566">
        <v>-1.75217922077923</v>
      </c>
      <c r="GE566">
        <v>0.440203228936863</v>
      </c>
      <c r="GF566">
        <v>0</v>
      </c>
      <c r="GG566">
        <v>303.850382352941</v>
      </c>
      <c r="GH566">
        <v>0.981283420334847</v>
      </c>
      <c r="GI566">
        <v>0.219534268356213</v>
      </c>
      <c r="GJ566">
        <v>-1</v>
      </c>
      <c r="GK566">
        <v>1.28529904761905</v>
      </c>
      <c r="GL566">
        <v>-0.142574025974026</v>
      </c>
      <c r="GM566">
        <v>0.0144380564925979</v>
      </c>
      <c r="GN566">
        <v>0</v>
      </c>
      <c r="GO566">
        <v>0</v>
      </c>
      <c r="GP566">
        <v>2</v>
      </c>
      <c r="GQ566" t="s">
        <v>457</v>
      </c>
      <c r="GR566">
        <v>3.12574</v>
      </c>
      <c r="GS566">
        <v>2.65419</v>
      </c>
      <c r="GT566">
        <v>0.176257</v>
      </c>
      <c r="GU566">
        <v>0.180022</v>
      </c>
      <c r="GV566">
        <v>0.0982566</v>
      </c>
      <c r="GW566">
        <v>0.094976</v>
      </c>
      <c r="GX566">
        <v>21165.1</v>
      </c>
      <c r="GY566">
        <v>20014.9</v>
      </c>
      <c r="GZ566">
        <v>22977.3</v>
      </c>
      <c r="HA566">
        <v>23766.8</v>
      </c>
      <c r="HB566">
        <v>35320.1</v>
      </c>
      <c r="HC566">
        <v>35613.2</v>
      </c>
      <c r="HD566">
        <v>41426</v>
      </c>
      <c r="HE566">
        <v>42385.9</v>
      </c>
      <c r="HF566">
        <v>1.90478</v>
      </c>
      <c r="HG566">
        <v>1.81725</v>
      </c>
      <c r="HH566">
        <v>0.172891</v>
      </c>
      <c r="HI566">
        <v>0</v>
      </c>
      <c r="HJ566">
        <v>27.2174</v>
      </c>
      <c r="HK566">
        <v>999.9</v>
      </c>
      <c r="HL566">
        <v>55.604</v>
      </c>
      <c r="HM566">
        <v>29.517</v>
      </c>
      <c r="HN566">
        <v>25.5351</v>
      </c>
      <c r="HO566">
        <v>53.3865</v>
      </c>
      <c r="HP566">
        <v>41.4904</v>
      </c>
      <c r="HQ566">
        <v>1</v>
      </c>
      <c r="HR566">
        <v>0.0437627</v>
      </c>
      <c r="HS566">
        <v>0.670806</v>
      </c>
      <c r="HT566">
        <v>20.2164</v>
      </c>
      <c r="HU566">
        <v>5.22972</v>
      </c>
      <c r="HV566">
        <v>11.992</v>
      </c>
      <c r="HW566">
        <v>4.9557</v>
      </c>
      <c r="HX566">
        <v>3.30393</v>
      </c>
      <c r="HY566">
        <v>25.2</v>
      </c>
      <c r="HZ566">
        <v>9999</v>
      </c>
      <c r="IA566">
        <v>9999</v>
      </c>
      <c r="IB566">
        <v>9999</v>
      </c>
      <c r="IC566">
        <v>1.86847</v>
      </c>
      <c r="ID566">
        <v>1.86419</v>
      </c>
      <c r="IE566">
        <v>1.8718</v>
      </c>
      <c r="IF566">
        <v>1.8627</v>
      </c>
      <c r="IG566">
        <v>1.86209</v>
      </c>
      <c r="IH566">
        <v>1.86855</v>
      </c>
      <c r="II566">
        <v>1.85868</v>
      </c>
      <c r="IJ566">
        <v>1.86508</v>
      </c>
      <c r="IK566">
        <v>5</v>
      </c>
      <c r="IL566">
        <v>0</v>
      </c>
      <c r="IM566">
        <v>0</v>
      </c>
      <c r="IN566">
        <v>0</v>
      </c>
      <c r="IO566" t="s">
        <v>441</v>
      </c>
      <c r="IP566" t="s">
        <v>442</v>
      </c>
      <c r="IQ566" t="s">
        <v>443</v>
      </c>
      <c r="IR566" t="s">
        <v>443</v>
      </c>
      <c r="IS566" t="s">
        <v>443</v>
      </c>
      <c r="IT566" t="s">
        <v>443</v>
      </c>
      <c r="IU566">
        <v>0</v>
      </c>
      <c r="IV566">
        <v>100</v>
      </c>
      <c r="IW566">
        <v>100</v>
      </c>
      <c r="IX566">
        <v>7.44</v>
      </c>
      <c r="IY566">
        <v>0.3735</v>
      </c>
      <c r="IZ566">
        <v>4.29428474587108</v>
      </c>
      <c r="JA566">
        <v>0.0044018681294096</v>
      </c>
      <c r="JB566">
        <v>-1.90699597991277e-06</v>
      </c>
      <c r="JC566">
        <v>4.44501569190667e-10</v>
      </c>
      <c r="JD566">
        <v>0.0663976639725661</v>
      </c>
      <c r="JE566">
        <v>0.00774552653971819</v>
      </c>
      <c r="JF566">
        <v>0.000136201457998369</v>
      </c>
      <c r="JG566">
        <v>5.32982615085375e-06</v>
      </c>
      <c r="JH566">
        <v>-0</v>
      </c>
      <c r="JI566">
        <v>1991</v>
      </c>
      <c r="JJ566">
        <v>1</v>
      </c>
      <c r="JK566">
        <v>28</v>
      </c>
      <c r="JL566">
        <v>195907.2</v>
      </c>
      <c r="JM566">
        <v>195907.1</v>
      </c>
      <c r="JN566">
        <v>2.15698</v>
      </c>
      <c r="JO566">
        <v>2.36084</v>
      </c>
      <c r="JP566">
        <v>1.49902</v>
      </c>
      <c r="JQ566">
        <v>2.33276</v>
      </c>
      <c r="JR566">
        <v>1.54419</v>
      </c>
      <c r="JS566">
        <v>2.31445</v>
      </c>
      <c r="JT566">
        <v>35.801</v>
      </c>
      <c r="JU566">
        <v>24.105</v>
      </c>
      <c r="JV566">
        <v>18</v>
      </c>
      <c r="JW566">
        <v>547.442</v>
      </c>
      <c r="JX566">
        <v>434.126</v>
      </c>
      <c r="JY566">
        <v>26.0778</v>
      </c>
      <c r="JZ566">
        <v>28.1527</v>
      </c>
      <c r="KA566">
        <v>29.9998</v>
      </c>
      <c r="KB566">
        <v>28.1093</v>
      </c>
      <c r="KC566">
        <v>28.1378</v>
      </c>
      <c r="KD566">
        <v>43.1765</v>
      </c>
      <c r="KE566">
        <v>27.0561</v>
      </c>
      <c r="KF566">
        <v>100</v>
      </c>
      <c r="KG566">
        <v>26.0524</v>
      </c>
      <c r="KH566">
        <v>1171.55</v>
      </c>
      <c r="KI566">
        <v>21.7304</v>
      </c>
      <c r="KJ566">
        <v>92.845</v>
      </c>
      <c r="KK566">
        <v>98.7807</v>
      </c>
    </row>
    <row r="567" spans="1:297">
      <c r="A567">
        <v>551</v>
      </c>
      <c r="B567">
        <v>1759004145.1</v>
      </c>
      <c r="C567">
        <v>16798.0999999046</v>
      </c>
      <c r="D567" t="s">
        <v>1548</v>
      </c>
      <c r="E567" t="s">
        <v>1549</v>
      </c>
      <c r="F567">
        <v>5</v>
      </c>
      <c r="G567" t="s">
        <v>1217</v>
      </c>
      <c r="H567" t="s">
        <v>436</v>
      </c>
      <c r="I567">
        <v>1759004136.94615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(EA567+(U567+2*0.95*5.67E-8*(((EA567+$B$7)+273)^4-(EA567+273)^4)-44100*J567)/(1.84*29.3*R567+8*0.95*5.67E-8*(EA567+273)^3))</f>
        <v>0</v>
      </c>
      <c r="W567">
        <f>($C$7*EB567+$D$7*EC567+$E$7*V567)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2*0.95*5.67E-8*(((EA567+$B$7)+273)^4-(W567+273)^4)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1184.65696067857</v>
      </c>
      <c r="AK567">
        <v>1159.42890909091</v>
      </c>
      <c r="AL567">
        <v>3.37776774891758</v>
      </c>
      <c r="AM567">
        <v>63.08</v>
      </c>
      <c r="AN567">
        <f>(AP567 - AO567 + DY567*1E3/(8.314*(EA567+273.15)) * AR567/DX567 * AQ567) * DX567/(100*DL567) * 1000/(1000 - AP567)</f>
        <v>0</v>
      </c>
      <c r="AO567">
        <v>21.7567614851191</v>
      </c>
      <c r="AP567">
        <v>23.0072442424242</v>
      </c>
      <c r="AQ567">
        <v>-3.77339003180559e-05</v>
      </c>
      <c r="AR567">
        <v>99.94</v>
      </c>
      <c r="AS567">
        <v>0</v>
      </c>
      <c r="AT567">
        <v>0</v>
      </c>
      <c r="AU567">
        <f>IF(AS567*$H$13&gt;=AW567,1.0,(AW567/(AW567-AS567*$H$13)))</f>
        <v>0</v>
      </c>
      <c r="AV567">
        <f>(AU567-1)*100</f>
        <v>0</v>
      </c>
      <c r="AW567">
        <f>MAX(0,($B$13+$C$13*EF567)/(1+$D$13*EF567)*DY567/(EA567+273)*$E$13)</f>
        <v>0</v>
      </c>
      <c r="AX567" t="s">
        <v>437</v>
      </c>
      <c r="AY567" t="s">
        <v>437</v>
      </c>
      <c r="AZ567">
        <v>0</v>
      </c>
      <c r="BA567">
        <v>0</v>
      </c>
      <c r="BB567">
        <f>1-AZ567/BA567</f>
        <v>0</v>
      </c>
      <c r="BC567">
        <v>0</v>
      </c>
      <c r="BD567" t="s">
        <v>437</v>
      </c>
      <c r="BE567" t="s">
        <v>437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437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$B$11*EG567+$C$11*EH567+$F$11*ES567*(1-EV567)</f>
        <v>0</v>
      </c>
      <c r="DI567">
        <f>DH567*DJ567</f>
        <v>0</v>
      </c>
      <c r="DJ567">
        <f>($B$11*$D$9+$C$11*$D$9+$F$11*((FF567+EX567)/MAX(FF567+EX567+FG567, 0.1)*$I$9+FG567/MAX(FF567+EX567+FG567, 0.1)*$J$9))/($B$11+$C$11+$F$11)</f>
        <v>0</v>
      </c>
      <c r="DK567">
        <f>($B$11*$K$9+$C$11*$K$9+$F$11*((FF567+EX567)/MAX(FF567+EX567+FG567, 0.1)*$P$9+FG567/MAX(FF567+EX567+FG567, 0.1)*$Q$9))/($B$11+$C$11+$F$11)</f>
        <v>0</v>
      </c>
      <c r="DL567">
        <v>4.6</v>
      </c>
      <c r="DM567">
        <v>0.5</v>
      </c>
      <c r="DN567" t="s">
        <v>438</v>
      </c>
      <c r="DO567">
        <v>2</v>
      </c>
      <c r="DP567" t="b">
        <v>1</v>
      </c>
      <c r="DQ567">
        <v>1759004136.94615</v>
      </c>
      <c r="DR567">
        <v>1108.83846153846</v>
      </c>
      <c r="DS567">
        <v>1143.00230769231</v>
      </c>
      <c r="DT567">
        <v>23.0250846153846</v>
      </c>
      <c r="DU567">
        <v>21.7586</v>
      </c>
      <c r="DV567">
        <v>1101.41538461538</v>
      </c>
      <c r="DW567">
        <v>22.6514076923077</v>
      </c>
      <c r="DX567">
        <v>500.027076923077</v>
      </c>
      <c r="DY567">
        <v>90.2385846153846</v>
      </c>
      <c r="DZ567">
        <v>0.0287606538461538</v>
      </c>
      <c r="EA567">
        <v>29.5858</v>
      </c>
      <c r="EB567">
        <v>30.0382384615385</v>
      </c>
      <c r="EC567">
        <v>999.9</v>
      </c>
      <c r="ED567">
        <v>0</v>
      </c>
      <c r="EE567">
        <v>0</v>
      </c>
      <c r="EF567">
        <v>9996.33846153846</v>
      </c>
      <c r="EG567">
        <v>0</v>
      </c>
      <c r="EH567">
        <v>9.51475</v>
      </c>
      <c r="EI567">
        <v>-34.1650153846154</v>
      </c>
      <c r="EJ567">
        <v>1134.97153846154</v>
      </c>
      <c r="EK567">
        <v>1168.42692307692</v>
      </c>
      <c r="EL567">
        <v>1.26648307692308</v>
      </c>
      <c r="EM567">
        <v>1143.00230769231</v>
      </c>
      <c r="EN567">
        <v>21.7586</v>
      </c>
      <c r="EO567">
        <v>2.07775076923077</v>
      </c>
      <c r="EP567">
        <v>1.96346615384615</v>
      </c>
      <c r="EQ567">
        <v>18.0496307692308</v>
      </c>
      <c r="ER567">
        <v>17.1527538461538</v>
      </c>
      <c r="ES567">
        <v>2000.01307692308</v>
      </c>
      <c r="ET567">
        <v>0.980003384615385</v>
      </c>
      <c r="EU567">
        <v>0.0199967076923077</v>
      </c>
      <c r="EV567">
        <v>0</v>
      </c>
      <c r="EW567">
        <v>303.945846153846</v>
      </c>
      <c r="EX567">
        <v>5.00016</v>
      </c>
      <c r="EY567">
        <v>6398.51461538462</v>
      </c>
      <c r="EZ567">
        <v>18234.3230769231</v>
      </c>
      <c r="FA567">
        <v>48.875</v>
      </c>
      <c r="FB567">
        <v>49.4660769230769</v>
      </c>
      <c r="FC567">
        <v>49.3265384615385</v>
      </c>
      <c r="FD567">
        <v>49.0333846153846</v>
      </c>
      <c r="FE567">
        <v>50.6918461538462</v>
      </c>
      <c r="FF567">
        <v>1955.12307692308</v>
      </c>
      <c r="FG567">
        <v>39.89</v>
      </c>
      <c r="FH567">
        <v>0</v>
      </c>
      <c r="FI567">
        <v>1759004150.7</v>
      </c>
      <c r="FJ567">
        <v>0</v>
      </c>
      <c r="FK567">
        <v>303.961423076923</v>
      </c>
      <c r="FL567">
        <v>0.454666682617206</v>
      </c>
      <c r="FM567">
        <v>17.0345299140218</v>
      </c>
      <c r="FN567">
        <v>6398.70230769231</v>
      </c>
      <c r="FO567">
        <v>15</v>
      </c>
      <c r="FP567">
        <v>0</v>
      </c>
      <c r="FQ567" t="s">
        <v>439</v>
      </c>
      <c r="FR567">
        <v>1747249705.1</v>
      </c>
      <c r="FS567">
        <v>1747249711.1</v>
      </c>
      <c r="FT567">
        <v>0</v>
      </c>
      <c r="FU567">
        <v>0.871</v>
      </c>
      <c r="FV567">
        <v>0.066</v>
      </c>
      <c r="FW567">
        <v>5.486</v>
      </c>
      <c r="FX567">
        <v>0.145</v>
      </c>
      <c r="FY567">
        <v>420</v>
      </c>
      <c r="FZ567">
        <v>16</v>
      </c>
      <c r="GA567">
        <v>0.27</v>
      </c>
      <c r="GB567">
        <v>0.16</v>
      </c>
      <c r="GC567">
        <v>-34.12635</v>
      </c>
      <c r="GD567">
        <v>-1.06596992481207</v>
      </c>
      <c r="GE567">
        <v>0.387130286208661</v>
      </c>
      <c r="GF567">
        <v>0</v>
      </c>
      <c r="GG567">
        <v>303.942</v>
      </c>
      <c r="GH567">
        <v>0.779251337694843</v>
      </c>
      <c r="GI567">
        <v>0.216702832577375</v>
      </c>
      <c r="GJ567">
        <v>-1</v>
      </c>
      <c r="GK567">
        <v>1.272053</v>
      </c>
      <c r="GL567">
        <v>-0.143476691729322</v>
      </c>
      <c r="GM567">
        <v>0.013865003101334</v>
      </c>
      <c r="GN567">
        <v>0</v>
      </c>
      <c r="GO567">
        <v>0</v>
      </c>
      <c r="GP567">
        <v>2</v>
      </c>
      <c r="GQ567" t="s">
        <v>457</v>
      </c>
      <c r="GR567">
        <v>3.12546</v>
      </c>
      <c r="GS567">
        <v>2.65391</v>
      </c>
      <c r="GT567">
        <v>0.177915</v>
      </c>
      <c r="GU567">
        <v>0.181573</v>
      </c>
      <c r="GV567">
        <v>0.0982228</v>
      </c>
      <c r="GW567">
        <v>0.0949691</v>
      </c>
      <c r="GX567">
        <v>21122.4</v>
      </c>
      <c r="GY567">
        <v>19977.1</v>
      </c>
      <c r="GZ567">
        <v>22977.2</v>
      </c>
      <c r="HA567">
        <v>23766.8</v>
      </c>
      <c r="HB567">
        <v>35321.6</v>
      </c>
      <c r="HC567">
        <v>35613.8</v>
      </c>
      <c r="HD567">
        <v>41426</v>
      </c>
      <c r="HE567">
        <v>42386.2</v>
      </c>
      <c r="HF567">
        <v>1.90445</v>
      </c>
      <c r="HG567">
        <v>1.818</v>
      </c>
      <c r="HH567">
        <v>0.174209</v>
      </c>
      <c r="HI567">
        <v>0</v>
      </c>
      <c r="HJ567">
        <v>27.2158</v>
      </c>
      <c r="HK567">
        <v>999.9</v>
      </c>
      <c r="HL567">
        <v>55.604</v>
      </c>
      <c r="HM567">
        <v>29.517</v>
      </c>
      <c r="HN567">
        <v>25.5337</v>
      </c>
      <c r="HO567">
        <v>54.0265</v>
      </c>
      <c r="HP567">
        <v>41.6426</v>
      </c>
      <c r="HQ567">
        <v>1</v>
      </c>
      <c r="HR567">
        <v>0.0432165</v>
      </c>
      <c r="HS567">
        <v>0.700174</v>
      </c>
      <c r="HT567">
        <v>20.2159</v>
      </c>
      <c r="HU567">
        <v>5.22987</v>
      </c>
      <c r="HV567">
        <v>11.992</v>
      </c>
      <c r="HW567">
        <v>4.95535</v>
      </c>
      <c r="HX567">
        <v>3.30395</v>
      </c>
      <c r="HY567">
        <v>25.2</v>
      </c>
      <c r="HZ567">
        <v>9999</v>
      </c>
      <c r="IA567">
        <v>9999</v>
      </c>
      <c r="IB567">
        <v>9999</v>
      </c>
      <c r="IC567">
        <v>1.86848</v>
      </c>
      <c r="ID567">
        <v>1.86418</v>
      </c>
      <c r="IE567">
        <v>1.8718</v>
      </c>
      <c r="IF567">
        <v>1.86269</v>
      </c>
      <c r="IG567">
        <v>1.86208</v>
      </c>
      <c r="IH567">
        <v>1.86853</v>
      </c>
      <c r="II567">
        <v>1.85869</v>
      </c>
      <c r="IJ567">
        <v>1.86508</v>
      </c>
      <c r="IK567">
        <v>5</v>
      </c>
      <c r="IL567">
        <v>0</v>
      </c>
      <c r="IM567">
        <v>0</v>
      </c>
      <c r="IN567">
        <v>0</v>
      </c>
      <c r="IO567" t="s">
        <v>441</v>
      </c>
      <c r="IP567" t="s">
        <v>442</v>
      </c>
      <c r="IQ567" t="s">
        <v>443</v>
      </c>
      <c r="IR567" t="s">
        <v>443</v>
      </c>
      <c r="IS567" t="s">
        <v>443</v>
      </c>
      <c r="IT567" t="s">
        <v>443</v>
      </c>
      <c r="IU567">
        <v>0</v>
      </c>
      <c r="IV567">
        <v>100</v>
      </c>
      <c r="IW567">
        <v>100</v>
      </c>
      <c r="IX567">
        <v>7.48</v>
      </c>
      <c r="IY567">
        <v>0.3732</v>
      </c>
      <c r="IZ567">
        <v>4.29428474587108</v>
      </c>
      <c r="JA567">
        <v>0.0044018681294096</v>
      </c>
      <c r="JB567">
        <v>-1.90699597991277e-06</v>
      </c>
      <c r="JC567">
        <v>4.44501569190667e-10</v>
      </c>
      <c r="JD567">
        <v>0.0663976639725661</v>
      </c>
      <c r="JE567">
        <v>0.00774552653971819</v>
      </c>
      <c r="JF567">
        <v>0.000136201457998369</v>
      </c>
      <c r="JG567">
        <v>5.32982615085375e-06</v>
      </c>
      <c r="JH567">
        <v>-0</v>
      </c>
      <c r="JI567">
        <v>1991</v>
      </c>
      <c r="JJ567">
        <v>1</v>
      </c>
      <c r="JK567">
        <v>28</v>
      </c>
      <c r="JL567">
        <v>195907.3</v>
      </c>
      <c r="JM567">
        <v>195907.2</v>
      </c>
      <c r="JN567">
        <v>2.18262</v>
      </c>
      <c r="JO567">
        <v>2.34619</v>
      </c>
      <c r="JP567">
        <v>1.4978</v>
      </c>
      <c r="JQ567">
        <v>2.33276</v>
      </c>
      <c r="JR567">
        <v>1.54419</v>
      </c>
      <c r="JS567">
        <v>2.34619</v>
      </c>
      <c r="JT567">
        <v>35.801</v>
      </c>
      <c r="JU567">
        <v>24.105</v>
      </c>
      <c r="JV567">
        <v>18</v>
      </c>
      <c r="JW567">
        <v>547.194</v>
      </c>
      <c r="JX567">
        <v>434.543</v>
      </c>
      <c r="JY567">
        <v>26.0441</v>
      </c>
      <c r="JZ567">
        <v>28.1486</v>
      </c>
      <c r="KA567">
        <v>29.9998</v>
      </c>
      <c r="KB567">
        <v>28.1051</v>
      </c>
      <c r="KC567">
        <v>28.1338</v>
      </c>
      <c r="KD567">
        <v>43.7085</v>
      </c>
      <c r="KE567">
        <v>27.0561</v>
      </c>
      <c r="KF567">
        <v>100</v>
      </c>
      <c r="KG567">
        <v>26.0034</v>
      </c>
      <c r="KH567">
        <v>1191.89</v>
      </c>
      <c r="KI567">
        <v>21.7305</v>
      </c>
      <c r="KJ567">
        <v>92.8449</v>
      </c>
      <c r="KK567">
        <v>98.7813</v>
      </c>
    </row>
    <row r="568" spans="1:297">
      <c r="A568">
        <v>552</v>
      </c>
      <c r="B568">
        <v>1759004150.1</v>
      </c>
      <c r="C568">
        <v>16803.0999999046</v>
      </c>
      <c r="D568" t="s">
        <v>1550</v>
      </c>
      <c r="E568" t="s">
        <v>1551</v>
      </c>
      <c r="F568">
        <v>5</v>
      </c>
      <c r="G568" t="s">
        <v>1217</v>
      </c>
      <c r="H568" t="s">
        <v>436</v>
      </c>
      <c r="I568">
        <v>1759004141.94615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(EA568+(U568+2*0.95*5.67E-8*(((EA568+$B$7)+273)^4-(EA568+273)^4)-44100*J568)/(1.84*29.3*R568+8*0.95*5.67E-8*(EA568+273)^3))</f>
        <v>0</v>
      </c>
      <c r="W568">
        <f>($C$7*EB568+$D$7*EC568+$E$7*V568)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2*0.95*5.67E-8*(((EA568+$B$7)+273)^4-(W568+273)^4)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1200.3332472381</v>
      </c>
      <c r="AK568">
        <v>1175.50533333333</v>
      </c>
      <c r="AL568">
        <v>3.1601214285713</v>
      </c>
      <c r="AM568">
        <v>63.08</v>
      </c>
      <c r="AN568">
        <f>(AP568 - AO568 + DY568*1E3/(8.314*(EA568+273.15)) * AR568/DX568 * AQ568) * DX568/(100*DL568) * 1000/(1000 - AP568)</f>
        <v>0</v>
      </c>
      <c r="AO568">
        <v>21.7555708333333</v>
      </c>
      <c r="AP568">
        <v>22.9880915151515</v>
      </c>
      <c r="AQ568">
        <v>-6.4735068683151e-05</v>
      </c>
      <c r="AR568">
        <v>99.94</v>
      </c>
      <c r="AS568">
        <v>0</v>
      </c>
      <c r="AT568">
        <v>0</v>
      </c>
      <c r="AU568">
        <f>IF(AS568*$H$13&gt;=AW568,1.0,(AW568/(AW568-AS568*$H$13)))</f>
        <v>0</v>
      </c>
      <c r="AV568">
        <f>(AU568-1)*100</f>
        <v>0</v>
      </c>
      <c r="AW568">
        <f>MAX(0,($B$13+$C$13*EF568)/(1+$D$13*EF568)*DY568/(EA568+273)*$E$13)</f>
        <v>0</v>
      </c>
      <c r="AX568" t="s">
        <v>437</v>
      </c>
      <c r="AY568" t="s">
        <v>437</v>
      </c>
      <c r="AZ568">
        <v>0</v>
      </c>
      <c r="BA568">
        <v>0</v>
      </c>
      <c r="BB568">
        <f>1-AZ568/BA568</f>
        <v>0</v>
      </c>
      <c r="BC568">
        <v>0</v>
      </c>
      <c r="BD568" t="s">
        <v>437</v>
      </c>
      <c r="BE568" t="s">
        <v>437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437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$B$11*EG568+$C$11*EH568+$F$11*ES568*(1-EV568)</f>
        <v>0</v>
      </c>
      <c r="DI568">
        <f>DH568*DJ568</f>
        <v>0</v>
      </c>
      <c r="DJ568">
        <f>($B$11*$D$9+$C$11*$D$9+$F$11*((FF568+EX568)/MAX(FF568+EX568+FG568, 0.1)*$I$9+FG568/MAX(FF568+EX568+FG568, 0.1)*$J$9))/($B$11+$C$11+$F$11)</f>
        <v>0</v>
      </c>
      <c r="DK568">
        <f>($B$11*$K$9+$C$11*$K$9+$F$11*((FF568+EX568)/MAX(FF568+EX568+FG568, 0.1)*$P$9+FG568/MAX(FF568+EX568+FG568, 0.1)*$Q$9))/($B$11+$C$11+$F$11)</f>
        <v>0</v>
      </c>
      <c r="DL568">
        <v>4.6</v>
      </c>
      <c r="DM568">
        <v>0.5</v>
      </c>
      <c r="DN568" t="s">
        <v>438</v>
      </c>
      <c r="DO568">
        <v>2</v>
      </c>
      <c r="DP568" t="b">
        <v>1</v>
      </c>
      <c r="DQ568">
        <v>1759004141.94615</v>
      </c>
      <c r="DR568">
        <v>1125.42230769231</v>
      </c>
      <c r="DS568">
        <v>1159.31769230769</v>
      </c>
      <c r="DT568">
        <v>23.0111230769231</v>
      </c>
      <c r="DU568">
        <v>21.7571384615385</v>
      </c>
      <c r="DV568">
        <v>1117.96923076923</v>
      </c>
      <c r="DW568">
        <v>22.6377307692308</v>
      </c>
      <c r="DX568">
        <v>499.995846153846</v>
      </c>
      <c r="DY568">
        <v>90.2387076923077</v>
      </c>
      <c r="DZ568">
        <v>0.0287321153846154</v>
      </c>
      <c r="EA568">
        <v>29.5805153846154</v>
      </c>
      <c r="EB568">
        <v>30.0456076923077</v>
      </c>
      <c r="EC568">
        <v>999.9</v>
      </c>
      <c r="ED568">
        <v>0</v>
      </c>
      <c r="EE568">
        <v>0</v>
      </c>
      <c r="EF568">
        <v>9998.31769230769</v>
      </c>
      <c r="EG568">
        <v>0</v>
      </c>
      <c r="EH568">
        <v>9.51475</v>
      </c>
      <c r="EI568">
        <v>-33.8974153846154</v>
      </c>
      <c r="EJ568">
        <v>1151.92846153846</v>
      </c>
      <c r="EK568">
        <v>1185.10384615385</v>
      </c>
      <c r="EL568">
        <v>1.25397538461538</v>
      </c>
      <c r="EM568">
        <v>1159.31769230769</v>
      </c>
      <c r="EN568">
        <v>21.7571384615385</v>
      </c>
      <c r="EO568">
        <v>2.07649307692308</v>
      </c>
      <c r="EP568">
        <v>1.96333692307692</v>
      </c>
      <c r="EQ568">
        <v>18.0399923076923</v>
      </c>
      <c r="ER568">
        <v>17.1517076923077</v>
      </c>
      <c r="ES568">
        <v>2000.01384615385</v>
      </c>
      <c r="ET568">
        <v>0.980003384615385</v>
      </c>
      <c r="EU568">
        <v>0.0199967076923077</v>
      </c>
      <c r="EV568">
        <v>0</v>
      </c>
      <c r="EW568">
        <v>303.933307692308</v>
      </c>
      <c r="EX568">
        <v>5.00016</v>
      </c>
      <c r="EY568">
        <v>6400.04384615385</v>
      </c>
      <c r="EZ568">
        <v>18234.3307692308</v>
      </c>
      <c r="FA568">
        <v>48.875</v>
      </c>
      <c r="FB568">
        <v>49.4660769230769</v>
      </c>
      <c r="FC568">
        <v>49.3265384615385</v>
      </c>
      <c r="FD568">
        <v>49.0429230769231</v>
      </c>
      <c r="FE568">
        <v>50.6918461538462</v>
      </c>
      <c r="FF568">
        <v>1955.12384615385</v>
      </c>
      <c r="FG568">
        <v>39.89</v>
      </c>
      <c r="FH568">
        <v>0</v>
      </c>
      <c r="FI568">
        <v>1759004155.5</v>
      </c>
      <c r="FJ568">
        <v>0</v>
      </c>
      <c r="FK568">
        <v>303.969692307692</v>
      </c>
      <c r="FL568">
        <v>0.144136753452849</v>
      </c>
      <c r="FM568">
        <v>16.7866666462851</v>
      </c>
      <c r="FN568">
        <v>6400.11576923077</v>
      </c>
      <c r="FO568">
        <v>15</v>
      </c>
      <c r="FP568">
        <v>0</v>
      </c>
      <c r="FQ568" t="s">
        <v>439</v>
      </c>
      <c r="FR568">
        <v>1747249705.1</v>
      </c>
      <c r="FS568">
        <v>1747249711.1</v>
      </c>
      <c r="FT568">
        <v>0</v>
      </c>
      <c r="FU568">
        <v>0.871</v>
      </c>
      <c r="FV568">
        <v>0.066</v>
      </c>
      <c r="FW568">
        <v>5.486</v>
      </c>
      <c r="FX568">
        <v>0.145</v>
      </c>
      <c r="FY568">
        <v>420</v>
      </c>
      <c r="FZ568">
        <v>16</v>
      </c>
      <c r="GA568">
        <v>0.27</v>
      </c>
      <c r="GB568">
        <v>0.16</v>
      </c>
      <c r="GC568">
        <v>-33.9054476190476</v>
      </c>
      <c r="GD568">
        <v>2.77268571428573</v>
      </c>
      <c r="GE568">
        <v>0.623715478952389</v>
      </c>
      <c r="GF568">
        <v>0</v>
      </c>
      <c r="GG568">
        <v>303.975764705882</v>
      </c>
      <c r="GH568">
        <v>0.148479759947201</v>
      </c>
      <c r="GI568">
        <v>0.175034460274932</v>
      </c>
      <c r="GJ568">
        <v>-1</v>
      </c>
      <c r="GK568">
        <v>1.26098476190476</v>
      </c>
      <c r="GL568">
        <v>-0.150680259740258</v>
      </c>
      <c r="GM568">
        <v>0.0152914684022069</v>
      </c>
      <c r="GN568">
        <v>0</v>
      </c>
      <c r="GO568">
        <v>0</v>
      </c>
      <c r="GP568">
        <v>2</v>
      </c>
      <c r="GQ568" t="s">
        <v>457</v>
      </c>
      <c r="GR568">
        <v>3.12551</v>
      </c>
      <c r="GS568">
        <v>2.65467</v>
      </c>
      <c r="GT568">
        <v>0.179461</v>
      </c>
      <c r="GU568">
        <v>0.183201</v>
      </c>
      <c r="GV568">
        <v>0.0981638</v>
      </c>
      <c r="GW568">
        <v>0.0949643</v>
      </c>
      <c r="GX568">
        <v>21082.9</v>
      </c>
      <c r="GY568">
        <v>19937.9</v>
      </c>
      <c r="GZ568">
        <v>22977.4</v>
      </c>
      <c r="HA568">
        <v>23767.4</v>
      </c>
      <c r="HB568">
        <v>35323.9</v>
      </c>
      <c r="HC568">
        <v>35614.7</v>
      </c>
      <c r="HD568">
        <v>41425.9</v>
      </c>
      <c r="HE568">
        <v>42386.8</v>
      </c>
      <c r="HF568">
        <v>1.9042</v>
      </c>
      <c r="HG568">
        <v>1.81795</v>
      </c>
      <c r="HH568">
        <v>0.173226</v>
      </c>
      <c r="HI568">
        <v>0</v>
      </c>
      <c r="HJ568">
        <v>27.2158</v>
      </c>
      <c r="HK568">
        <v>999.9</v>
      </c>
      <c r="HL568">
        <v>55.604</v>
      </c>
      <c r="HM568">
        <v>29.497</v>
      </c>
      <c r="HN568">
        <v>25.5049</v>
      </c>
      <c r="HO568">
        <v>53.5265</v>
      </c>
      <c r="HP568">
        <v>41.4984</v>
      </c>
      <c r="HQ568">
        <v>1</v>
      </c>
      <c r="HR568">
        <v>0.0433638</v>
      </c>
      <c r="HS568">
        <v>0.779148</v>
      </c>
      <c r="HT568">
        <v>20.2159</v>
      </c>
      <c r="HU568">
        <v>5.22942</v>
      </c>
      <c r="HV568">
        <v>11.992</v>
      </c>
      <c r="HW568">
        <v>4.9556</v>
      </c>
      <c r="HX568">
        <v>3.3039</v>
      </c>
      <c r="HY568">
        <v>25.2</v>
      </c>
      <c r="HZ568">
        <v>9999</v>
      </c>
      <c r="IA568">
        <v>9999</v>
      </c>
      <c r="IB568">
        <v>9999</v>
      </c>
      <c r="IC568">
        <v>1.86849</v>
      </c>
      <c r="ID568">
        <v>1.86418</v>
      </c>
      <c r="IE568">
        <v>1.8718</v>
      </c>
      <c r="IF568">
        <v>1.86269</v>
      </c>
      <c r="IG568">
        <v>1.8621</v>
      </c>
      <c r="IH568">
        <v>1.86854</v>
      </c>
      <c r="II568">
        <v>1.85867</v>
      </c>
      <c r="IJ568">
        <v>1.86508</v>
      </c>
      <c r="IK568">
        <v>5</v>
      </c>
      <c r="IL568">
        <v>0</v>
      </c>
      <c r="IM568">
        <v>0</v>
      </c>
      <c r="IN568">
        <v>0</v>
      </c>
      <c r="IO568" t="s">
        <v>441</v>
      </c>
      <c r="IP568" t="s">
        <v>442</v>
      </c>
      <c r="IQ568" t="s">
        <v>443</v>
      </c>
      <c r="IR568" t="s">
        <v>443</v>
      </c>
      <c r="IS568" t="s">
        <v>443</v>
      </c>
      <c r="IT568" t="s">
        <v>443</v>
      </c>
      <c r="IU568">
        <v>0</v>
      </c>
      <c r="IV568">
        <v>100</v>
      </c>
      <c r="IW568">
        <v>100</v>
      </c>
      <c r="IX568">
        <v>7.5</v>
      </c>
      <c r="IY568">
        <v>0.3727</v>
      </c>
      <c r="IZ568">
        <v>4.29428474587108</v>
      </c>
      <c r="JA568">
        <v>0.0044018681294096</v>
      </c>
      <c r="JB568">
        <v>-1.90699597991277e-06</v>
      </c>
      <c r="JC568">
        <v>4.44501569190667e-10</v>
      </c>
      <c r="JD568">
        <v>0.0663976639725661</v>
      </c>
      <c r="JE568">
        <v>0.00774552653971819</v>
      </c>
      <c r="JF568">
        <v>0.000136201457998369</v>
      </c>
      <c r="JG568">
        <v>5.32982615085375e-06</v>
      </c>
      <c r="JH568">
        <v>-0</v>
      </c>
      <c r="JI568">
        <v>1991</v>
      </c>
      <c r="JJ568">
        <v>1</v>
      </c>
      <c r="JK568">
        <v>28</v>
      </c>
      <c r="JL568">
        <v>195907.4</v>
      </c>
      <c r="JM568">
        <v>195907.3</v>
      </c>
      <c r="JN568">
        <v>2.21191</v>
      </c>
      <c r="JO568">
        <v>2.3645</v>
      </c>
      <c r="JP568">
        <v>1.49902</v>
      </c>
      <c r="JQ568">
        <v>2.33276</v>
      </c>
      <c r="JR568">
        <v>1.54419</v>
      </c>
      <c r="JS568">
        <v>2.32056</v>
      </c>
      <c r="JT568">
        <v>35.801</v>
      </c>
      <c r="JU568">
        <v>24.105</v>
      </c>
      <c r="JV568">
        <v>18</v>
      </c>
      <c r="JW568">
        <v>547.002</v>
      </c>
      <c r="JX568">
        <v>434.485</v>
      </c>
      <c r="JY568">
        <v>25.9995</v>
      </c>
      <c r="JZ568">
        <v>28.1438</v>
      </c>
      <c r="KA568">
        <v>30</v>
      </c>
      <c r="KB568">
        <v>28.1015</v>
      </c>
      <c r="KC568">
        <v>28.1301</v>
      </c>
      <c r="KD568">
        <v>44.2787</v>
      </c>
      <c r="KE568">
        <v>27.0561</v>
      </c>
      <c r="KF568">
        <v>100</v>
      </c>
      <c r="KG568">
        <v>25.9477</v>
      </c>
      <c r="KH568">
        <v>1205.42</v>
      </c>
      <c r="KI568">
        <v>21.7467</v>
      </c>
      <c r="KJ568">
        <v>92.845</v>
      </c>
      <c r="KK568">
        <v>98.7831</v>
      </c>
    </row>
    <row r="569" spans="1:297">
      <c r="A569">
        <v>553</v>
      </c>
      <c r="B569">
        <v>1759004155.1</v>
      </c>
      <c r="C569">
        <v>16808.0999999046</v>
      </c>
      <c r="D569" t="s">
        <v>1552</v>
      </c>
      <c r="E569" t="s">
        <v>1553</v>
      </c>
      <c r="F569">
        <v>5</v>
      </c>
      <c r="G569" t="s">
        <v>1217</v>
      </c>
      <c r="H569" t="s">
        <v>436</v>
      </c>
      <c r="I569">
        <v>1759004146.94615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(EA569+(U569+2*0.95*5.67E-8*(((EA569+$B$7)+273)^4-(EA569+273)^4)-44100*J569)/(1.84*29.3*R569+8*0.95*5.67E-8*(EA569+273)^3))</f>
        <v>0</v>
      </c>
      <c r="W569">
        <f>($C$7*EB569+$D$7*EC569+$E$7*V569)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2*0.95*5.67E-8*(((EA569+$B$7)+273)^4-(W569+273)^4)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1218.12849875</v>
      </c>
      <c r="AK569">
        <v>1192.60109090909</v>
      </c>
      <c r="AL569">
        <v>3.46602510822495</v>
      </c>
      <c r="AM569">
        <v>63.08</v>
      </c>
      <c r="AN569">
        <f>(AP569 - AO569 + DY569*1E3/(8.314*(EA569+273.15)) * AR569/DX569 * AQ569) * DX569/(100*DL569) * 1000/(1000 - AP569)</f>
        <v>0</v>
      </c>
      <c r="AO569">
        <v>21.7536770535714</v>
      </c>
      <c r="AP569">
        <v>22.9726133333333</v>
      </c>
      <c r="AQ569">
        <v>-5.23567393059258e-05</v>
      </c>
      <c r="AR569">
        <v>99.94</v>
      </c>
      <c r="AS569">
        <v>0</v>
      </c>
      <c r="AT569">
        <v>0</v>
      </c>
      <c r="AU569">
        <f>IF(AS569*$H$13&gt;=AW569,1.0,(AW569/(AW569-AS569*$H$13)))</f>
        <v>0</v>
      </c>
      <c r="AV569">
        <f>(AU569-1)*100</f>
        <v>0</v>
      </c>
      <c r="AW569">
        <f>MAX(0,($B$13+$C$13*EF569)/(1+$D$13*EF569)*DY569/(EA569+273)*$E$13)</f>
        <v>0</v>
      </c>
      <c r="AX569" t="s">
        <v>437</v>
      </c>
      <c r="AY569" t="s">
        <v>437</v>
      </c>
      <c r="AZ569">
        <v>0</v>
      </c>
      <c r="BA569">
        <v>0</v>
      </c>
      <c r="BB569">
        <f>1-AZ569/BA569</f>
        <v>0</v>
      </c>
      <c r="BC569">
        <v>0</v>
      </c>
      <c r="BD569" t="s">
        <v>437</v>
      </c>
      <c r="BE569" t="s">
        <v>437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437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$B$11*EG569+$C$11*EH569+$F$11*ES569*(1-EV569)</f>
        <v>0</v>
      </c>
      <c r="DI569">
        <f>DH569*DJ569</f>
        <v>0</v>
      </c>
      <c r="DJ569">
        <f>($B$11*$D$9+$C$11*$D$9+$F$11*((FF569+EX569)/MAX(FF569+EX569+FG569, 0.1)*$I$9+FG569/MAX(FF569+EX569+FG569, 0.1)*$J$9))/($B$11+$C$11+$F$11)</f>
        <v>0</v>
      </c>
      <c r="DK569">
        <f>($B$11*$K$9+$C$11*$K$9+$F$11*((FF569+EX569)/MAX(FF569+EX569+FG569, 0.1)*$P$9+FG569/MAX(FF569+EX569+FG569, 0.1)*$Q$9))/($B$11+$C$11+$F$11)</f>
        <v>0</v>
      </c>
      <c r="DL569">
        <v>4.6</v>
      </c>
      <c r="DM569">
        <v>0.5</v>
      </c>
      <c r="DN569" t="s">
        <v>438</v>
      </c>
      <c r="DO569">
        <v>2</v>
      </c>
      <c r="DP569" t="b">
        <v>1</v>
      </c>
      <c r="DQ569">
        <v>1759004146.94615</v>
      </c>
      <c r="DR569">
        <v>1141.79307692308</v>
      </c>
      <c r="DS569">
        <v>1175.78461538462</v>
      </c>
      <c r="DT569">
        <v>22.9954384615385</v>
      </c>
      <c r="DU569">
        <v>21.7554461538462</v>
      </c>
      <c r="DV569">
        <v>1134.31</v>
      </c>
      <c r="DW569">
        <v>22.6223846153846</v>
      </c>
      <c r="DX569">
        <v>499.998846153846</v>
      </c>
      <c r="DY569">
        <v>90.2385538461538</v>
      </c>
      <c r="DZ569">
        <v>0.0287527076923077</v>
      </c>
      <c r="EA569">
        <v>29.5726153846154</v>
      </c>
      <c r="EB569">
        <v>30.0428615384615</v>
      </c>
      <c r="EC569">
        <v>999.9</v>
      </c>
      <c r="ED569">
        <v>0</v>
      </c>
      <c r="EE569">
        <v>0</v>
      </c>
      <c r="EF569">
        <v>10004.32</v>
      </c>
      <c r="EG569">
        <v>0</v>
      </c>
      <c r="EH569">
        <v>9.51475</v>
      </c>
      <c r="EI569">
        <v>-33.9928307692308</v>
      </c>
      <c r="EJ569">
        <v>1168.66692307692</v>
      </c>
      <c r="EK569">
        <v>1201.93384615385</v>
      </c>
      <c r="EL569">
        <v>1.23996846153846</v>
      </c>
      <c r="EM569">
        <v>1175.78461538462</v>
      </c>
      <c r="EN569">
        <v>21.7554461538462</v>
      </c>
      <c r="EO569">
        <v>2.07507230769231</v>
      </c>
      <c r="EP569">
        <v>1.96318076923077</v>
      </c>
      <c r="EQ569">
        <v>18.0291076923077</v>
      </c>
      <c r="ER569">
        <v>17.1504461538462</v>
      </c>
      <c r="ES569">
        <v>2000.01230769231</v>
      </c>
      <c r="ET569">
        <v>0.980003384615385</v>
      </c>
      <c r="EU569">
        <v>0.0199967076923077</v>
      </c>
      <c r="EV569">
        <v>0</v>
      </c>
      <c r="EW569">
        <v>304.034692307692</v>
      </c>
      <c r="EX569">
        <v>5.00016</v>
      </c>
      <c r="EY569">
        <v>6401.47769230769</v>
      </c>
      <c r="EZ569">
        <v>18234.3230769231</v>
      </c>
      <c r="FA569">
        <v>48.875</v>
      </c>
      <c r="FB569">
        <v>49.4709230769231</v>
      </c>
      <c r="FC569">
        <v>49.3216923076923</v>
      </c>
      <c r="FD569">
        <v>49.0476923076923</v>
      </c>
      <c r="FE569">
        <v>50.687</v>
      </c>
      <c r="FF569">
        <v>1955.12230769231</v>
      </c>
      <c r="FG569">
        <v>39.89</v>
      </c>
      <c r="FH569">
        <v>0</v>
      </c>
      <c r="FI569">
        <v>1759004160.3</v>
      </c>
      <c r="FJ569">
        <v>0</v>
      </c>
      <c r="FK569">
        <v>304.063692307692</v>
      </c>
      <c r="FL569">
        <v>0.932512818472803</v>
      </c>
      <c r="FM569">
        <v>18.3032478801951</v>
      </c>
      <c r="FN569">
        <v>6401.49730769231</v>
      </c>
      <c r="FO569">
        <v>15</v>
      </c>
      <c r="FP569">
        <v>0</v>
      </c>
      <c r="FQ569" t="s">
        <v>439</v>
      </c>
      <c r="FR569">
        <v>1747249705.1</v>
      </c>
      <c r="FS569">
        <v>1747249711.1</v>
      </c>
      <c r="FT569">
        <v>0</v>
      </c>
      <c r="FU569">
        <v>0.871</v>
      </c>
      <c r="FV569">
        <v>0.066</v>
      </c>
      <c r="FW569">
        <v>5.486</v>
      </c>
      <c r="FX569">
        <v>0.145</v>
      </c>
      <c r="FY569">
        <v>420</v>
      </c>
      <c r="FZ569">
        <v>16</v>
      </c>
      <c r="GA569">
        <v>0.27</v>
      </c>
      <c r="GB569">
        <v>0.16</v>
      </c>
      <c r="GC569">
        <v>-34.083045</v>
      </c>
      <c r="GD569">
        <v>0.0991984962406198</v>
      </c>
      <c r="GE569">
        <v>0.699987270937837</v>
      </c>
      <c r="GF569">
        <v>1</v>
      </c>
      <c r="GG569">
        <v>304.028</v>
      </c>
      <c r="GH569">
        <v>0.563697479291553</v>
      </c>
      <c r="GI569">
        <v>0.192376469149301</v>
      </c>
      <c r="GJ569">
        <v>-1</v>
      </c>
      <c r="GK569">
        <v>1.246431</v>
      </c>
      <c r="GL569">
        <v>-0.167312481203005</v>
      </c>
      <c r="GM569">
        <v>0.0161579658063755</v>
      </c>
      <c r="GN569">
        <v>0</v>
      </c>
      <c r="GO569">
        <v>1</v>
      </c>
      <c r="GP569">
        <v>2</v>
      </c>
      <c r="GQ569" t="s">
        <v>446</v>
      </c>
      <c r="GR569">
        <v>3.12548</v>
      </c>
      <c r="GS569">
        <v>2.65465</v>
      </c>
      <c r="GT569">
        <v>0.181136</v>
      </c>
      <c r="GU569">
        <v>0.184784</v>
      </c>
      <c r="GV569">
        <v>0.0981224</v>
      </c>
      <c r="GW569">
        <v>0.0949613</v>
      </c>
      <c r="GX569">
        <v>21040.2</v>
      </c>
      <c r="GY569">
        <v>19899.3</v>
      </c>
      <c r="GZ569">
        <v>22977.7</v>
      </c>
      <c r="HA569">
        <v>23767.4</v>
      </c>
      <c r="HB569">
        <v>35326</v>
      </c>
      <c r="HC569">
        <v>35614.8</v>
      </c>
      <c r="HD569">
        <v>41426.3</v>
      </c>
      <c r="HE569">
        <v>42386.7</v>
      </c>
      <c r="HF569">
        <v>1.90438</v>
      </c>
      <c r="HG569">
        <v>1.81755</v>
      </c>
      <c r="HH569">
        <v>0.17105</v>
      </c>
      <c r="HI569">
        <v>0</v>
      </c>
      <c r="HJ569">
        <v>27.2164</v>
      </c>
      <c r="HK569">
        <v>999.9</v>
      </c>
      <c r="HL569">
        <v>55.604</v>
      </c>
      <c r="HM569">
        <v>29.517</v>
      </c>
      <c r="HN569">
        <v>25.5331</v>
      </c>
      <c r="HO569">
        <v>54.1065</v>
      </c>
      <c r="HP569">
        <v>41.4944</v>
      </c>
      <c r="HQ569">
        <v>1</v>
      </c>
      <c r="HR569">
        <v>0.043313</v>
      </c>
      <c r="HS569">
        <v>0.808543</v>
      </c>
      <c r="HT569">
        <v>20.2156</v>
      </c>
      <c r="HU569">
        <v>5.23017</v>
      </c>
      <c r="HV569">
        <v>11.992</v>
      </c>
      <c r="HW569">
        <v>4.95565</v>
      </c>
      <c r="HX569">
        <v>3.30398</v>
      </c>
      <c r="HY569">
        <v>25.2</v>
      </c>
      <c r="HZ569">
        <v>9999</v>
      </c>
      <c r="IA569">
        <v>9999</v>
      </c>
      <c r="IB569">
        <v>9999</v>
      </c>
      <c r="IC569">
        <v>1.86852</v>
      </c>
      <c r="ID569">
        <v>1.86419</v>
      </c>
      <c r="IE569">
        <v>1.8718</v>
      </c>
      <c r="IF569">
        <v>1.86268</v>
      </c>
      <c r="IG569">
        <v>1.8621</v>
      </c>
      <c r="IH569">
        <v>1.86855</v>
      </c>
      <c r="II569">
        <v>1.85867</v>
      </c>
      <c r="IJ569">
        <v>1.86509</v>
      </c>
      <c r="IK569">
        <v>5</v>
      </c>
      <c r="IL569">
        <v>0</v>
      </c>
      <c r="IM569">
        <v>0</v>
      </c>
      <c r="IN569">
        <v>0</v>
      </c>
      <c r="IO569" t="s">
        <v>441</v>
      </c>
      <c r="IP569" t="s">
        <v>442</v>
      </c>
      <c r="IQ569" t="s">
        <v>443</v>
      </c>
      <c r="IR569" t="s">
        <v>443</v>
      </c>
      <c r="IS569" t="s">
        <v>443</v>
      </c>
      <c r="IT569" t="s">
        <v>443</v>
      </c>
      <c r="IU569">
        <v>0</v>
      </c>
      <c r="IV569">
        <v>100</v>
      </c>
      <c r="IW569">
        <v>100</v>
      </c>
      <c r="IX569">
        <v>7.53</v>
      </c>
      <c r="IY569">
        <v>0.3725</v>
      </c>
      <c r="IZ569">
        <v>4.29428474587108</v>
      </c>
      <c r="JA569">
        <v>0.0044018681294096</v>
      </c>
      <c r="JB569">
        <v>-1.90699597991277e-06</v>
      </c>
      <c r="JC569">
        <v>4.44501569190667e-10</v>
      </c>
      <c r="JD569">
        <v>0.0663976639725661</v>
      </c>
      <c r="JE569">
        <v>0.00774552653971819</v>
      </c>
      <c r="JF569">
        <v>0.000136201457998369</v>
      </c>
      <c r="JG569">
        <v>5.32982615085375e-06</v>
      </c>
      <c r="JH569">
        <v>-0</v>
      </c>
      <c r="JI569">
        <v>1991</v>
      </c>
      <c r="JJ569">
        <v>1</v>
      </c>
      <c r="JK569">
        <v>28</v>
      </c>
      <c r="JL569">
        <v>195907.5</v>
      </c>
      <c r="JM569">
        <v>195907.4</v>
      </c>
      <c r="JN569">
        <v>2.24121</v>
      </c>
      <c r="JO569">
        <v>2.36206</v>
      </c>
      <c r="JP569">
        <v>1.49902</v>
      </c>
      <c r="JQ569">
        <v>2.33276</v>
      </c>
      <c r="JR569">
        <v>1.54419</v>
      </c>
      <c r="JS569">
        <v>2.27783</v>
      </c>
      <c r="JT569">
        <v>35.801</v>
      </c>
      <c r="JU569">
        <v>24.0963</v>
      </c>
      <c r="JV569">
        <v>18</v>
      </c>
      <c r="JW569">
        <v>547.081</v>
      </c>
      <c r="JX569">
        <v>434.216</v>
      </c>
      <c r="JY569">
        <v>25.9438</v>
      </c>
      <c r="JZ569">
        <v>28.1399</v>
      </c>
      <c r="KA569">
        <v>29.9999</v>
      </c>
      <c r="KB569">
        <v>28.0974</v>
      </c>
      <c r="KC569">
        <v>28.1259</v>
      </c>
      <c r="KD569">
        <v>44.8494</v>
      </c>
      <c r="KE569">
        <v>27.0561</v>
      </c>
      <c r="KF569">
        <v>100</v>
      </c>
      <c r="KG569">
        <v>25.9202</v>
      </c>
      <c r="KH569">
        <v>1225.79</v>
      </c>
      <c r="KI569">
        <v>21.7662</v>
      </c>
      <c r="KJ569">
        <v>92.846</v>
      </c>
      <c r="KK569">
        <v>98.7829</v>
      </c>
    </row>
    <row r="570" spans="1:297">
      <c r="A570">
        <v>554</v>
      </c>
      <c r="B570">
        <v>1759004160.1</v>
      </c>
      <c r="C570">
        <v>16813.0999999046</v>
      </c>
      <c r="D570" t="s">
        <v>1554</v>
      </c>
      <c r="E570" t="s">
        <v>1555</v>
      </c>
      <c r="F570">
        <v>5</v>
      </c>
      <c r="G570" t="s">
        <v>1217</v>
      </c>
      <c r="H570" t="s">
        <v>436</v>
      </c>
      <c r="I570">
        <v>1759004151.94615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(EA570+(U570+2*0.95*5.67E-8*(((EA570+$B$7)+273)^4-(EA570+273)^4)-44100*J570)/(1.84*29.3*R570+8*0.95*5.67E-8*(EA570+273)^3))</f>
        <v>0</v>
      </c>
      <c r="W570">
        <f>($C$7*EB570+$D$7*EC570+$E$7*V570)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2*0.95*5.67E-8*(((EA570+$B$7)+273)^4-(W570+273)^4)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1234.58498545238</v>
      </c>
      <c r="AK570">
        <v>1209.27315151515</v>
      </c>
      <c r="AL570">
        <v>3.28954740259722</v>
      </c>
      <c r="AM570">
        <v>63.08</v>
      </c>
      <c r="AN570">
        <f>(AP570 - AO570 + DY570*1E3/(8.314*(EA570+273.15)) * AR570/DX570 * AQ570) * DX570/(100*DL570) * 1000/(1000 - AP570)</f>
        <v>0</v>
      </c>
      <c r="AO570">
        <v>21.752955985119</v>
      </c>
      <c r="AP570">
        <v>22.9548757575758</v>
      </c>
      <c r="AQ570">
        <v>-6.31359235508723e-05</v>
      </c>
      <c r="AR570">
        <v>99.94</v>
      </c>
      <c r="AS570">
        <v>0</v>
      </c>
      <c r="AT570">
        <v>0</v>
      </c>
      <c r="AU570">
        <f>IF(AS570*$H$13&gt;=AW570,1.0,(AW570/(AW570-AS570*$H$13)))</f>
        <v>0</v>
      </c>
      <c r="AV570">
        <f>(AU570-1)*100</f>
        <v>0</v>
      </c>
      <c r="AW570">
        <f>MAX(0,($B$13+$C$13*EF570)/(1+$D$13*EF570)*DY570/(EA570+273)*$E$13)</f>
        <v>0</v>
      </c>
      <c r="AX570" t="s">
        <v>437</v>
      </c>
      <c r="AY570" t="s">
        <v>437</v>
      </c>
      <c r="AZ570">
        <v>0</v>
      </c>
      <c r="BA570">
        <v>0</v>
      </c>
      <c r="BB570">
        <f>1-AZ570/BA570</f>
        <v>0</v>
      </c>
      <c r="BC570">
        <v>0</v>
      </c>
      <c r="BD570" t="s">
        <v>437</v>
      </c>
      <c r="BE570" t="s">
        <v>437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437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$B$11*EG570+$C$11*EH570+$F$11*ES570*(1-EV570)</f>
        <v>0</v>
      </c>
      <c r="DI570">
        <f>DH570*DJ570</f>
        <v>0</v>
      </c>
      <c r="DJ570">
        <f>($B$11*$D$9+$C$11*$D$9+$F$11*((FF570+EX570)/MAX(FF570+EX570+FG570, 0.1)*$I$9+FG570/MAX(FF570+EX570+FG570, 0.1)*$J$9))/($B$11+$C$11+$F$11)</f>
        <v>0</v>
      </c>
      <c r="DK570">
        <f>($B$11*$K$9+$C$11*$K$9+$F$11*((FF570+EX570)/MAX(FF570+EX570+FG570, 0.1)*$P$9+FG570/MAX(FF570+EX570+FG570, 0.1)*$Q$9))/($B$11+$C$11+$F$11)</f>
        <v>0</v>
      </c>
      <c r="DL570">
        <v>4.6</v>
      </c>
      <c r="DM570">
        <v>0.5</v>
      </c>
      <c r="DN570" t="s">
        <v>438</v>
      </c>
      <c r="DO570">
        <v>2</v>
      </c>
      <c r="DP570" t="b">
        <v>1</v>
      </c>
      <c r="DQ570">
        <v>1759004151.94615</v>
      </c>
      <c r="DR570">
        <v>1158.12461538462</v>
      </c>
      <c r="DS570">
        <v>1192.05384615385</v>
      </c>
      <c r="DT570">
        <v>22.9797846153846</v>
      </c>
      <c r="DU570">
        <v>21.7541538461538</v>
      </c>
      <c r="DV570">
        <v>1150.61076923077</v>
      </c>
      <c r="DW570">
        <v>22.6070769230769</v>
      </c>
      <c r="DX570">
        <v>499.976923076923</v>
      </c>
      <c r="DY570">
        <v>90.2383153846154</v>
      </c>
      <c r="DZ570">
        <v>0.0289167307692308</v>
      </c>
      <c r="EA570">
        <v>29.5643384615385</v>
      </c>
      <c r="EB570">
        <v>30.0321846153846</v>
      </c>
      <c r="EC570">
        <v>999.9</v>
      </c>
      <c r="ED570">
        <v>0</v>
      </c>
      <c r="EE570">
        <v>0</v>
      </c>
      <c r="EF570">
        <v>9999.36846153846</v>
      </c>
      <c r="EG570">
        <v>0</v>
      </c>
      <c r="EH570">
        <v>9.51475</v>
      </c>
      <c r="EI570">
        <v>-33.9301307692308</v>
      </c>
      <c r="EJ570">
        <v>1185.36307692308</v>
      </c>
      <c r="EK570">
        <v>1218.56153846154</v>
      </c>
      <c r="EL570">
        <v>1.22560692307692</v>
      </c>
      <c r="EM570">
        <v>1192.05384615385</v>
      </c>
      <c r="EN570">
        <v>21.7541538461538</v>
      </c>
      <c r="EO570">
        <v>2.07365384615385</v>
      </c>
      <c r="EP570">
        <v>1.96305923076923</v>
      </c>
      <c r="EQ570">
        <v>18.0182307692308</v>
      </c>
      <c r="ER570">
        <v>17.1494692307692</v>
      </c>
      <c r="ES570">
        <v>2000.01076923077</v>
      </c>
      <c r="ET570">
        <v>0.980003384615385</v>
      </c>
      <c r="EU570">
        <v>0.0199967076923077</v>
      </c>
      <c r="EV570">
        <v>0</v>
      </c>
      <c r="EW570">
        <v>304.094153846154</v>
      </c>
      <c r="EX570">
        <v>5.00016</v>
      </c>
      <c r="EY570">
        <v>6402.83461538462</v>
      </c>
      <c r="EZ570">
        <v>18234.3076923077</v>
      </c>
      <c r="FA570">
        <v>48.875</v>
      </c>
      <c r="FB570">
        <v>49.4660769230769</v>
      </c>
      <c r="FC570">
        <v>49.3168461538462</v>
      </c>
      <c r="FD570">
        <v>49.0524615384615</v>
      </c>
      <c r="FE570">
        <v>50.687</v>
      </c>
      <c r="FF570">
        <v>1955.12076923077</v>
      </c>
      <c r="FG570">
        <v>39.89</v>
      </c>
      <c r="FH570">
        <v>0</v>
      </c>
      <c r="FI570">
        <v>1759004165.7</v>
      </c>
      <c r="FJ570">
        <v>0</v>
      </c>
      <c r="FK570">
        <v>304.12804</v>
      </c>
      <c r="FL570">
        <v>1.4275384537687</v>
      </c>
      <c r="FM570">
        <v>14.2761538597097</v>
      </c>
      <c r="FN570">
        <v>6403.0084</v>
      </c>
      <c r="FO570">
        <v>15</v>
      </c>
      <c r="FP570">
        <v>0</v>
      </c>
      <c r="FQ570" t="s">
        <v>439</v>
      </c>
      <c r="FR570">
        <v>1747249705.1</v>
      </c>
      <c r="FS570">
        <v>1747249711.1</v>
      </c>
      <c r="FT570">
        <v>0</v>
      </c>
      <c r="FU570">
        <v>0.871</v>
      </c>
      <c r="FV570">
        <v>0.066</v>
      </c>
      <c r="FW570">
        <v>5.486</v>
      </c>
      <c r="FX570">
        <v>0.145</v>
      </c>
      <c r="FY570">
        <v>420</v>
      </c>
      <c r="FZ570">
        <v>16</v>
      </c>
      <c r="GA570">
        <v>0.27</v>
      </c>
      <c r="GB570">
        <v>0.16</v>
      </c>
      <c r="GC570">
        <v>-33.967280952381</v>
      </c>
      <c r="GD570">
        <v>-1.42469610389614</v>
      </c>
      <c r="GE570">
        <v>0.700879416718772</v>
      </c>
      <c r="GF570">
        <v>0</v>
      </c>
      <c r="GG570">
        <v>304.0745</v>
      </c>
      <c r="GH570">
        <v>0.695324675400773</v>
      </c>
      <c r="GI570">
        <v>0.182438910001001</v>
      </c>
      <c r="GJ570">
        <v>-1</v>
      </c>
      <c r="GK570">
        <v>1.23361571428571</v>
      </c>
      <c r="GL570">
        <v>-0.172525714285714</v>
      </c>
      <c r="GM570">
        <v>0.017491823007018</v>
      </c>
      <c r="GN570">
        <v>0</v>
      </c>
      <c r="GO570">
        <v>0</v>
      </c>
      <c r="GP570">
        <v>2</v>
      </c>
      <c r="GQ570" t="s">
        <v>457</v>
      </c>
      <c r="GR570">
        <v>3.12552</v>
      </c>
      <c r="GS570">
        <v>2.65446</v>
      </c>
      <c r="GT570">
        <v>0.182734</v>
      </c>
      <c r="GU570">
        <v>0.186494</v>
      </c>
      <c r="GV570">
        <v>0.0980655</v>
      </c>
      <c r="GW570">
        <v>0.0949577</v>
      </c>
      <c r="GX570">
        <v>20999.2</v>
      </c>
      <c r="GY570">
        <v>19857.5</v>
      </c>
      <c r="GZ570">
        <v>22977.7</v>
      </c>
      <c r="HA570">
        <v>23767.3</v>
      </c>
      <c r="HB570">
        <v>35328.5</v>
      </c>
      <c r="HC570">
        <v>35614.7</v>
      </c>
      <c r="HD570">
        <v>41426.4</v>
      </c>
      <c r="HE570">
        <v>42386.3</v>
      </c>
      <c r="HF570">
        <v>1.90462</v>
      </c>
      <c r="HG570">
        <v>1.81795</v>
      </c>
      <c r="HH570">
        <v>0.171885</v>
      </c>
      <c r="HI570">
        <v>0</v>
      </c>
      <c r="HJ570">
        <v>27.218</v>
      </c>
      <c r="HK570">
        <v>999.9</v>
      </c>
      <c r="HL570">
        <v>55.604</v>
      </c>
      <c r="HM570">
        <v>29.517</v>
      </c>
      <c r="HN570">
        <v>25.5319</v>
      </c>
      <c r="HO570">
        <v>53.1565</v>
      </c>
      <c r="HP570">
        <v>41.6667</v>
      </c>
      <c r="HQ570">
        <v>1</v>
      </c>
      <c r="HR570">
        <v>0.0427464</v>
      </c>
      <c r="HS570">
        <v>0.740041</v>
      </c>
      <c r="HT570">
        <v>20.216</v>
      </c>
      <c r="HU570">
        <v>5.22987</v>
      </c>
      <c r="HV570">
        <v>11.992</v>
      </c>
      <c r="HW570">
        <v>4.9557</v>
      </c>
      <c r="HX570">
        <v>3.3039</v>
      </c>
      <c r="HY570">
        <v>25.2</v>
      </c>
      <c r="HZ570">
        <v>9999</v>
      </c>
      <c r="IA570">
        <v>9999</v>
      </c>
      <c r="IB570">
        <v>9999</v>
      </c>
      <c r="IC570">
        <v>1.86852</v>
      </c>
      <c r="ID570">
        <v>1.86419</v>
      </c>
      <c r="IE570">
        <v>1.8718</v>
      </c>
      <c r="IF570">
        <v>1.86267</v>
      </c>
      <c r="IG570">
        <v>1.86209</v>
      </c>
      <c r="IH570">
        <v>1.86856</v>
      </c>
      <c r="II570">
        <v>1.85867</v>
      </c>
      <c r="IJ570">
        <v>1.86508</v>
      </c>
      <c r="IK570">
        <v>5</v>
      </c>
      <c r="IL570">
        <v>0</v>
      </c>
      <c r="IM570">
        <v>0</v>
      </c>
      <c r="IN570">
        <v>0</v>
      </c>
      <c r="IO570" t="s">
        <v>441</v>
      </c>
      <c r="IP570" t="s">
        <v>442</v>
      </c>
      <c r="IQ570" t="s">
        <v>443</v>
      </c>
      <c r="IR570" t="s">
        <v>443</v>
      </c>
      <c r="IS570" t="s">
        <v>443</v>
      </c>
      <c r="IT570" t="s">
        <v>443</v>
      </c>
      <c r="IU570">
        <v>0</v>
      </c>
      <c r="IV570">
        <v>100</v>
      </c>
      <c r="IW570">
        <v>100</v>
      </c>
      <c r="IX570">
        <v>7.56</v>
      </c>
      <c r="IY570">
        <v>0.3721</v>
      </c>
      <c r="IZ570">
        <v>4.29428474587108</v>
      </c>
      <c r="JA570">
        <v>0.0044018681294096</v>
      </c>
      <c r="JB570">
        <v>-1.90699597991277e-06</v>
      </c>
      <c r="JC570">
        <v>4.44501569190667e-10</v>
      </c>
      <c r="JD570">
        <v>0.0663976639725661</v>
      </c>
      <c r="JE570">
        <v>0.00774552653971819</v>
      </c>
      <c r="JF570">
        <v>0.000136201457998369</v>
      </c>
      <c r="JG570">
        <v>5.32982615085375e-06</v>
      </c>
      <c r="JH570">
        <v>-0</v>
      </c>
      <c r="JI570">
        <v>1991</v>
      </c>
      <c r="JJ570">
        <v>1</v>
      </c>
      <c r="JK570">
        <v>28</v>
      </c>
      <c r="JL570">
        <v>195907.6</v>
      </c>
      <c r="JM570">
        <v>195907.5</v>
      </c>
      <c r="JN570">
        <v>2.26807</v>
      </c>
      <c r="JO570">
        <v>2.34863</v>
      </c>
      <c r="JP570">
        <v>1.4978</v>
      </c>
      <c r="JQ570">
        <v>2.33276</v>
      </c>
      <c r="JR570">
        <v>1.54419</v>
      </c>
      <c r="JS570">
        <v>2.33398</v>
      </c>
      <c r="JT570">
        <v>35.801</v>
      </c>
      <c r="JU570">
        <v>24.1138</v>
      </c>
      <c r="JV570">
        <v>18</v>
      </c>
      <c r="JW570">
        <v>547.212</v>
      </c>
      <c r="JX570">
        <v>434.428</v>
      </c>
      <c r="JY570">
        <v>25.9077</v>
      </c>
      <c r="JZ570">
        <v>28.136</v>
      </c>
      <c r="KA570">
        <v>29.9999</v>
      </c>
      <c r="KB570">
        <v>28.0938</v>
      </c>
      <c r="KC570">
        <v>28.1224</v>
      </c>
      <c r="KD570">
        <v>45.4075</v>
      </c>
      <c r="KE570">
        <v>27.0561</v>
      </c>
      <c r="KF570">
        <v>100</v>
      </c>
      <c r="KG570">
        <v>25.9105</v>
      </c>
      <c r="KH570">
        <v>1239.2</v>
      </c>
      <c r="KI570">
        <v>21.7949</v>
      </c>
      <c r="KJ570">
        <v>92.8463</v>
      </c>
      <c r="KK570">
        <v>98.782</v>
      </c>
    </row>
    <row r="571" spans="1:297">
      <c r="A571">
        <v>555</v>
      </c>
      <c r="B571">
        <v>1759004165.1</v>
      </c>
      <c r="C571">
        <v>16818.0999999046</v>
      </c>
      <c r="D571" t="s">
        <v>1556</v>
      </c>
      <c r="E571" t="s">
        <v>1557</v>
      </c>
      <c r="F571">
        <v>5</v>
      </c>
      <c r="G571" t="s">
        <v>1217</v>
      </c>
      <c r="H571" t="s">
        <v>436</v>
      </c>
      <c r="I571">
        <v>1759004156.94615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(EA571+(U571+2*0.95*5.67E-8*(((EA571+$B$7)+273)^4-(EA571+273)^4)-44100*J571)/(1.84*29.3*R571+8*0.95*5.67E-8*(EA571+273)^3))</f>
        <v>0</v>
      </c>
      <c r="W571">
        <f>($C$7*EB571+$D$7*EC571+$E$7*V571)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2*0.95*5.67E-8*(((EA571+$B$7)+273)^4-(W571+273)^4)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1252.99692778571</v>
      </c>
      <c r="AK571">
        <v>1226.94903030303</v>
      </c>
      <c r="AL571">
        <v>3.56000043290045</v>
      </c>
      <c r="AM571">
        <v>63.08</v>
      </c>
      <c r="AN571">
        <f>(AP571 - AO571 + DY571*1E3/(8.314*(EA571+273.15)) * AR571/DX571 * AQ571) * DX571/(100*DL571) * 1000/(1000 - AP571)</f>
        <v>0</v>
      </c>
      <c r="AO571">
        <v>21.7499498869048</v>
      </c>
      <c r="AP571">
        <v>22.9345478787879</v>
      </c>
      <c r="AQ571">
        <v>-6.41412029705244e-05</v>
      </c>
      <c r="AR571">
        <v>99.94</v>
      </c>
      <c r="AS571">
        <v>0</v>
      </c>
      <c r="AT571">
        <v>0</v>
      </c>
      <c r="AU571">
        <f>IF(AS571*$H$13&gt;=AW571,1.0,(AW571/(AW571-AS571*$H$13)))</f>
        <v>0</v>
      </c>
      <c r="AV571">
        <f>(AU571-1)*100</f>
        <v>0</v>
      </c>
      <c r="AW571">
        <f>MAX(0,($B$13+$C$13*EF571)/(1+$D$13*EF571)*DY571/(EA571+273)*$E$13)</f>
        <v>0</v>
      </c>
      <c r="AX571" t="s">
        <v>437</v>
      </c>
      <c r="AY571" t="s">
        <v>437</v>
      </c>
      <c r="AZ571">
        <v>0</v>
      </c>
      <c r="BA571">
        <v>0</v>
      </c>
      <c r="BB571">
        <f>1-AZ571/BA571</f>
        <v>0</v>
      </c>
      <c r="BC571">
        <v>0</v>
      </c>
      <c r="BD571" t="s">
        <v>437</v>
      </c>
      <c r="BE571" t="s">
        <v>437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437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$B$11*EG571+$C$11*EH571+$F$11*ES571*(1-EV571)</f>
        <v>0</v>
      </c>
      <c r="DI571">
        <f>DH571*DJ571</f>
        <v>0</v>
      </c>
      <c r="DJ571">
        <f>($B$11*$D$9+$C$11*$D$9+$F$11*((FF571+EX571)/MAX(FF571+EX571+FG571, 0.1)*$I$9+FG571/MAX(FF571+EX571+FG571, 0.1)*$J$9))/($B$11+$C$11+$F$11)</f>
        <v>0</v>
      </c>
      <c r="DK571">
        <f>($B$11*$K$9+$C$11*$K$9+$F$11*((FF571+EX571)/MAX(FF571+EX571+FG571, 0.1)*$P$9+FG571/MAX(FF571+EX571+FG571, 0.1)*$Q$9))/($B$11+$C$11+$F$11)</f>
        <v>0</v>
      </c>
      <c r="DL571">
        <v>4.6</v>
      </c>
      <c r="DM571">
        <v>0.5</v>
      </c>
      <c r="DN571" t="s">
        <v>438</v>
      </c>
      <c r="DO571">
        <v>2</v>
      </c>
      <c r="DP571" t="b">
        <v>1</v>
      </c>
      <c r="DQ571">
        <v>1759004156.94615</v>
      </c>
      <c r="DR571">
        <v>1174.60769230769</v>
      </c>
      <c r="DS571">
        <v>1209.22692307692</v>
      </c>
      <c r="DT571">
        <v>22.9616153846154</v>
      </c>
      <c r="DU571">
        <v>21.7523538461538</v>
      </c>
      <c r="DV571">
        <v>1167.06461538462</v>
      </c>
      <c r="DW571">
        <v>22.5893076923077</v>
      </c>
      <c r="DX571">
        <v>500.015923076923</v>
      </c>
      <c r="DY571">
        <v>90.2387384615385</v>
      </c>
      <c r="DZ571">
        <v>0.0288557615384615</v>
      </c>
      <c r="EA571">
        <v>29.5547076923077</v>
      </c>
      <c r="EB571">
        <v>30.0207153846154</v>
      </c>
      <c r="EC571">
        <v>999.9</v>
      </c>
      <c r="ED571">
        <v>0</v>
      </c>
      <c r="EE571">
        <v>0</v>
      </c>
      <c r="EF571">
        <v>10010.76</v>
      </c>
      <c r="EG571">
        <v>0</v>
      </c>
      <c r="EH571">
        <v>9.51475</v>
      </c>
      <c r="EI571">
        <v>-34.6193307692308</v>
      </c>
      <c r="EJ571">
        <v>1202.21230769231</v>
      </c>
      <c r="EK571">
        <v>1236.11307692308</v>
      </c>
      <c r="EL571">
        <v>1.20925769230769</v>
      </c>
      <c r="EM571">
        <v>1209.22692307692</v>
      </c>
      <c r="EN571">
        <v>21.7523538461538</v>
      </c>
      <c r="EO571">
        <v>2.07202538461538</v>
      </c>
      <c r="EP571">
        <v>1.96290538461538</v>
      </c>
      <c r="EQ571">
        <v>18.0057307692308</v>
      </c>
      <c r="ER571">
        <v>17.1482230769231</v>
      </c>
      <c r="ES571">
        <v>2000.01230769231</v>
      </c>
      <c r="ET571">
        <v>0.980003384615385</v>
      </c>
      <c r="EU571">
        <v>0.0199967076923077</v>
      </c>
      <c r="EV571">
        <v>0</v>
      </c>
      <c r="EW571">
        <v>304.259153846154</v>
      </c>
      <c r="EX571">
        <v>5.00016</v>
      </c>
      <c r="EY571">
        <v>6404.00230769231</v>
      </c>
      <c r="EZ571">
        <v>18234.3153846154</v>
      </c>
      <c r="FA571">
        <v>48.875</v>
      </c>
      <c r="FB571">
        <v>49.4660769230769</v>
      </c>
      <c r="FC571">
        <v>49.3168461538462</v>
      </c>
      <c r="FD571">
        <v>49.0524615384615</v>
      </c>
      <c r="FE571">
        <v>50.687</v>
      </c>
      <c r="FF571">
        <v>1955.12230769231</v>
      </c>
      <c r="FG571">
        <v>39.89</v>
      </c>
      <c r="FH571">
        <v>0</v>
      </c>
      <c r="FI571">
        <v>1759004170.5</v>
      </c>
      <c r="FJ571">
        <v>0</v>
      </c>
      <c r="FK571">
        <v>304.2834</v>
      </c>
      <c r="FL571">
        <v>1.47146153305834</v>
      </c>
      <c r="FM571">
        <v>12.7453846184624</v>
      </c>
      <c r="FN571">
        <v>6404.1636</v>
      </c>
      <c r="FO571">
        <v>15</v>
      </c>
      <c r="FP571">
        <v>0</v>
      </c>
      <c r="FQ571" t="s">
        <v>439</v>
      </c>
      <c r="FR571">
        <v>1747249705.1</v>
      </c>
      <c r="FS571">
        <v>1747249711.1</v>
      </c>
      <c r="FT571">
        <v>0</v>
      </c>
      <c r="FU571">
        <v>0.871</v>
      </c>
      <c r="FV571">
        <v>0.066</v>
      </c>
      <c r="FW571">
        <v>5.486</v>
      </c>
      <c r="FX571">
        <v>0.145</v>
      </c>
      <c r="FY571">
        <v>420</v>
      </c>
      <c r="FZ571">
        <v>16</v>
      </c>
      <c r="GA571">
        <v>0.27</v>
      </c>
      <c r="GB571">
        <v>0.16</v>
      </c>
      <c r="GC571">
        <v>-34.259325</v>
      </c>
      <c r="GD571">
        <v>-7.02136691729322</v>
      </c>
      <c r="GE571">
        <v>0.935280863631349</v>
      </c>
      <c r="GF571">
        <v>0</v>
      </c>
      <c r="GG571">
        <v>304.174</v>
      </c>
      <c r="GH571">
        <v>1.62291825640329</v>
      </c>
      <c r="GI571">
        <v>0.233061592465068</v>
      </c>
      <c r="GJ571">
        <v>-1</v>
      </c>
      <c r="GK571">
        <v>1.2168745</v>
      </c>
      <c r="GL571">
        <v>-0.19250751879699</v>
      </c>
      <c r="GM571">
        <v>0.0185427547778101</v>
      </c>
      <c r="GN571">
        <v>0</v>
      </c>
      <c r="GO571">
        <v>0</v>
      </c>
      <c r="GP571">
        <v>2</v>
      </c>
      <c r="GQ571" t="s">
        <v>457</v>
      </c>
      <c r="GR571">
        <v>3.12568</v>
      </c>
      <c r="GS571">
        <v>2.65398</v>
      </c>
      <c r="GT571">
        <v>0.184409</v>
      </c>
      <c r="GU571">
        <v>0.188033</v>
      </c>
      <c r="GV571">
        <v>0.0980069</v>
      </c>
      <c r="GW571">
        <v>0.0949502</v>
      </c>
      <c r="GX571">
        <v>20956.4</v>
      </c>
      <c r="GY571">
        <v>19820.1</v>
      </c>
      <c r="GZ571">
        <v>22978</v>
      </c>
      <c r="HA571">
        <v>23767.5</v>
      </c>
      <c r="HB571">
        <v>35331.3</v>
      </c>
      <c r="HC571">
        <v>35615.6</v>
      </c>
      <c r="HD571">
        <v>41426.8</v>
      </c>
      <c r="HE571">
        <v>42386.8</v>
      </c>
      <c r="HF571">
        <v>1.9049</v>
      </c>
      <c r="HG571">
        <v>1.8182</v>
      </c>
      <c r="HH571">
        <v>0.171751</v>
      </c>
      <c r="HI571">
        <v>0</v>
      </c>
      <c r="HJ571">
        <v>27.218</v>
      </c>
      <c r="HK571">
        <v>999.9</v>
      </c>
      <c r="HL571">
        <v>55.579</v>
      </c>
      <c r="HM571">
        <v>29.497</v>
      </c>
      <c r="HN571">
        <v>25.4933</v>
      </c>
      <c r="HO571">
        <v>54.0965</v>
      </c>
      <c r="HP571">
        <v>41.5785</v>
      </c>
      <c r="HQ571">
        <v>1</v>
      </c>
      <c r="HR571">
        <v>0.0425203</v>
      </c>
      <c r="HS571">
        <v>0.679521</v>
      </c>
      <c r="HT571">
        <v>20.2162</v>
      </c>
      <c r="HU571">
        <v>5.22942</v>
      </c>
      <c r="HV571">
        <v>11.992</v>
      </c>
      <c r="HW571">
        <v>4.9557</v>
      </c>
      <c r="HX571">
        <v>3.30385</v>
      </c>
      <c r="HY571">
        <v>25.2</v>
      </c>
      <c r="HZ571">
        <v>9999</v>
      </c>
      <c r="IA571">
        <v>9999</v>
      </c>
      <c r="IB571">
        <v>9999</v>
      </c>
      <c r="IC571">
        <v>1.8685</v>
      </c>
      <c r="ID571">
        <v>1.8642</v>
      </c>
      <c r="IE571">
        <v>1.8718</v>
      </c>
      <c r="IF571">
        <v>1.86267</v>
      </c>
      <c r="IG571">
        <v>1.86209</v>
      </c>
      <c r="IH571">
        <v>1.86857</v>
      </c>
      <c r="II571">
        <v>1.85867</v>
      </c>
      <c r="IJ571">
        <v>1.86508</v>
      </c>
      <c r="IK571">
        <v>5</v>
      </c>
      <c r="IL571">
        <v>0</v>
      </c>
      <c r="IM571">
        <v>0</v>
      </c>
      <c r="IN571">
        <v>0</v>
      </c>
      <c r="IO571" t="s">
        <v>441</v>
      </c>
      <c r="IP571" t="s">
        <v>442</v>
      </c>
      <c r="IQ571" t="s">
        <v>443</v>
      </c>
      <c r="IR571" t="s">
        <v>443</v>
      </c>
      <c r="IS571" t="s">
        <v>443</v>
      </c>
      <c r="IT571" t="s">
        <v>443</v>
      </c>
      <c r="IU571">
        <v>0</v>
      </c>
      <c r="IV571">
        <v>100</v>
      </c>
      <c r="IW571">
        <v>100</v>
      </c>
      <c r="IX571">
        <v>7.59</v>
      </c>
      <c r="IY571">
        <v>0.3717</v>
      </c>
      <c r="IZ571">
        <v>4.29428474587108</v>
      </c>
      <c r="JA571">
        <v>0.0044018681294096</v>
      </c>
      <c r="JB571">
        <v>-1.90699597991277e-06</v>
      </c>
      <c r="JC571">
        <v>4.44501569190667e-10</v>
      </c>
      <c r="JD571">
        <v>0.0663976639725661</v>
      </c>
      <c r="JE571">
        <v>0.00774552653971819</v>
      </c>
      <c r="JF571">
        <v>0.000136201457998369</v>
      </c>
      <c r="JG571">
        <v>5.32982615085375e-06</v>
      </c>
      <c r="JH571">
        <v>-0</v>
      </c>
      <c r="JI571">
        <v>1991</v>
      </c>
      <c r="JJ571">
        <v>1</v>
      </c>
      <c r="JK571">
        <v>28</v>
      </c>
      <c r="JL571">
        <v>195907.7</v>
      </c>
      <c r="JM571">
        <v>195907.6</v>
      </c>
      <c r="JN571">
        <v>2.29614</v>
      </c>
      <c r="JO571">
        <v>2.35352</v>
      </c>
      <c r="JP571">
        <v>1.4978</v>
      </c>
      <c r="JQ571">
        <v>2.33276</v>
      </c>
      <c r="JR571">
        <v>1.54419</v>
      </c>
      <c r="JS571">
        <v>2.38892</v>
      </c>
      <c r="JT571">
        <v>35.801</v>
      </c>
      <c r="JU571">
        <v>24.1138</v>
      </c>
      <c r="JV571">
        <v>18</v>
      </c>
      <c r="JW571">
        <v>547.356</v>
      </c>
      <c r="JX571">
        <v>434.55</v>
      </c>
      <c r="JY571">
        <v>25.8946</v>
      </c>
      <c r="JZ571">
        <v>28.1318</v>
      </c>
      <c r="KA571">
        <v>29.9997</v>
      </c>
      <c r="KB571">
        <v>28.0897</v>
      </c>
      <c r="KC571">
        <v>28.1188</v>
      </c>
      <c r="KD571">
        <v>45.9654</v>
      </c>
      <c r="KE571">
        <v>26.7792</v>
      </c>
      <c r="KF571">
        <v>100</v>
      </c>
      <c r="KG571">
        <v>25.8896</v>
      </c>
      <c r="KH571">
        <v>1259.39</v>
      </c>
      <c r="KI571">
        <v>21.8349</v>
      </c>
      <c r="KJ571">
        <v>92.8473</v>
      </c>
      <c r="KK571">
        <v>98.7831</v>
      </c>
    </row>
    <row r="572" spans="1:297">
      <c r="A572">
        <v>556</v>
      </c>
      <c r="B572">
        <v>1759004170.1</v>
      </c>
      <c r="C572">
        <v>16823.0999999046</v>
      </c>
      <c r="D572" t="s">
        <v>1558</v>
      </c>
      <c r="E572" t="s">
        <v>1559</v>
      </c>
      <c r="F572">
        <v>5</v>
      </c>
      <c r="G572" t="s">
        <v>1217</v>
      </c>
      <c r="H572" t="s">
        <v>436</v>
      </c>
      <c r="I572">
        <v>1759004161.94615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(EA572+(U572+2*0.95*5.67E-8*(((EA572+$B$7)+273)^4-(EA572+273)^4)-44100*J572)/(1.84*29.3*R572+8*0.95*5.67E-8*(EA572+273)^3))</f>
        <v>0</v>
      </c>
      <c r="W572">
        <f>($C$7*EB572+$D$7*EC572+$E$7*V572)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2*0.95*5.67E-8*(((EA572+$B$7)+273)^4-(W572+273)^4)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1269.13957320238</v>
      </c>
      <c r="AK572">
        <v>1243.72624242424</v>
      </c>
      <c r="AL572">
        <v>3.3300463203463</v>
      </c>
      <c r="AM572">
        <v>63.08</v>
      </c>
      <c r="AN572">
        <f>(AP572 - AO572 + DY572*1E3/(8.314*(EA572+273.15)) * AR572/DX572 * AQ572) * DX572/(100*DL572) * 1000/(1000 - AP572)</f>
        <v>0</v>
      </c>
      <c r="AO572">
        <v>21.7620159880952</v>
      </c>
      <c r="AP572">
        <v>22.9208442424242</v>
      </c>
      <c r="AQ572">
        <v>-4.43052724168719e-05</v>
      </c>
      <c r="AR572">
        <v>99.94</v>
      </c>
      <c r="AS572">
        <v>0</v>
      </c>
      <c r="AT572">
        <v>0</v>
      </c>
      <c r="AU572">
        <f>IF(AS572*$H$13&gt;=AW572,1.0,(AW572/(AW572-AS572*$H$13)))</f>
        <v>0</v>
      </c>
      <c r="AV572">
        <f>(AU572-1)*100</f>
        <v>0</v>
      </c>
      <c r="AW572">
        <f>MAX(0,($B$13+$C$13*EF572)/(1+$D$13*EF572)*DY572/(EA572+273)*$E$13)</f>
        <v>0</v>
      </c>
      <c r="AX572" t="s">
        <v>437</v>
      </c>
      <c r="AY572" t="s">
        <v>437</v>
      </c>
      <c r="AZ572">
        <v>0</v>
      </c>
      <c r="BA572">
        <v>0</v>
      </c>
      <c r="BB572">
        <f>1-AZ572/BA572</f>
        <v>0</v>
      </c>
      <c r="BC572">
        <v>0</v>
      </c>
      <c r="BD572" t="s">
        <v>437</v>
      </c>
      <c r="BE572" t="s">
        <v>437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437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$B$11*EG572+$C$11*EH572+$F$11*ES572*(1-EV572)</f>
        <v>0</v>
      </c>
      <c r="DI572">
        <f>DH572*DJ572</f>
        <v>0</v>
      </c>
      <c r="DJ572">
        <f>($B$11*$D$9+$C$11*$D$9+$F$11*((FF572+EX572)/MAX(FF572+EX572+FG572, 0.1)*$I$9+FG572/MAX(FF572+EX572+FG572, 0.1)*$J$9))/($B$11+$C$11+$F$11)</f>
        <v>0</v>
      </c>
      <c r="DK572">
        <f>($B$11*$K$9+$C$11*$K$9+$F$11*((FF572+EX572)/MAX(FF572+EX572+FG572, 0.1)*$P$9+FG572/MAX(FF572+EX572+FG572, 0.1)*$Q$9))/($B$11+$C$11+$F$11)</f>
        <v>0</v>
      </c>
      <c r="DL572">
        <v>4.6</v>
      </c>
      <c r="DM572">
        <v>0.5</v>
      </c>
      <c r="DN572" t="s">
        <v>438</v>
      </c>
      <c r="DO572">
        <v>2</v>
      </c>
      <c r="DP572" t="b">
        <v>1</v>
      </c>
      <c r="DQ572">
        <v>1759004161.94615</v>
      </c>
      <c r="DR572">
        <v>1191.37692307692</v>
      </c>
      <c r="DS572">
        <v>1225.81384615385</v>
      </c>
      <c r="DT572">
        <v>22.9444076923077</v>
      </c>
      <c r="DU572">
        <v>21.7559076923077</v>
      </c>
      <c r="DV572">
        <v>1183.80538461538</v>
      </c>
      <c r="DW572">
        <v>22.5724769230769</v>
      </c>
      <c r="DX572">
        <v>500.018307692308</v>
      </c>
      <c r="DY572">
        <v>90.2389230769231</v>
      </c>
      <c r="DZ572">
        <v>0.0287629846153846</v>
      </c>
      <c r="EA572">
        <v>29.5453230769231</v>
      </c>
      <c r="EB572">
        <v>30.0177230769231</v>
      </c>
      <c r="EC572">
        <v>999.9</v>
      </c>
      <c r="ED572">
        <v>0</v>
      </c>
      <c r="EE572">
        <v>0</v>
      </c>
      <c r="EF572">
        <v>10004.8569230769</v>
      </c>
      <c r="EG572">
        <v>0</v>
      </c>
      <c r="EH572">
        <v>9.51475</v>
      </c>
      <c r="EI572">
        <v>-34.4370923076923</v>
      </c>
      <c r="EJ572">
        <v>1219.35461538462</v>
      </c>
      <c r="EK572">
        <v>1253.07538461538</v>
      </c>
      <c r="EL572">
        <v>1.18851461538462</v>
      </c>
      <c r="EM572">
        <v>1225.81384615385</v>
      </c>
      <c r="EN572">
        <v>21.7559076923077</v>
      </c>
      <c r="EO572">
        <v>2.07047846153846</v>
      </c>
      <c r="EP572">
        <v>1.96322923076923</v>
      </c>
      <c r="EQ572">
        <v>17.9938461538462</v>
      </c>
      <c r="ER572">
        <v>17.1508384615385</v>
      </c>
      <c r="ES572">
        <v>2000.03461538462</v>
      </c>
      <c r="ET572">
        <v>0.980003615384616</v>
      </c>
      <c r="EU572">
        <v>0.0199964923076923</v>
      </c>
      <c r="EV572">
        <v>0</v>
      </c>
      <c r="EW572">
        <v>304.348769230769</v>
      </c>
      <c r="EX572">
        <v>5.00016</v>
      </c>
      <c r="EY572">
        <v>6405.08615384615</v>
      </c>
      <c r="EZ572">
        <v>18234.5230769231</v>
      </c>
      <c r="FA572">
        <v>48.8797692307692</v>
      </c>
      <c r="FB572">
        <v>49.4612307692308</v>
      </c>
      <c r="FC572">
        <v>49.3168461538462</v>
      </c>
      <c r="FD572">
        <v>49.0476923076923</v>
      </c>
      <c r="FE572">
        <v>50.6918461538462</v>
      </c>
      <c r="FF572">
        <v>1955.14461538462</v>
      </c>
      <c r="FG572">
        <v>39.89</v>
      </c>
      <c r="FH572">
        <v>0</v>
      </c>
      <c r="FI572">
        <v>1759004175.3</v>
      </c>
      <c r="FJ572">
        <v>0</v>
      </c>
      <c r="FK572">
        <v>304.32508</v>
      </c>
      <c r="FL572">
        <v>1.06407693271724</v>
      </c>
      <c r="FM572">
        <v>11.297692356339</v>
      </c>
      <c r="FN572">
        <v>6405.062</v>
      </c>
      <c r="FO572">
        <v>15</v>
      </c>
      <c r="FP572">
        <v>0</v>
      </c>
      <c r="FQ572" t="s">
        <v>439</v>
      </c>
      <c r="FR572">
        <v>1747249705.1</v>
      </c>
      <c r="FS572">
        <v>1747249711.1</v>
      </c>
      <c r="FT572">
        <v>0</v>
      </c>
      <c r="FU572">
        <v>0.871</v>
      </c>
      <c r="FV572">
        <v>0.066</v>
      </c>
      <c r="FW572">
        <v>5.486</v>
      </c>
      <c r="FX572">
        <v>0.145</v>
      </c>
      <c r="FY572">
        <v>420</v>
      </c>
      <c r="FZ572">
        <v>16</v>
      </c>
      <c r="GA572">
        <v>0.27</v>
      </c>
      <c r="GB572">
        <v>0.16</v>
      </c>
      <c r="GC572">
        <v>-34.4839380952381</v>
      </c>
      <c r="GD572">
        <v>-0.28698701298704</v>
      </c>
      <c r="GE572">
        <v>0.675730134550199</v>
      </c>
      <c r="GF572">
        <v>1</v>
      </c>
      <c r="GG572">
        <v>304.2705</v>
      </c>
      <c r="GH572">
        <v>1.11002291870733</v>
      </c>
      <c r="GI572">
        <v>0.200569813282061</v>
      </c>
      <c r="GJ572">
        <v>-1</v>
      </c>
      <c r="GK572">
        <v>1.19937047619048</v>
      </c>
      <c r="GL572">
        <v>-0.239482597402597</v>
      </c>
      <c r="GM572">
        <v>0.0251184143183538</v>
      </c>
      <c r="GN572">
        <v>0</v>
      </c>
      <c r="GO572">
        <v>1</v>
      </c>
      <c r="GP572">
        <v>2</v>
      </c>
      <c r="GQ572" t="s">
        <v>446</v>
      </c>
      <c r="GR572">
        <v>3.12546</v>
      </c>
      <c r="GS572">
        <v>2.65469</v>
      </c>
      <c r="GT572">
        <v>0.185991</v>
      </c>
      <c r="GU572">
        <v>0.189689</v>
      </c>
      <c r="GV572">
        <v>0.0979713</v>
      </c>
      <c r="GW572">
        <v>0.0950949</v>
      </c>
      <c r="GX572">
        <v>20916.1</v>
      </c>
      <c r="GY572">
        <v>19779.9</v>
      </c>
      <c r="GZ572">
        <v>22978.3</v>
      </c>
      <c r="HA572">
        <v>23767.8</v>
      </c>
      <c r="HB572">
        <v>35333.7</v>
      </c>
      <c r="HC572">
        <v>35610.1</v>
      </c>
      <c r="HD572">
        <v>41427.8</v>
      </c>
      <c r="HE572">
        <v>42386.9</v>
      </c>
      <c r="HF572">
        <v>1.90432</v>
      </c>
      <c r="HG572">
        <v>1.81858</v>
      </c>
      <c r="HH572">
        <v>0.171669</v>
      </c>
      <c r="HI572">
        <v>0</v>
      </c>
      <c r="HJ572">
        <v>27.2162</v>
      </c>
      <c r="HK572">
        <v>999.9</v>
      </c>
      <c r="HL572">
        <v>55.579</v>
      </c>
      <c r="HM572">
        <v>29.497</v>
      </c>
      <c r="HN572">
        <v>25.4905</v>
      </c>
      <c r="HO572">
        <v>54.4665</v>
      </c>
      <c r="HP572">
        <v>41.4503</v>
      </c>
      <c r="HQ572">
        <v>1</v>
      </c>
      <c r="HR572">
        <v>0.0419792</v>
      </c>
      <c r="HS572">
        <v>0.697004</v>
      </c>
      <c r="HT572">
        <v>20.2164</v>
      </c>
      <c r="HU572">
        <v>5.22942</v>
      </c>
      <c r="HV572">
        <v>11.992</v>
      </c>
      <c r="HW572">
        <v>4.95565</v>
      </c>
      <c r="HX572">
        <v>3.30393</v>
      </c>
      <c r="HY572">
        <v>25.2</v>
      </c>
      <c r="HZ572">
        <v>9999</v>
      </c>
      <c r="IA572">
        <v>9999</v>
      </c>
      <c r="IB572">
        <v>9999</v>
      </c>
      <c r="IC572">
        <v>1.86851</v>
      </c>
      <c r="ID572">
        <v>1.8642</v>
      </c>
      <c r="IE572">
        <v>1.8718</v>
      </c>
      <c r="IF572">
        <v>1.86267</v>
      </c>
      <c r="IG572">
        <v>1.86208</v>
      </c>
      <c r="IH572">
        <v>1.86854</v>
      </c>
      <c r="II572">
        <v>1.85867</v>
      </c>
      <c r="IJ572">
        <v>1.86508</v>
      </c>
      <c r="IK572">
        <v>5</v>
      </c>
      <c r="IL572">
        <v>0</v>
      </c>
      <c r="IM572">
        <v>0</v>
      </c>
      <c r="IN572">
        <v>0</v>
      </c>
      <c r="IO572" t="s">
        <v>441</v>
      </c>
      <c r="IP572" t="s">
        <v>442</v>
      </c>
      <c r="IQ572" t="s">
        <v>443</v>
      </c>
      <c r="IR572" t="s">
        <v>443</v>
      </c>
      <c r="IS572" t="s">
        <v>443</v>
      </c>
      <c r="IT572" t="s">
        <v>443</v>
      </c>
      <c r="IU572">
        <v>0</v>
      </c>
      <c r="IV572">
        <v>100</v>
      </c>
      <c r="IW572">
        <v>100</v>
      </c>
      <c r="IX572">
        <v>7.62</v>
      </c>
      <c r="IY572">
        <v>0.3714</v>
      </c>
      <c r="IZ572">
        <v>4.29428474587108</v>
      </c>
      <c r="JA572">
        <v>0.0044018681294096</v>
      </c>
      <c r="JB572">
        <v>-1.90699597991277e-06</v>
      </c>
      <c r="JC572">
        <v>4.44501569190667e-10</v>
      </c>
      <c r="JD572">
        <v>0.0663976639725661</v>
      </c>
      <c r="JE572">
        <v>0.00774552653971819</v>
      </c>
      <c r="JF572">
        <v>0.000136201457998369</v>
      </c>
      <c r="JG572">
        <v>5.32982615085375e-06</v>
      </c>
      <c r="JH572">
        <v>-0</v>
      </c>
      <c r="JI572">
        <v>1991</v>
      </c>
      <c r="JJ572">
        <v>1</v>
      </c>
      <c r="JK572">
        <v>28</v>
      </c>
      <c r="JL572">
        <v>195907.8</v>
      </c>
      <c r="JM572">
        <v>195907.6</v>
      </c>
      <c r="JN572">
        <v>2.32422</v>
      </c>
      <c r="JO572">
        <v>2.36816</v>
      </c>
      <c r="JP572">
        <v>1.49902</v>
      </c>
      <c r="JQ572">
        <v>2.33276</v>
      </c>
      <c r="JR572">
        <v>1.54419</v>
      </c>
      <c r="JS572">
        <v>2.26196</v>
      </c>
      <c r="JT572">
        <v>35.801</v>
      </c>
      <c r="JU572">
        <v>24.0963</v>
      </c>
      <c r="JV572">
        <v>18</v>
      </c>
      <c r="JW572">
        <v>546.951</v>
      </c>
      <c r="JX572">
        <v>434.743</v>
      </c>
      <c r="JY572">
        <v>25.8819</v>
      </c>
      <c r="JZ572">
        <v>28.128</v>
      </c>
      <c r="KA572">
        <v>29.9995</v>
      </c>
      <c r="KB572">
        <v>28.0861</v>
      </c>
      <c r="KC572">
        <v>28.1148</v>
      </c>
      <c r="KD572">
        <v>46.5214</v>
      </c>
      <c r="KE572">
        <v>26.7792</v>
      </c>
      <c r="KF572">
        <v>100</v>
      </c>
      <c r="KG572">
        <v>25.8676</v>
      </c>
      <c r="KH572">
        <v>1272.94</v>
      </c>
      <c r="KI572">
        <v>21.8678</v>
      </c>
      <c r="KJ572">
        <v>92.8492</v>
      </c>
      <c r="KK572">
        <v>98.7838</v>
      </c>
    </row>
    <row r="573" spans="1:297">
      <c r="A573">
        <v>557</v>
      </c>
      <c r="B573">
        <v>1759004175.1</v>
      </c>
      <c r="C573">
        <v>16828.0999999046</v>
      </c>
      <c r="D573" t="s">
        <v>1560</v>
      </c>
      <c r="E573" t="s">
        <v>1561</v>
      </c>
      <c r="F573">
        <v>5</v>
      </c>
      <c r="G573" t="s">
        <v>1217</v>
      </c>
      <c r="H573" t="s">
        <v>436</v>
      </c>
      <c r="I573">
        <v>1759004166.94615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(EA573+(U573+2*0.95*5.67E-8*(((EA573+$B$7)+273)^4-(EA573+273)^4)-44100*J573)/(1.84*29.3*R573+8*0.95*5.67E-8*(EA573+273)^3))</f>
        <v>0</v>
      </c>
      <c r="W573">
        <f>($C$7*EB573+$D$7*EC573+$E$7*V573)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2*0.95*5.67E-8*(((EA573+$B$7)+273)^4-(W573+273)^4)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1287.54000597619</v>
      </c>
      <c r="AK573">
        <v>1261.60357575758</v>
      </c>
      <c r="AL573">
        <v>3.61438441558416</v>
      </c>
      <c r="AM573">
        <v>63.08</v>
      </c>
      <c r="AN573">
        <f>(AP573 - AO573 + DY573*1E3/(8.314*(EA573+273.15)) * AR573/DX573 * AQ573) * DX573/(100*DL573) * 1000/(1000 - AP573)</f>
        <v>0</v>
      </c>
      <c r="AO573">
        <v>21.8034277053571</v>
      </c>
      <c r="AP573">
        <v>22.9237848484848</v>
      </c>
      <c r="AQ573">
        <v>8.42302489176106e-06</v>
      </c>
      <c r="AR573">
        <v>99.94</v>
      </c>
      <c r="AS573">
        <v>0</v>
      </c>
      <c r="AT573">
        <v>0</v>
      </c>
      <c r="AU573">
        <f>IF(AS573*$H$13&gt;=AW573,1.0,(AW573/(AW573-AS573*$H$13)))</f>
        <v>0</v>
      </c>
      <c r="AV573">
        <f>(AU573-1)*100</f>
        <v>0</v>
      </c>
      <c r="AW573">
        <f>MAX(0,($B$13+$C$13*EF573)/(1+$D$13*EF573)*DY573/(EA573+273)*$E$13)</f>
        <v>0</v>
      </c>
      <c r="AX573" t="s">
        <v>437</v>
      </c>
      <c r="AY573" t="s">
        <v>437</v>
      </c>
      <c r="AZ573">
        <v>0</v>
      </c>
      <c r="BA573">
        <v>0</v>
      </c>
      <c r="BB573">
        <f>1-AZ573/BA573</f>
        <v>0</v>
      </c>
      <c r="BC573">
        <v>0</v>
      </c>
      <c r="BD573" t="s">
        <v>437</v>
      </c>
      <c r="BE573" t="s">
        <v>437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437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$B$11*EG573+$C$11*EH573+$F$11*ES573*(1-EV573)</f>
        <v>0</v>
      </c>
      <c r="DI573">
        <f>DH573*DJ573</f>
        <v>0</v>
      </c>
      <c r="DJ573">
        <f>($B$11*$D$9+$C$11*$D$9+$F$11*((FF573+EX573)/MAX(FF573+EX573+FG573, 0.1)*$I$9+FG573/MAX(FF573+EX573+FG573, 0.1)*$J$9))/($B$11+$C$11+$F$11)</f>
        <v>0</v>
      </c>
      <c r="DK573">
        <f>($B$11*$K$9+$C$11*$K$9+$F$11*((FF573+EX573)/MAX(FF573+EX573+FG573, 0.1)*$P$9+FG573/MAX(FF573+EX573+FG573, 0.1)*$Q$9))/($B$11+$C$11+$F$11)</f>
        <v>0</v>
      </c>
      <c r="DL573">
        <v>4.6</v>
      </c>
      <c r="DM573">
        <v>0.5</v>
      </c>
      <c r="DN573" t="s">
        <v>438</v>
      </c>
      <c r="DO573">
        <v>2</v>
      </c>
      <c r="DP573" t="b">
        <v>1</v>
      </c>
      <c r="DQ573">
        <v>1759004166.94615</v>
      </c>
      <c r="DR573">
        <v>1208.2</v>
      </c>
      <c r="DS573">
        <v>1243.07769230769</v>
      </c>
      <c r="DT573">
        <v>22.9307461538462</v>
      </c>
      <c r="DU573">
        <v>21.7712307692308</v>
      </c>
      <c r="DV573">
        <v>1200.6</v>
      </c>
      <c r="DW573">
        <v>22.5591</v>
      </c>
      <c r="DX573">
        <v>499.995692307692</v>
      </c>
      <c r="DY573">
        <v>90.2386153846154</v>
      </c>
      <c r="DZ573">
        <v>0.0287150153846154</v>
      </c>
      <c r="EA573">
        <v>29.5382846153846</v>
      </c>
      <c r="EB573">
        <v>30.0199076923077</v>
      </c>
      <c r="EC573">
        <v>999.9</v>
      </c>
      <c r="ED573">
        <v>0</v>
      </c>
      <c r="EE573">
        <v>0</v>
      </c>
      <c r="EF573">
        <v>10012.8369230769</v>
      </c>
      <c r="EG573">
        <v>0</v>
      </c>
      <c r="EH573">
        <v>9.51475</v>
      </c>
      <c r="EI573">
        <v>-34.8766461538462</v>
      </c>
      <c r="EJ573">
        <v>1236.55538461538</v>
      </c>
      <c r="EK573">
        <v>1270.74307692308</v>
      </c>
      <c r="EL573">
        <v>1.15952307692308</v>
      </c>
      <c r="EM573">
        <v>1243.07769230769</v>
      </c>
      <c r="EN573">
        <v>21.7712307692308</v>
      </c>
      <c r="EO573">
        <v>2.06923846153846</v>
      </c>
      <c r="EP573">
        <v>1.96460615384615</v>
      </c>
      <c r="EQ573">
        <v>17.9843307692308</v>
      </c>
      <c r="ER573">
        <v>17.1619076923077</v>
      </c>
      <c r="ES573">
        <v>2000.03384615385</v>
      </c>
      <c r="ET573">
        <v>0.980003615384616</v>
      </c>
      <c r="EU573">
        <v>0.0199964923076923</v>
      </c>
      <c r="EV573">
        <v>0</v>
      </c>
      <c r="EW573">
        <v>304.433615384615</v>
      </c>
      <c r="EX573">
        <v>5.00016</v>
      </c>
      <c r="EY573">
        <v>6406.13615384615</v>
      </c>
      <c r="EZ573">
        <v>18234.5153846154</v>
      </c>
      <c r="FA573">
        <v>48.8797692307692</v>
      </c>
      <c r="FB573">
        <v>49.4709230769231</v>
      </c>
      <c r="FC573">
        <v>49.312</v>
      </c>
      <c r="FD573">
        <v>49.0429230769231</v>
      </c>
      <c r="FE573">
        <v>50.6918461538462</v>
      </c>
      <c r="FF573">
        <v>1955.14384615385</v>
      </c>
      <c r="FG573">
        <v>39.89</v>
      </c>
      <c r="FH573">
        <v>0</v>
      </c>
      <c r="FI573">
        <v>1759004180.7</v>
      </c>
      <c r="FJ573">
        <v>0</v>
      </c>
      <c r="FK573">
        <v>304.414153846154</v>
      </c>
      <c r="FL573">
        <v>-0.161777776851379</v>
      </c>
      <c r="FM573">
        <v>13.6300855084624</v>
      </c>
      <c r="FN573">
        <v>6406.18538461538</v>
      </c>
      <c r="FO573">
        <v>15</v>
      </c>
      <c r="FP573">
        <v>0</v>
      </c>
      <c r="FQ573" t="s">
        <v>439</v>
      </c>
      <c r="FR573">
        <v>1747249705.1</v>
      </c>
      <c r="FS573">
        <v>1747249711.1</v>
      </c>
      <c r="FT573">
        <v>0</v>
      </c>
      <c r="FU573">
        <v>0.871</v>
      </c>
      <c r="FV573">
        <v>0.066</v>
      </c>
      <c r="FW573">
        <v>5.486</v>
      </c>
      <c r="FX573">
        <v>0.145</v>
      </c>
      <c r="FY573">
        <v>420</v>
      </c>
      <c r="FZ573">
        <v>16</v>
      </c>
      <c r="GA573">
        <v>0.27</v>
      </c>
      <c r="GB573">
        <v>0.16</v>
      </c>
      <c r="GC573">
        <v>-34.6661857142857</v>
      </c>
      <c r="GD573">
        <v>-2.77630129870136</v>
      </c>
      <c r="GE573">
        <v>0.756909679008581</v>
      </c>
      <c r="GF573">
        <v>0</v>
      </c>
      <c r="GG573">
        <v>304.338058823529</v>
      </c>
      <c r="GH573">
        <v>0.867135219251539</v>
      </c>
      <c r="GI573">
        <v>0.190029400384206</v>
      </c>
      <c r="GJ573">
        <v>-1</v>
      </c>
      <c r="GK573">
        <v>1.17876571428571</v>
      </c>
      <c r="GL573">
        <v>-0.335114805194801</v>
      </c>
      <c r="GM573">
        <v>0.0351437990969387</v>
      </c>
      <c r="GN573">
        <v>0</v>
      </c>
      <c r="GO573">
        <v>0</v>
      </c>
      <c r="GP573">
        <v>2</v>
      </c>
      <c r="GQ573" t="s">
        <v>457</v>
      </c>
      <c r="GR573">
        <v>3.12556</v>
      </c>
      <c r="GS573">
        <v>2.65436</v>
      </c>
      <c r="GT573">
        <v>0.187678</v>
      </c>
      <c r="GU573">
        <v>0.19121</v>
      </c>
      <c r="GV573">
        <v>0.0979806</v>
      </c>
      <c r="GW573">
        <v>0.0951269</v>
      </c>
      <c r="GX573">
        <v>20873.4</v>
      </c>
      <c r="GY573">
        <v>19742.9</v>
      </c>
      <c r="GZ573">
        <v>22979.1</v>
      </c>
      <c r="HA573">
        <v>23767.8</v>
      </c>
      <c r="HB573">
        <v>35333.8</v>
      </c>
      <c r="HC573">
        <v>35609.3</v>
      </c>
      <c r="HD573">
        <v>41428.2</v>
      </c>
      <c r="HE573">
        <v>42387.3</v>
      </c>
      <c r="HF573">
        <v>1.9049</v>
      </c>
      <c r="HG573">
        <v>1.81837</v>
      </c>
      <c r="HH573">
        <v>0.171944</v>
      </c>
      <c r="HI573">
        <v>0</v>
      </c>
      <c r="HJ573">
        <v>27.2156</v>
      </c>
      <c r="HK573">
        <v>999.9</v>
      </c>
      <c r="HL573">
        <v>55.579</v>
      </c>
      <c r="HM573">
        <v>29.517</v>
      </c>
      <c r="HN573">
        <v>25.5215</v>
      </c>
      <c r="HO573">
        <v>54.3865</v>
      </c>
      <c r="HP573">
        <v>41.5425</v>
      </c>
      <c r="HQ573">
        <v>1</v>
      </c>
      <c r="HR573">
        <v>0.0418089</v>
      </c>
      <c r="HS573">
        <v>0.706106</v>
      </c>
      <c r="HT573">
        <v>20.2161</v>
      </c>
      <c r="HU573">
        <v>5.22957</v>
      </c>
      <c r="HV573">
        <v>11.992</v>
      </c>
      <c r="HW573">
        <v>4.95565</v>
      </c>
      <c r="HX573">
        <v>3.30387</v>
      </c>
      <c r="HY573">
        <v>25.2</v>
      </c>
      <c r="HZ573">
        <v>9999</v>
      </c>
      <c r="IA573">
        <v>9999</v>
      </c>
      <c r="IB573">
        <v>9999</v>
      </c>
      <c r="IC573">
        <v>1.86847</v>
      </c>
      <c r="ID573">
        <v>1.86417</v>
      </c>
      <c r="IE573">
        <v>1.8718</v>
      </c>
      <c r="IF573">
        <v>1.86265</v>
      </c>
      <c r="IG573">
        <v>1.86208</v>
      </c>
      <c r="IH573">
        <v>1.86856</v>
      </c>
      <c r="II573">
        <v>1.85867</v>
      </c>
      <c r="IJ573">
        <v>1.86508</v>
      </c>
      <c r="IK573">
        <v>5</v>
      </c>
      <c r="IL573">
        <v>0</v>
      </c>
      <c r="IM573">
        <v>0</v>
      </c>
      <c r="IN573">
        <v>0</v>
      </c>
      <c r="IO573" t="s">
        <v>441</v>
      </c>
      <c r="IP573" t="s">
        <v>442</v>
      </c>
      <c r="IQ573" t="s">
        <v>443</v>
      </c>
      <c r="IR573" t="s">
        <v>443</v>
      </c>
      <c r="IS573" t="s">
        <v>443</v>
      </c>
      <c r="IT573" t="s">
        <v>443</v>
      </c>
      <c r="IU573">
        <v>0</v>
      </c>
      <c r="IV573">
        <v>100</v>
      </c>
      <c r="IW573">
        <v>100</v>
      </c>
      <c r="IX573">
        <v>7.65</v>
      </c>
      <c r="IY573">
        <v>0.3714</v>
      </c>
      <c r="IZ573">
        <v>4.29428474587108</v>
      </c>
      <c r="JA573">
        <v>0.0044018681294096</v>
      </c>
      <c r="JB573">
        <v>-1.90699597991277e-06</v>
      </c>
      <c r="JC573">
        <v>4.44501569190667e-10</v>
      </c>
      <c r="JD573">
        <v>0.0663976639725661</v>
      </c>
      <c r="JE573">
        <v>0.00774552653971819</v>
      </c>
      <c r="JF573">
        <v>0.000136201457998369</v>
      </c>
      <c r="JG573">
        <v>5.32982615085375e-06</v>
      </c>
      <c r="JH573">
        <v>-0</v>
      </c>
      <c r="JI573">
        <v>1991</v>
      </c>
      <c r="JJ573">
        <v>1</v>
      </c>
      <c r="JK573">
        <v>28</v>
      </c>
      <c r="JL573">
        <v>195907.8</v>
      </c>
      <c r="JM573">
        <v>195907.7</v>
      </c>
      <c r="JN573">
        <v>2.35229</v>
      </c>
      <c r="JO573">
        <v>2.35107</v>
      </c>
      <c r="JP573">
        <v>1.49902</v>
      </c>
      <c r="JQ573">
        <v>2.33276</v>
      </c>
      <c r="JR573">
        <v>1.54419</v>
      </c>
      <c r="JS573">
        <v>2.34253</v>
      </c>
      <c r="JT573">
        <v>35.801</v>
      </c>
      <c r="JU573">
        <v>24.105</v>
      </c>
      <c r="JV573">
        <v>18</v>
      </c>
      <c r="JW573">
        <v>547.29</v>
      </c>
      <c r="JX573">
        <v>434.596</v>
      </c>
      <c r="JY573">
        <v>25.8625</v>
      </c>
      <c r="JZ573">
        <v>28.124</v>
      </c>
      <c r="KA573">
        <v>29.9998</v>
      </c>
      <c r="KB573">
        <v>28.082</v>
      </c>
      <c r="KC573">
        <v>28.1111</v>
      </c>
      <c r="KD573">
        <v>47.0822</v>
      </c>
      <c r="KE573">
        <v>26.7792</v>
      </c>
      <c r="KF573">
        <v>100</v>
      </c>
      <c r="KG573">
        <v>25.851</v>
      </c>
      <c r="KH573">
        <v>1293.11</v>
      </c>
      <c r="KI573">
        <v>21.8887</v>
      </c>
      <c r="KJ573">
        <v>92.8508</v>
      </c>
      <c r="KK573">
        <v>98.7844</v>
      </c>
    </row>
    <row r="574" spans="1:297">
      <c r="A574">
        <v>558</v>
      </c>
      <c r="B574">
        <v>1759004180.1</v>
      </c>
      <c r="C574">
        <v>16833.0999999046</v>
      </c>
      <c r="D574" t="s">
        <v>1562</v>
      </c>
      <c r="E574" t="s">
        <v>1563</v>
      </c>
      <c r="F574">
        <v>5</v>
      </c>
      <c r="G574" t="s">
        <v>1217</v>
      </c>
      <c r="H574" t="s">
        <v>436</v>
      </c>
      <c r="I574">
        <v>1759004171.94615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(EA574+(U574+2*0.95*5.67E-8*(((EA574+$B$7)+273)^4-(EA574+273)^4)-44100*J574)/(1.84*29.3*R574+8*0.95*5.67E-8*(EA574+273)^3))</f>
        <v>0</v>
      </c>
      <c r="W574">
        <f>($C$7*EB574+$D$7*EC574+$E$7*V574)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2*0.95*5.67E-8*(((EA574+$B$7)+273)^4-(W574+273)^4)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1303.73600622619</v>
      </c>
      <c r="AK574">
        <v>1278.16206060606</v>
      </c>
      <c r="AL574">
        <v>3.25742705627692</v>
      </c>
      <c r="AM574">
        <v>63.08</v>
      </c>
      <c r="AN574">
        <f>(AP574 - AO574 + DY574*1E3/(8.314*(EA574+273.15)) * AR574/DX574 * AQ574) * DX574/(100*DL574) * 1000/(1000 - AP574)</f>
        <v>0</v>
      </c>
      <c r="AO574">
        <v>21.8053656994048</v>
      </c>
      <c r="AP574">
        <v>22.9136612121212</v>
      </c>
      <c r="AQ574">
        <v>-2.88986415883122e-05</v>
      </c>
      <c r="AR574">
        <v>99.94</v>
      </c>
      <c r="AS574">
        <v>0</v>
      </c>
      <c r="AT574">
        <v>0</v>
      </c>
      <c r="AU574">
        <f>IF(AS574*$H$13&gt;=AW574,1.0,(AW574/(AW574-AS574*$H$13)))</f>
        <v>0</v>
      </c>
      <c r="AV574">
        <f>(AU574-1)*100</f>
        <v>0</v>
      </c>
      <c r="AW574">
        <f>MAX(0,($B$13+$C$13*EF574)/(1+$D$13*EF574)*DY574/(EA574+273)*$E$13)</f>
        <v>0</v>
      </c>
      <c r="AX574" t="s">
        <v>437</v>
      </c>
      <c r="AY574" t="s">
        <v>437</v>
      </c>
      <c r="AZ574">
        <v>0</v>
      </c>
      <c r="BA574">
        <v>0</v>
      </c>
      <c r="BB574">
        <f>1-AZ574/BA574</f>
        <v>0</v>
      </c>
      <c r="BC574">
        <v>0</v>
      </c>
      <c r="BD574" t="s">
        <v>437</v>
      </c>
      <c r="BE574" t="s">
        <v>437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437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$B$11*EG574+$C$11*EH574+$F$11*ES574*(1-EV574)</f>
        <v>0</v>
      </c>
      <c r="DI574">
        <f>DH574*DJ574</f>
        <v>0</v>
      </c>
      <c r="DJ574">
        <f>($B$11*$D$9+$C$11*$D$9+$F$11*((FF574+EX574)/MAX(FF574+EX574+FG574, 0.1)*$I$9+FG574/MAX(FF574+EX574+FG574, 0.1)*$J$9))/($B$11+$C$11+$F$11)</f>
        <v>0</v>
      </c>
      <c r="DK574">
        <f>($B$11*$K$9+$C$11*$K$9+$F$11*((FF574+EX574)/MAX(FF574+EX574+FG574, 0.1)*$P$9+FG574/MAX(FF574+EX574+FG574, 0.1)*$Q$9))/($B$11+$C$11+$F$11)</f>
        <v>0</v>
      </c>
      <c r="DL574">
        <v>4.6</v>
      </c>
      <c r="DM574">
        <v>0.5</v>
      </c>
      <c r="DN574" t="s">
        <v>438</v>
      </c>
      <c r="DO574">
        <v>2</v>
      </c>
      <c r="DP574" t="b">
        <v>1</v>
      </c>
      <c r="DQ574">
        <v>1759004171.94615</v>
      </c>
      <c r="DR574">
        <v>1225.09769230769</v>
      </c>
      <c r="DS574">
        <v>1259.62153846154</v>
      </c>
      <c r="DT574">
        <v>22.9224384615385</v>
      </c>
      <c r="DU574">
        <v>21.7881</v>
      </c>
      <c r="DV574">
        <v>1217.46923076923</v>
      </c>
      <c r="DW574">
        <v>22.5509846153846</v>
      </c>
      <c r="DX574">
        <v>499.998538461538</v>
      </c>
      <c r="DY574">
        <v>90.2385769230769</v>
      </c>
      <c r="DZ574">
        <v>0.0287439307692308</v>
      </c>
      <c r="EA574">
        <v>29.5276769230769</v>
      </c>
      <c r="EB574">
        <v>30.0202615384615</v>
      </c>
      <c r="EC574">
        <v>999.9</v>
      </c>
      <c r="ED574">
        <v>0</v>
      </c>
      <c r="EE574">
        <v>0</v>
      </c>
      <c r="EF574">
        <v>10003.3676923077</v>
      </c>
      <c r="EG574">
        <v>0</v>
      </c>
      <c r="EH574">
        <v>9.51475</v>
      </c>
      <c r="EI574">
        <v>-34.5230076923077</v>
      </c>
      <c r="EJ574">
        <v>1253.84</v>
      </c>
      <c r="EK574">
        <v>1287.67769230769</v>
      </c>
      <c r="EL574">
        <v>1.13432846153846</v>
      </c>
      <c r="EM574">
        <v>1259.62153846154</v>
      </c>
      <c r="EN574">
        <v>21.7881</v>
      </c>
      <c r="EO574">
        <v>2.06848692307692</v>
      </c>
      <c r="EP574">
        <v>1.96612923076923</v>
      </c>
      <c r="EQ574">
        <v>17.9785692307692</v>
      </c>
      <c r="ER574">
        <v>17.1741538461538</v>
      </c>
      <c r="ES574">
        <v>2000.00846153846</v>
      </c>
      <c r="ET574">
        <v>0.980003384615385</v>
      </c>
      <c r="EU574">
        <v>0.0199967076923077</v>
      </c>
      <c r="EV574">
        <v>0</v>
      </c>
      <c r="EW574">
        <v>304.426923076923</v>
      </c>
      <c r="EX574">
        <v>5.00016</v>
      </c>
      <c r="EY574">
        <v>6407.06</v>
      </c>
      <c r="EZ574">
        <v>18234.2846153846</v>
      </c>
      <c r="FA574">
        <v>48.8797692307692</v>
      </c>
      <c r="FB574">
        <v>49.4709230769231</v>
      </c>
      <c r="FC574">
        <v>49.312</v>
      </c>
      <c r="FD574">
        <v>49.0429230769231</v>
      </c>
      <c r="FE574">
        <v>50.6918461538462</v>
      </c>
      <c r="FF574">
        <v>1955.11846153846</v>
      </c>
      <c r="FG574">
        <v>39.89</v>
      </c>
      <c r="FH574">
        <v>0</v>
      </c>
      <c r="FI574">
        <v>1759004185.5</v>
      </c>
      <c r="FJ574">
        <v>0</v>
      </c>
      <c r="FK574">
        <v>304.435</v>
      </c>
      <c r="FL574">
        <v>0.63972649590731</v>
      </c>
      <c r="FM574">
        <v>11.7965812015038</v>
      </c>
      <c r="FN574">
        <v>6407.10576923077</v>
      </c>
      <c r="FO574">
        <v>15</v>
      </c>
      <c r="FP574">
        <v>0</v>
      </c>
      <c r="FQ574" t="s">
        <v>439</v>
      </c>
      <c r="FR574">
        <v>1747249705.1</v>
      </c>
      <c r="FS574">
        <v>1747249711.1</v>
      </c>
      <c r="FT574">
        <v>0</v>
      </c>
      <c r="FU574">
        <v>0.871</v>
      </c>
      <c r="FV574">
        <v>0.066</v>
      </c>
      <c r="FW574">
        <v>5.486</v>
      </c>
      <c r="FX574">
        <v>0.145</v>
      </c>
      <c r="FY574">
        <v>420</v>
      </c>
      <c r="FZ574">
        <v>16</v>
      </c>
      <c r="GA574">
        <v>0.27</v>
      </c>
      <c r="GB574">
        <v>0.16</v>
      </c>
      <c r="GC574">
        <v>-34.7139523809524</v>
      </c>
      <c r="GD574">
        <v>2.32491428571422</v>
      </c>
      <c r="GE574">
        <v>0.725839410691773</v>
      </c>
      <c r="GF574">
        <v>0</v>
      </c>
      <c r="GG574">
        <v>304.418970588235</v>
      </c>
      <c r="GH574">
        <v>0.27879297264686</v>
      </c>
      <c r="GI574">
        <v>0.176507704430098</v>
      </c>
      <c r="GJ574">
        <v>-1</v>
      </c>
      <c r="GK574">
        <v>1.14990952380952</v>
      </c>
      <c r="GL574">
        <v>-0.330135584415584</v>
      </c>
      <c r="GM574">
        <v>0.0347736794930811</v>
      </c>
      <c r="GN574">
        <v>0</v>
      </c>
      <c r="GO574">
        <v>0</v>
      </c>
      <c r="GP574">
        <v>2</v>
      </c>
      <c r="GQ574" t="s">
        <v>457</v>
      </c>
      <c r="GR574">
        <v>3.12561</v>
      </c>
      <c r="GS574">
        <v>2.65442</v>
      </c>
      <c r="GT574">
        <v>0.189217</v>
      </c>
      <c r="GU574">
        <v>0.192904</v>
      </c>
      <c r="GV574">
        <v>0.0979502</v>
      </c>
      <c r="GW574">
        <v>0.0951482</v>
      </c>
      <c r="GX574">
        <v>20833.7</v>
      </c>
      <c r="GY574">
        <v>19701.7</v>
      </c>
      <c r="GZ574">
        <v>22978.8</v>
      </c>
      <c r="HA574">
        <v>23768</v>
      </c>
      <c r="HB574">
        <v>35335.1</v>
      </c>
      <c r="HC574">
        <v>35608.8</v>
      </c>
      <c r="HD574">
        <v>41428.1</v>
      </c>
      <c r="HE574">
        <v>42387.6</v>
      </c>
      <c r="HF574">
        <v>1.90482</v>
      </c>
      <c r="HG574">
        <v>1.81865</v>
      </c>
      <c r="HH574">
        <v>0.172362</v>
      </c>
      <c r="HI574">
        <v>0</v>
      </c>
      <c r="HJ574">
        <v>27.2122</v>
      </c>
      <c r="HK574">
        <v>999.9</v>
      </c>
      <c r="HL574">
        <v>55.579</v>
      </c>
      <c r="HM574">
        <v>29.497</v>
      </c>
      <c r="HN574">
        <v>25.4923</v>
      </c>
      <c r="HO574">
        <v>53.3765</v>
      </c>
      <c r="HP574">
        <v>41.6426</v>
      </c>
      <c r="HQ574">
        <v>1</v>
      </c>
      <c r="HR574">
        <v>0.0414482</v>
      </c>
      <c r="HS574">
        <v>0.71168</v>
      </c>
      <c r="HT574">
        <v>20.2164</v>
      </c>
      <c r="HU574">
        <v>5.22957</v>
      </c>
      <c r="HV574">
        <v>11.992</v>
      </c>
      <c r="HW574">
        <v>4.9557</v>
      </c>
      <c r="HX574">
        <v>3.3039</v>
      </c>
      <c r="HY574">
        <v>25.2</v>
      </c>
      <c r="HZ574">
        <v>9999</v>
      </c>
      <c r="IA574">
        <v>9999</v>
      </c>
      <c r="IB574">
        <v>9999</v>
      </c>
      <c r="IC574">
        <v>1.86849</v>
      </c>
      <c r="ID574">
        <v>1.86419</v>
      </c>
      <c r="IE574">
        <v>1.8718</v>
      </c>
      <c r="IF574">
        <v>1.86266</v>
      </c>
      <c r="IG574">
        <v>1.86209</v>
      </c>
      <c r="IH574">
        <v>1.86855</v>
      </c>
      <c r="II574">
        <v>1.85867</v>
      </c>
      <c r="IJ574">
        <v>1.86508</v>
      </c>
      <c r="IK574">
        <v>5</v>
      </c>
      <c r="IL574">
        <v>0</v>
      </c>
      <c r="IM574">
        <v>0</v>
      </c>
      <c r="IN574">
        <v>0</v>
      </c>
      <c r="IO574" t="s">
        <v>441</v>
      </c>
      <c r="IP574" t="s">
        <v>442</v>
      </c>
      <c r="IQ574" t="s">
        <v>443</v>
      </c>
      <c r="IR574" t="s">
        <v>443</v>
      </c>
      <c r="IS574" t="s">
        <v>443</v>
      </c>
      <c r="IT574" t="s">
        <v>443</v>
      </c>
      <c r="IU574">
        <v>0</v>
      </c>
      <c r="IV574">
        <v>100</v>
      </c>
      <c r="IW574">
        <v>100</v>
      </c>
      <c r="IX574">
        <v>7.68</v>
      </c>
      <c r="IY574">
        <v>0.3713</v>
      </c>
      <c r="IZ574">
        <v>4.29428474587108</v>
      </c>
      <c r="JA574">
        <v>0.0044018681294096</v>
      </c>
      <c r="JB574">
        <v>-1.90699597991277e-06</v>
      </c>
      <c r="JC574">
        <v>4.44501569190667e-10</v>
      </c>
      <c r="JD574">
        <v>0.0663976639725661</v>
      </c>
      <c r="JE574">
        <v>0.00774552653971819</v>
      </c>
      <c r="JF574">
        <v>0.000136201457998369</v>
      </c>
      <c r="JG574">
        <v>5.32982615085375e-06</v>
      </c>
      <c r="JH574">
        <v>-0</v>
      </c>
      <c r="JI574">
        <v>1991</v>
      </c>
      <c r="JJ574">
        <v>1</v>
      </c>
      <c r="JK574">
        <v>28</v>
      </c>
      <c r="JL574">
        <v>195907.9</v>
      </c>
      <c r="JM574">
        <v>195907.8</v>
      </c>
      <c r="JN574">
        <v>2.37671</v>
      </c>
      <c r="JO574">
        <v>2.34375</v>
      </c>
      <c r="JP574">
        <v>1.4978</v>
      </c>
      <c r="JQ574">
        <v>2.33276</v>
      </c>
      <c r="JR574">
        <v>1.54419</v>
      </c>
      <c r="JS574">
        <v>2.37671</v>
      </c>
      <c r="JT574">
        <v>35.7777</v>
      </c>
      <c r="JU574">
        <v>24.1138</v>
      </c>
      <c r="JV574">
        <v>18</v>
      </c>
      <c r="JW574">
        <v>547.207</v>
      </c>
      <c r="JX574">
        <v>434.729</v>
      </c>
      <c r="JY574">
        <v>25.8458</v>
      </c>
      <c r="JZ574">
        <v>28.1198</v>
      </c>
      <c r="KA574">
        <v>29.9999</v>
      </c>
      <c r="KB574">
        <v>28.0779</v>
      </c>
      <c r="KC574">
        <v>28.1069</v>
      </c>
      <c r="KD574">
        <v>47.5939</v>
      </c>
      <c r="KE574">
        <v>26.493</v>
      </c>
      <c r="KF574">
        <v>100</v>
      </c>
      <c r="KG574">
        <v>25.8293</v>
      </c>
      <c r="KH574">
        <v>1306.71</v>
      </c>
      <c r="KI574">
        <v>21.9254</v>
      </c>
      <c r="KJ574">
        <v>92.8504</v>
      </c>
      <c r="KK574">
        <v>98.7851</v>
      </c>
    </row>
    <row r="575" spans="1:297">
      <c r="A575">
        <v>559</v>
      </c>
      <c r="B575">
        <v>1759004185.1</v>
      </c>
      <c r="C575">
        <v>16838.0999999046</v>
      </c>
      <c r="D575" t="s">
        <v>1564</v>
      </c>
      <c r="E575" t="s">
        <v>1565</v>
      </c>
      <c r="F575">
        <v>5</v>
      </c>
      <c r="G575" t="s">
        <v>1217</v>
      </c>
      <c r="H575" t="s">
        <v>436</v>
      </c>
      <c r="I575">
        <v>1759004176.94615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(EA575+(U575+2*0.95*5.67E-8*(((EA575+$B$7)+273)^4-(EA575+273)^4)-44100*J575)/(1.84*29.3*R575+8*0.95*5.67E-8*(EA575+273)^3))</f>
        <v>0</v>
      </c>
      <c r="W575">
        <f>($C$7*EB575+$D$7*EC575+$E$7*V575)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2*0.95*5.67E-8*(((EA575+$B$7)+273)^4-(W575+273)^4)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1325.59275614286</v>
      </c>
      <c r="AK575">
        <v>1297.54175757576</v>
      </c>
      <c r="AL575">
        <v>4.00032748917728</v>
      </c>
      <c r="AM575">
        <v>63.08</v>
      </c>
      <c r="AN575">
        <f>(AP575 - AO575 + DY575*1E3/(8.314*(EA575+273.15)) * AR575/DX575 * AQ575) * DX575/(100*DL575) * 1000/(1000 - AP575)</f>
        <v>0</v>
      </c>
      <c r="AO575">
        <v>21.8238163095238</v>
      </c>
      <c r="AP575">
        <v>22.9082642424242</v>
      </c>
      <c r="AQ575">
        <v>-1.85143377925431e-05</v>
      </c>
      <c r="AR575">
        <v>99.94</v>
      </c>
      <c r="AS575">
        <v>0</v>
      </c>
      <c r="AT575">
        <v>0</v>
      </c>
      <c r="AU575">
        <f>IF(AS575*$H$13&gt;=AW575,1.0,(AW575/(AW575-AS575*$H$13)))</f>
        <v>0</v>
      </c>
      <c r="AV575">
        <f>(AU575-1)*100</f>
        <v>0</v>
      </c>
      <c r="AW575">
        <f>MAX(0,($B$13+$C$13*EF575)/(1+$D$13*EF575)*DY575/(EA575+273)*$E$13)</f>
        <v>0</v>
      </c>
      <c r="AX575" t="s">
        <v>437</v>
      </c>
      <c r="AY575" t="s">
        <v>437</v>
      </c>
      <c r="AZ575">
        <v>0</v>
      </c>
      <c r="BA575">
        <v>0</v>
      </c>
      <c r="BB575">
        <f>1-AZ575/BA575</f>
        <v>0</v>
      </c>
      <c r="BC575">
        <v>0</v>
      </c>
      <c r="BD575" t="s">
        <v>437</v>
      </c>
      <c r="BE575" t="s">
        <v>437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437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$B$11*EG575+$C$11*EH575+$F$11*ES575*(1-EV575)</f>
        <v>0</v>
      </c>
      <c r="DI575">
        <f>DH575*DJ575</f>
        <v>0</v>
      </c>
      <c r="DJ575">
        <f>($B$11*$D$9+$C$11*$D$9+$F$11*((FF575+EX575)/MAX(FF575+EX575+FG575, 0.1)*$I$9+FG575/MAX(FF575+EX575+FG575, 0.1)*$J$9))/($B$11+$C$11+$F$11)</f>
        <v>0</v>
      </c>
      <c r="DK575">
        <f>($B$11*$K$9+$C$11*$K$9+$F$11*((FF575+EX575)/MAX(FF575+EX575+FG575, 0.1)*$P$9+FG575/MAX(FF575+EX575+FG575, 0.1)*$Q$9))/($B$11+$C$11+$F$11)</f>
        <v>0</v>
      </c>
      <c r="DL575">
        <v>4.6</v>
      </c>
      <c r="DM575">
        <v>0.5</v>
      </c>
      <c r="DN575" t="s">
        <v>438</v>
      </c>
      <c r="DO575">
        <v>2</v>
      </c>
      <c r="DP575" t="b">
        <v>1</v>
      </c>
      <c r="DQ575">
        <v>1759004176.94615</v>
      </c>
      <c r="DR575">
        <v>1242.17692307692</v>
      </c>
      <c r="DS575">
        <v>1278.57923076923</v>
      </c>
      <c r="DT575">
        <v>22.9168461538462</v>
      </c>
      <c r="DU575">
        <v>21.8097923076923</v>
      </c>
      <c r="DV575">
        <v>1234.51846153846</v>
      </c>
      <c r="DW575">
        <v>22.5455076923077</v>
      </c>
      <c r="DX575">
        <v>500</v>
      </c>
      <c r="DY575">
        <v>90.2381692307692</v>
      </c>
      <c r="DZ575">
        <v>0.0287513769230769</v>
      </c>
      <c r="EA575">
        <v>29.5182230769231</v>
      </c>
      <c r="EB575">
        <v>30.0200307692308</v>
      </c>
      <c r="EC575">
        <v>999.9</v>
      </c>
      <c r="ED575">
        <v>0</v>
      </c>
      <c r="EE575">
        <v>0</v>
      </c>
      <c r="EF575">
        <v>10009.7584615385</v>
      </c>
      <c r="EG575">
        <v>0</v>
      </c>
      <c r="EH575">
        <v>9.51475</v>
      </c>
      <c r="EI575">
        <v>-36.4015</v>
      </c>
      <c r="EJ575">
        <v>1271.31076923077</v>
      </c>
      <c r="EK575">
        <v>1307.08538461538</v>
      </c>
      <c r="EL575">
        <v>1.10703076923077</v>
      </c>
      <c r="EM575">
        <v>1278.57923076923</v>
      </c>
      <c r="EN575">
        <v>21.8097923076923</v>
      </c>
      <c r="EO575">
        <v>2.06797230769231</v>
      </c>
      <c r="EP575">
        <v>1.96807692307692</v>
      </c>
      <c r="EQ575">
        <v>17.9746153846154</v>
      </c>
      <c r="ER575">
        <v>17.1898076923077</v>
      </c>
      <c r="ES575">
        <v>1999.98076923077</v>
      </c>
      <c r="ET575">
        <v>0.980003153846154</v>
      </c>
      <c r="EU575">
        <v>0.0199969230769231</v>
      </c>
      <c r="EV575">
        <v>0</v>
      </c>
      <c r="EW575">
        <v>304.427461538462</v>
      </c>
      <c r="EX575">
        <v>5.00016</v>
      </c>
      <c r="EY575">
        <v>6407.84307692308</v>
      </c>
      <c r="EZ575">
        <v>18234.0307692308</v>
      </c>
      <c r="FA575">
        <v>48.875</v>
      </c>
      <c r="FB575">
        <v>49.4806153846154</v>
      </c>
      <c r="FC575">
        <v>49.3168461538462</v>
      </c>
      <c r="FD575">
        <v>49.0524615384615</v>
      </c>
      <c r="FE575">
        <v>50.6918461538462</v>
      </c>
      <c r="FF575">
        <v>1955.09076923077</v>
      </c>
      <c r="FG575">
        <v>39.89</v>
      </c>
      <c r="FH575">
        <v>0</v>
      </c>
      <c r="FI575">
        <v>1759004190.3</v>
      </c>
      <c r="FJ575">
        <v>0</v>
      </c>
      <c r="FK575">
        <v>304.461615384615</v>
      </c>
      <c r="FL575">
        <v>0.177230766865843</v>
      </c>
      <c r="FM575">
        <v>9.0533333163629</v>
      </c>
      <c r="FN575">
        <v>6407.985</v>
      </c>
      <c r="FO575">
        <v>15</v>
      </c>
      <c r="FP575">
        <v>0</v>
      </c>
      <c r="FQ575" t="s">
        <v>439</v>
      </c>
      <c r="FR575">
        <v>1747249705.1</v>
      </c>
      <c r="FS575">
        <v>1747249711.1</v>
      </c>
      <c r="FT575">
        <v>0</v>
      </c>
      <c r="FU575">
        <v>0.871</v>
      </c>
      <c r="FV575">
        <v>0.066</v>
      </c>
      <c r="FW575">
        <v>5.486</v>
      </c>
      <c r="FX575">
        <v>0.145</v>
      </c>
      <c r="FY575">
        <v>420</v>
      </c>
      <c r="FZ575">
        <v>16</v>
      </c>
      <c r="GA575">
        <v>0.27</v>
      </c>
      <c r="GB575">
        <v>0.16</v>
      </c>
      <c r="GC575">
        <v>-35.708855</v>
      </c>
      <c r="GD575">
        <v>-18.075415037594</v>
      </c>
      <c r="GE575">
        <v>2.4741342729276</v>
      </c>
      <c r="GF575">
        <v>0</v>
      </c>
      <c r="GG575">
        <v>304.434117647059</v>
      </c>
      <c r="GH575">
        <v>0.434469060428625</v>
      </c>
      <c r="GI575">
        <v>0.17523845345966</v>
      </c>
      <c r="GJ575">
        <v>-1</v>
      </c>
      <c r="GK575">
        <v>1.120805</v>
      </c>
      <c r="GL575">
        <v>-0.290760902255639</v>
      </c>
      <c r="GM575">
        <v>0.0296513956669834</v>
      </c>
      <c r="GN575">
        <v>0</v>
      </c>
      <c r="GO575">
        <v>0</v>
      </c>
      <c r="GP575">
        <v>2</v>
      </c>
      <c r="GQ575" t="s">
        <v>457</v>
      </c>
      <c r="GR575">
        <v>3.12568</v>
      </c>
      <c r="GS575">
        <v>2.65395</v>
      </c>
      <c r="GT575">
        <v>0.191102</v>
      </c>
      <c r="GU575">
        <v>0.194991</v>
      </c>
      <c r="GV575">
        <v>0.0979374</v>
      </c>
      <c r="GW575">
        <v>0.0952277</v>
      </c>
      <c r="GX575">
        <v>20785.4</v>
      </c>
      <c r="GY575">
        <v>19650.9</v>
      </c>
      <c r="GZ575">
        <v>22979</v>
      </c>
      <c r="HA575">
        <v>23768.1</v>
      </c>
      <c r="HB575">
        <v>35335.7</v>
      </c>
      <c r="HC575">
        <v>35606</v>
      </c>
      <c r="HD575">
        <v>41428.1</v>
      </c>
      <c r="HE575">
        <v>42387.8</v>
      </c>
      <c r="HF575">
        <v>1.90488</v>
      </c>
      <c r="HG575">
        <v>1.81883</v>
      </c>
      <c r="HH575">
        <v>0.172369</v>
      </c>
      <c r="HI575">
        <v>0</v>
      </c>
      <c r="HJ575">
        <v>27.2081</v>
      </c>
      <c r="HK575">
        <v>999.9</v>
      </c>
      <c r="HL575">
        <v>55.579</v>
      </c>
      <c r="HM575">
        <v>29.497</v>
      </c>
      <c r="HN575">
        <v>25.4939</v>
      </c>
      <c r="HO575">
        <v>53.7465</v>
      </c>
      <c r="HP575">
        <v>41.4583</v>
      </c>
      <c r="HQ575">
        <v>1</v>
      </c>
      <c r="HR575">
        <v>0.0414533</v>
      </c>
      <c r="HS575">
        <v>0.738919</v>
      </c>
      <c r="HT575">
        <v>20.216</v>
      </c>
      <c r="HU575">
        <v>5.23047</v>
      </c>
      <c r="HV575">
        <v>11.992</v>
      </c>
      <c r="HW575">
        <v>4.9557</v>
      </c>
      <c r="HX575">
        <v>3.30393</v>
      </c>
      <c r="HY575">
        <v>25.2</v>
      </c>
      <c r="HZ575">
        <v>9999</v>
      </c>
      <c r="IA575">
        <v>9999</v>
      </c>
      <c r="IB575">
        <v>9999</v>
      </c>
      <c r="IC575">
        <v>1.8685</v>
      </c>
      <c r="ID575">
        <v>1.86421</v>
      </c>
      <c r="IE575">
        <v>1.8718</v>
      </c>
      <c r="IF575">
        <v>1.86266</v>
      </c>
      <c r="IG575">
        <v>1.86208</v>
      </c>
      <c r="IH575">
        <v>1.86855</v>
      </c>
      <c r="II575">
        <v>1.85868</v>
      </c>
      <c r="IJ575">
        <v>1.86508</v>
      </c>
      <c r="IK575">
        <v>5</v>
      </c>
      <c r="IL575">
        <v>0</v>
      </c>
      <c r="IM575">
        <v>0</v>
      </c>
      <c r="IN575">
        <v>0</v>
      </c>
      <c r="IO575" t="s">
        <v>441</v>
      </c>
      <c r="IP575" t="s">
        <v>442</v>
      </c>
      <c r="IQ575" t="s">
        <v>443</v>
      </c>
      <c r="IR575" t="s">
        <v>443</v>
      </c>
      <c r="IS575" t="s">
        <v>443</v>
      </c>
      <c r="IT575" t="s">
        <v>443</v>
      </c>
      <c r="IU575">
        <v>0</v>
      </c>
      <c r="IV575">
        <v>100</v>
      </c>
      <c r="IW575">
        <v>100</v>
      </c>
      <c r="IX575">
        <v>7.71</v>
      </c>
      <c r="IY575">
        <v>0.3712</v>
      </c>
      <c r="IZ575">
        <v>4.29428474587108</v>
      </c>
      <c r="JA575">
        <v>0.0044018681294096</v>
      </c>
      <c r="JB575">
        <v>-1.90699597991277e-06</v>
      </c>
      <c r="JC575">
        <v>4.44501569190667e-10</v>
      </c>
      <c r="JD575">
        <v>0.0663976639725661</v>
      </c>
      <c r="JE575">
        <v>0.00774552653971819</v>
      </c>
      <c r="JF575">
        <v>0.000136201457998369</v>
      </c>
      <c r="JG575">
        <v>5.32982615085375e-06</v>
      </c>
      <c r="JH575">
        <v>-0</v>
      </c>
      <c r="JI575">
        <v>1991</v>
      </c>
      <c r="JJ575">
        <v>1</v>
      </c>
      <c r="JK575">
        <v>28</v>
      </c>
      <c r="JL575">
        <v>195908</v>
      </c>
      <c r="JM575">
        <v>195907.9</v>
      </c>
      <c r="JN575">
        <v>2.3877</v>
      </c>
      <c r="JO575">
        <v>2.36206</v>
      </c>
      <c r="JP575">
        <v>1.49902</v>
      </c>
      <c r="JQ575">
        <v>2.33276</v>
      </c>
      <c r="JR575">
        <v>1.54419</v>
      </c>
      <c r="JS575">
        <v>2.24365</v>
      </c>
      <c r="JT575">
        <v>35.7777</v>
      </c>
      <c r="JU575">
        <v>24.0963</v>
      </c>
      <c r="JV575">
        <v>18</v>
      </c>
      <c r="JW575">
        <v>547.213</v>
      </c>
      <c r="JX575">
        <v>434.803</v>
      </c>
      <c r="JY575">
        <v>25.8263</v>
      </c>
      <c r="JZ575">
        <v>28.1168</v>
      </c>
      <c r="KA575">
        <v>29.9999</v>
      </c>
      <c r="KB575">
        <v>28.0749</v>
      </c>
      <c r="KC575">
        <v>28.1029</v>
      </c>
      <c r="KD575">
        <v>47.8005</v>
      </c>
      <c r="KE575">
        <v>26.2124</v>
      </c>
      <c r="KF575">
        <v>100</v>
      </c>
      <c r="KG575">
        <v>25.8074</v>
      </c>
      <c r="KH575">
        <v>1327.1</v>
      </c>
      <c r="KI575">
        <v>21.9552</v>
      </c>
      <c r="KJ575">
        <v>92.8506</v>
      </c>
      <c r="KK575">
        <v>98.7856</v>
      </c>
    </row>
    <row r="576" spans="1:297">
      <c r="A576">
        <v>560</v>
      </c>
      <c r="B576">
        <v>1759004190.1</v>
      </c>
      <c r="C576">
        <v>16843.0999999046</v>
      </c>
      <c r="D576" t="s">
        <v>1566</v>
      </c>
      <c r="E576" t="s">
        <v>1567</v>
      </c>
      <c r="F576">
        <v>5</v>
      </c>
      <c r="G576" t="s">
        <v>1217</v>
      </c>
      <c r="H576" t="s">
        <v>436</v>
      </c>
      <c r="I576">
        <v>1759004181.94615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(EA576+(U576+2*0.95*5.67E-8*(((EA576+$B$7)+273)^4-(EA576+273)^4)-44100*J576)/(1.84*29.3*R576+8*0.95*5.67E-8*(EA576+273)^3))</f>
        <v>0</v>
      </c>
      <c r="W576">
        <f>($C$7*EB576+$D$7*EC576+$E$7*V576)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2*0.95*5.67E-8*(((EA576+$B$7)+273)^4-(W576+273)^4)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1340.57825482143</v>
      </c>
      <c r="AK576">
        <v>1315.48406060606</v>
      </c>
      <c r="AL576">
        <v>3.27767705627678</v>
      </c>
      <c r="AM576">
        <v>63.08</v>
      </c>
      <c r="AN576">
        <f>(AP576 - AO576 + DY576*1E3/(8.314*(EA576+273.15)) * AR576/DX576 * AQ576) * DX576/(100*DL576) * 1000/(1000 - AP576)</f>
        <v>0</v>
      </c>
      <c r="AO576">
        <v>21.8619695684524</v>
      </c>
      <c r="AP576">
        <v>22.9132563636364</v>
      </c>
      <c r="AQ576">
        <v>1.57870960527815e-05</v>
      </c>
      <c r="AR576">
        <v>99.94</v>
      </c>
      <c r="AS576">
        <v>0</v>
      </c>
      <c r="AT576">
        <v>0</v>
      </c>
      <c r="AU576">
        <f>IF(AS576*$H$13&gt;=AW576,1.0,(AW576/(AW576-AS576*$H$13)))</f>
        <v>0</v>
      </c>
      <c r="AV576">
        <f>(AU576-1)*100</f>
        <v>0</v>
      </c>
      <c r="AW576">
        <f>MAX(0,($B$13+$C$13*EF576)/(1+$D$13*EF576)*DY576/(EA576+273)*$E$13)</f>
        <v>0</v>
      </c>
      <c r="AX576" t="s">
        <v>437</v>
      </c>
      <c r="AY576" t="s">
        <v>437</v>
      </c>
      <c r="AZ576">
        <v>0</v>
      </c>
      <c r="BA576">
        <v>0</v>
      </c>
      <c r="BB576">
        <f>1-AZ576/BA576</f>
        <v>0</v>
      </c>
      <c r="BC576">
        <v>0</v>
      </c>
      <c r="BD576" t="s">
        <v>437</v>
      </c>
      <c r="BE576" t="s">
        <v>437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437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$B$11*EG576+$C$11*EH576+$F$11*ES576*(1-EV576)</f>
        <v>0</v>
      </c>
      <c r="DI576">
        <f>DH576*DJ576</f>
        <v>0</v>
      </c>
      <c r="DJ576">
        <f>($B$11*$D$9+$C$11*$D$9+$F$11*((FF576+EX576)/MAX(FF576+EX576+FG576, 0.1)*$I$9+FG576/MAX(FF576+EX576+FG576, 0.1)*$J$9))/($B$11+$C$11+$F$11)</f>
        <v>0</v>
      </c>
      <c r="DK576">
        <f>($B$11*$K$9+$C$11*$K$9+$F$11*((FF576+EX576)/MAX(FF576+EX576+FG576, 0.1)*$P$9+FG576/MAX(FF576+EX576+FG576, 0.1)*$Q$9))/($B$11+$C$11+$F$11)</f>
        <v>0</v>
      </c>
      <c r="DL576">
        <v>4.6</v>
      </c>
      <c r="DM576">
        <v>0.5</v>
      </c>
      <c r="DN576" t="s">
        <v>438</v>
      </c>
      <c r="DO576">
        <v>2</v>
      </c>
      <c r="DP576" t="b">
        <v>1</v>
      </c>
      <c r="DQ576">
        <v>1759004181.94615</v>
      </c>
      <c r="DR576">
        <v>1260.01384615385</v>
      </c>
      <c r="DS576">
        <v>1294.36230769231</v>
      </c>
      <c r="DT576">
        <v>22.9134846153846</v>
      </c>
      <c r="DU576">
        <v>21.8310846153846</v>
      </c>
      <c r="DV576">
        <v>1252.32384615385</v>
      </c>
      <c r="DW576">
        <v>22.5422076923077</v>
      </c>
      <c r="DX576">
        <v>500.004153846154</v>
      </c>
      <c r="DY576">
        <v>90.2378076923077</v>
      </c>
      <c r="DZ576">
        <v>0.0287132846153846</v>
      </c>
      <c r="EA576">
        <v>29.5097384615385</v>
      </c>
      <c r="EB576">
        <v>30.0214769230769</v>
      </c>
      <c r="EC576">
        <v>999.9</v>
      </c>
      <c r="ED576">
        <v>0</v>
      </c>
      <c r="EE576">
        <v>0</v>
      </c>
      <c r="EF576">
        <v>9995.33692307692</v>
      </c>
      <c r="EG576">
        <v>0</v>
      </c>
      <c r="EH576">
        <v>9.51475</v>
      </c>
      <c r="EI576">
        <v>-34.3490384615385</v>
      </c>
      <c r="EJ576">
        <v>1289.56076923077</v>
      </c>
      <c r="EK576">
        <v>1323.25076923077</v>
      </c>
      <c r="EL576">
        <v>1.08236923076923</v>
      </c>
      <c r="EM576">
        <v>1294.36230769231</v>
      </c>
      <c r="EN576">
        <v>21.8310846153846</v>
      </c>
      <c r="EO576">
        <v>2.06766076923077</v>
      </c>
      <c r="EP576">
        <v>1.96998846153846</v>
      </c>
      <c r="EQ576">
        <v>17.9722153846154</v>
      </c>
      <c r="ER576">
        <v>17.2051538461538</v>
      </c>
      <c r="ES576">
        <v>1999.91153846154</v>
      </c>
      <c r="ET576">
        <v>0.980002461538462</v>
      </c>
      <c r="EU576">
        <v>0.0199975615384615</v>
      </c>
      <c r="EV576">
        <v>0</v>
      </c>
      <c r="EW576">
        <v>304.503230769231</v>
      </c>
      <c r="EX576">
        <v>5.00016</v>
      </c>
      <c r="EY576">
        <v>6408.32692307692</v>
      </c>
      <c r="EZ576">
        <v>18233.4</v>
      </c>
      <c r="FA576">
        <v>48.875</v>
      </c>
      <c r="FB576">
        <v>49.4709230769231</v>
      </c>
      <c r="FC576">
        <v>49.3168461538462</v>
      </c>
      <c r="FD576">
        <v>49.0572307692308</v>
      </c>
      <c r="FE576">
        <v>50.687</v>
      </c>
      <c r="FF576">
        <v>1955.02153846154</v>
      </c>
      <c r="FG576">
        <v>39.89</v>
      </c>
      <c r="FH576">
        <v>0</v>
      </c>
      <c r="FI576">
        <v>1759004195.7</v>
      </c>
      <c r="FJ576">
        <v>0</v>
      </c>
      <c r="FK576">
        <v>304.51976</v>
      </c>
      <c r="FL576">
        <v>0.268153838530792</v>
      </c>
      <c r="FM576">
        <v>9.47692305399705</v>
      </c>
      <c r="FN576">
        <v>6408.8176</v>
      </c>
      <c r="FO576">
        <v>15</v>
      </c>
      <c r="FP576">
        <v>0</v>
      </c>
      <c r="FQ576" t="s">
        <v>439</v>
      </c>
      <c r="FR576">
        <v>1747249705.1</v>
      </c>
      <c r="FS576">
        <v>1747249711.1</v>
      </c>
      <c r="FT576">
        <v>0</v>
      </c>
      <c r="FU576">
        <v>0.871</v>
      </c>
      <c r="FV576">
        <v>0.066</v>
      </c>
      <c r="FW576">
        <v>5.486</v>
      </c>
      <c r="FX576">
        <v>0.145</v>
      </c>
      <c r="FY576">
        <v>420</v>
      </c>
      <c r="FZ576">
        <v>16</v>
      </c>
      <c r="GA576">
        <v>0.27</v>
      </c>
      <c r="GB576">
        <v>0.16</v>
      </c>
      <c r="GC576">
        <v>-34.8486047619048</v>
      </c>
      <c r="GD576">
        <v>9.61145454545456</v>
      </c>
      <c r="GE576">
        <v>3.97689700484186</v>
      </c>
      <c r="GF576">
        <v>0</v>
      </c>
      <c r="GG576">
        <v>304.477088235294</v>
      </c>
      <c r="GH576">
        <v>0.540947285271811</v>
      </c>
      <c r="GI576">
        <v>0.176786905232235</v>
      </c>
      <c r="GJ576">
        <v>-1</v>
      </c>
      <c r="GK576">
        <v>1.09421857142857</v>
      </c>
      <c r="GL576">
        <v>-0.286771948051947</v>
      </c>
      <c r="GM576">
        <v>0.0304607926429266</v>
      </c>
      <c r="GN576">
        <v>0</v>
      </c>
      <c r="GO576">
        <v>0</v>
      </c>
      <c r="GP576">
        <v>2</v>
      </c>
      <c r="GQ576" t="s">
        <v>457</v>
      </c>
      <c r="GR576">
        <v>3.12546</v>
      </c>
      <c r="GS576">
        <v>2.65436</v>
      </c>
      <c r="GT576">
        <v>0.192463</v>
      </c>
      <c r="GU576">
        <v>0.195412</v>
      </c>
      <c r="GV576">
        <v>0.097956</v>
      </c>
      <c r="GW576">
        <v>0.0954021</v>
      </c>
      <c r="GX576">
        <v>20750.5</v>
      </c>
      <c r="GY576">
        <v>19640.7</v>
      </c>
      <c r="GZ576">
        <v>22979.1</v>
      </c>
      <c r="HA576">
        <v>23768.3</v>
      </c>
      <c r="HB576">
        <v>35335.6</v>
      </c>
      <c r="HC576">
        <v>35599.3</v>
      </c>
      <c r="HD576">
        <v>41428.8</v>
      </c>
      <c r="HE576">
        <v>42387.9</v>
      </c>
      <c r="HF576">
        <v>1.9046</v>
      </c>
      <c r="HG576">
        <v>1.81883</v>
      </c>
      <c r="HH576">
        <v>0.173032</v>
      </c>
      <c r="HI576">
        <v>0</v>
      </c>
      <c r="HJ576">
        <v>27.2053</v>
      </c>
      <c r="HK576">
        <v>999.9</v>
      </c>
      <c r="HL576">
        <v>55.555</v>
      </c>
      <c r="HM576">
        <v>29.517</v>
      </c>
      <c r="HN576">
        <v>25.507</v>
      </c>
      <c r="HO576">
        <v>54.0265</v>
      </c>
      <c r="HP576">
        <v>41.4663</v>
      </c>
      <c r="HQ576">
        <v>1</v>
      </c>
      <c r="HR576">
        <v>0.0412551</v>
      </c>
      <c r="HS576">
        <v>0.7479</v>
      </c>
      <c r="HT576">
        <v>20.2159</v>
      </c>
      <c r="HU576">
        <v>5.23107</v>
      </c>
      <c r="HV576">
        <v>11.992</v>
      </c>
      <c r="HW576">
        <v>4.95565</v>
      </c>
      <c r="HX576">
        <v>3.3039</v>
      </c>
      <c r="HY576">
        <v>25.2</v>
      </c>
      <c r="HZ576">
        <v>9999</v>
      </c>
      <c r="IA576">
        <v>9999</v>
      </c>
      <c r="IB576">
        <v>9999</v>
      </c>
      <c r="IC576">
        <v>1.86849</v>
      </c>
      <c r="ID576">
        <v>1.8642</v>
      </c>
      <c r="IE576">
        <v>1.8718</v>
      </c>
      <c r="IF576">
        <v>1.86268</v>
      </c>
      <c r="IG576">
        <v>1.8621</v>
      </c>
      <c r="IH576">
        <v>1.86853</v>
      </c>
      <c r="II576">
        <v>1.85868</v>
      </c>
      <c r="IJ576">
        <v>1.86508</v>
      </c>
      <c r="IK576">
        <v>5</v>
      </c>
      <c r="IL576">
        <v>0</v>
      </c>
      <c r="IM576">
        <v>0</v>
      </c>
      <c r="IN576">
        <v>0</v>
      </c>
      <c r="IO576" t="s">
        <v>441</v>
      </c>
      <c r="IP576" t="s">
        <v>442</v>
      </c>
      <c r="IQ576" t="s">
        <v>443</v>
      </c>
      <c r="IR576" t="s">
        <v>443</v>
      </c>
      <c r="IS576" t="s">
        <v>443</v>
      </c>
      <c r="IT576" t="s">
        <v>443</v>
      </c>
      <c r="IU576">
        <v>0</v>
      </c>
      <c r="IV576">
        <v>100</v>
      </c>
      <c r="IW576">
        <v>100</v>
      </c>
      <c r="IX576">
        <v>7.74</v>
      </c>
      <c r="IY576">
        <v>0.3713</v>
      </c>
      <c r="IZ576">
        <v>4.29428474587108</v>
      </c>
      <c r="JA576">
        <v>0.0044018681294096</v>
      </c>
      <c r="JB576">
        <v>-1.90699597991277e-06</v>
      </c>
      <c r="JC576">
        <v>4.44501569190667e-10</v>
      </c>
      <c r="JD576">
        <v>0.0663976639725661</v>
      </c>
      <c r="JE576">
        <v>0.00774552653971819</v>
      </c>
      <c r="JF576">
        <v>0.000136201457998369</v>
      </c>
      <c r="JG576">
        <v>5.32982615085375e-06</v>
      </c>
      <c r="JH576">
        <v>-0</v>
      </c>
      <c r="JI576">
        <v>1991</v>
      </c>
      <c r="JJ576">
        <v>1</v>
      </c>
      <c r="JK576">
        <v>28</v>
      </c>
      <c r="JL576">
        <v>195908.1</v>
      </c>
      <c r="JM576">
        <v>195908</v>
      </c>
      <c r="JN576">
        <v>2.43164</v>
      </c>
      <c r="JO576">
        <v>2.3584</v>
      </c>
      <c r="JP576">
        <v>1.49902</v>
      </c>
      <c r="JQ576">
        <v>2.33276</v>
      </c>
      <c r="JR576">
        <v>1.54419</v>
      </c>
      <c r="JS576">
        <v>2.30835</v>
      </c>
      <c r="JT576">
        <v>35.801</v>
      </c>
      <c r="JU576">
        <v>24.105</v>
      </c>
      <c r="JV576">
        <v>18</v>
      </c>
      <c r="JW576">
        <v>547</v>
      </c>
      <c r="JX576">
        <v>434.775</v>
      </c>
      <c r="JY576">
        <v>25.8034</v>
      </c>
      <c r="JZ576">
        <v>28.1127</v>
      </c>
      <c r="KA576">
        <v>29.9999</v>
      </c>
      <c r="KB576">
        <v>28.0708</v>
      </c>
      <c r="KC576">
        <v>28.0992</v>
      </c>
      <c r="KD576">
        <v>48.6585</v>
      </c>
      <c r="KE576">
        <v>26.2124</v>
      </c>
      <c r="KF576">
        <v>100</v>
      </c>
      <c r="KG576">
        <v>25.7861</v>
      </c>
      <c r="KH576">
        <v>1340.67</v>
      </c>
      <c r="KI576">
        <v>21.9858</v>
      </c>
      <c r="KJ576">
        <v>92.8518</v>
      </c>
      <c r="KK576">
        <v>98.786</v>
      </c>
    </row>
    <row r="577" spans="1:297">
      <c r="A577">
        <v>561</v>
      </c>
      <c r="B577">
        <v>1759004195.1</v>
      </c>
      <c r="C577">
        <v>16848.0999999046</v>
      </c>
      <c r="D577" t="s">
        <v>1568</v>
      </c>
      <c r="E577" t="s">
        <v>1569</v>
      </c>
      <c r="F577">
        <v>5</v>
      </c>
      <c r="G577" t="s">
        <v>1217</v>
      </c>
      <c r="H577" t="s">
        <v>436</v>
      </c>
      <c r="I577">
        <v>1759004186.94615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(EA577+(U577+2*0.95*5.67E-8*(((EA577+$B$7)+273)^4-(EA577+273)^4)-44100*J577)/(1.84*29.3*R577+8*0.95*5.67E-8*(EA577+273)^3))</f>
        <v>0</v>
      </c>
      <c r="W577">
        <f>($C$7*EB577+$D$7*EC577+$E$7*V577)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2*0.95*5.67E-8*(((EA577+$B$7)+273)^4-(W577+273)^4)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1351.22842529762</v>
      </c>
      <c r="AK577">
        <v>1328.22745454545</v>
      </c>
      <c r="AL577">
        <v>2.75679696969679</v>
      </c>
      <c r="AM577">
        <v>63.08</v>
      </c>
      <c r="AN577">
        <f>(AP577 - AO577 + DY577*1E3/(8.314*(EA577+273.15)) * AR577/DX577 * AQ577) * DX577/(100*DL577) * 1000/(1000 - AP577)</f>
        <v>0</v>
      </c>
      <c r="AO577">
        <v>21.8997915654762</v>
      </c>
      <c r="AP577">
        <v>22.9210533333333</v>
      </c>
      <c r="AQ577">
        <v>2.23823326431709e-05</v>
      </c>
      <c r="AR577">
        <v>99.94</v>
      </c>
      <c r="AS577">
        <v>0</v>
      </c>
      <c r="AT577">
        <v>0</v>
      </c>
      <c r="AU577">
        <f>IF(AS577*$H$13&gt;=AW577,1.0,(AW577/(AW577-AS577*$H$13)))</f>
        <v>0</v>
      </c>
      <c r="AV577">
        <f>(AU577-1)*100</f>
        <v>0</v>
      </c>
      <c r="AW577">
        <f>MAX(0,($B$13+$C$13*EF577)/(1+$D$13*EF577)*DY577/(EA577+273)*$E$13)</f>
        <v>0</v>
      </c>
      <c r="AX577" t="s">
        <v>437</v>
      </c>
      <c r="AY577" t="s">
        <v>437</v>
      </c>
      <c r="AZ577">
        <v>0</v>
      </c>
      <c r="BA577">
        <v>0</v>
      </c>
      <c r="BB577">
        <f>1-AZ577/BA577</f>
        <v>0</v>
      </c>
      <c r="BC577">
        <v>0</v>
      </c>
      <c r="BD577" t="s">
        <v>437</v>
      </c>
      <c r="BE577" t="s">
        <v>437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437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$B$11*EG577+$C$11*EH577+$F$11*ES577*(1-EV577)</f>
        <v>0</v>
      </c>
      <c r="DI577">
        <f>DH577*DJ577</f>
        <v>0</v>
      </c>
      <c r="DJ577">
        <f>($B$11*$D$9+$C$11*$D$9+$F$11*((FF577+EX577)/MAX(FF577+EX577+FG577, 0.1)*$I$9+FG577/MAX(FF577+EX577+FG577, 0.1)*$J$9))/($B$11+$C$11+$F$11)</f>
        <v>0</v>
      </c>
      <c r="DK577">
        <f>($B$11*$K$9+$C$11*$K$9+$F$11*((FF577+EX577)/MAX(FF577+EX577+FG577, 0.1)*$P$9+FG577/MAX(FF577+EX577+FG577, 0.1)*$Q$9))/($B$11+$C$11+$F$11)</f>
        <v>0</v>
      </c>
      <c r="DL577">
        <v>4.6</v>
      </c>
      <c r="DM577">
        <v>0.5</v>
      </c>
      <c r="DN577" t="s">
        <v>438</v>
      </c>
      <c r="DO577">
        <v>2</v>
      </c>
      <c r="DP577" t="b">
        <v>1</v>
      </c>
      <c r="DQ577">
        <v>1759004186.94615</v>
      </c>
      <c r="DR577">
        <v>1276.46538461538</v>
      </c>
      <c r="DS577">
        <v>1310.60692307692</v>
      </c>
      <c r="DT577">
        <v>22.9132307692308</v>
      </c>
      <c r="DU577">
        <v>21.8597</v>
      </c>
      <c r="DV577">
        <v>1268.74769230769</v>
      </c>
      <c r="DW577">
        <v>22.5419692307692</v>
      </c>
      <c r="DX577">
        <v>500.015</v>
      </c>
      <c r="DY577">
        <v>90.2370230769231</v>
      </c>
      <c r="DZ577">
        <v>0.0287044384615385</v>
      </c>
      <c r="EA577">
        <v>29.5048615384615</v>
      </c>
      <c r="EB577">
        <v>30.0274076923077</v>
      </c>
      <c r="EC577">
        <v>999.9</v>
      </c>
      <c r="ED577">
        <v>0</v>
      </c>
      <c r="EE577">
        <v>0</v>
      </c>
      <c r="EF577">
        <v>10003.6446153846</v>
      </c>
      <c r="EG577">
        <v>0</v>
      </c>
      <c r="EH577">
        <v>9.51475</v>
      </c>
      <c r="EI577">
        <v>-34.1424384615385</v>
      </c>
      <c r="EJ577">
        <v>1306.39846153846</v>
      </c>
      <c r="EK577">
        <v>1339.89769230769</v>
      </c>
      <c r="EL577">
        <v>1.05352230769231</v>
      </c>
      <c r="EM577">
        <v>1310.60692307692</v>
      </c>
      <c r="EN577">
        <v>21.8597</v>
      </c>
      <c r="EO577">
        <v>2.06762076923077</v>
      </c>
      <c r="EP577">
        <v>1.97255230769231</v>
      </c>
      <c r="EQ577">
        <v>17.9719153846154</v>
      </c>
      <c r="ER577">
        <v>17.2257076923077</v>
      </c>
      <c r="ES577">
        <v>1999.93230769231</v>
      </c>
      <c r="ET577">
        <v>0.980002692307693</v>
      </c>
      <c r="EU577">
        <v>0.0199973461538462</v>
      </c>
      <c r="EV577">
        <v>0</v>
      </c>
      <c r="EW577">
        <v>304.525846153846</v>
      </c>
      <c r="EX577">
        <v>5.00016</v>
      </c>
      <c r="EY577">
        <v>6409.08307692308</v>
      </c>
      <c r="EZ577">
        <v>18233.5923076923</v>
      </c>
      <c r="FA577">
        <v>48.875</v>
      </c>
      <c r="FB577">
        <v>49.4660769230769</v>
      </c>
      <c r="FC577">
        <v>49.3216923076923</v>
      </c>
      <c r="FD577">
        <v>49.062</v>
      </c>
      <c r="FE577">
        <v>50.6918461538462</v>
      </c>
      <c r="FF577">
        <v>1955.04230769231</v>
      </c>
      <c r="FG577">
        <v>39.89</v>
      </c>
      <c r="FH577">
        <v>0</v>
      </c>
      <c r="FI577">
        <v>1759004200.5</v>
      </c>
      <c r="FJ577">
        <v>0</v>
      </c>
      <c r="FK577">
        <v>304.54888</v>
      </c>
      <c r="FL577">
        <v>0.843846144955339</v>
      </c>
      <c r="FM577">
        <v>7.46384614255837</v>
      </c>
      <c r="FN577">
        <v>6409.46</v>
      </c>
      <c r="FO577">
        <v>15</v>
      </c>
      <c r="FP577">
        <v>0</v>
      </c>
      <c r="FQ577" t="s">
        <v>439</v>
      </c>
      <c r="FR577">
        <v>1747249705.1</v>
      </c>
      <c r="FS577">
        <v>1747249711.1</v>
      </c>
      <c r="FT577">
        <v>0</v>
      </c>
      <c r="FU577">
        <v>0.871</v>
      </c>
      <c r="FV577">
        <v>0.066</v>
      </c>
      <c r="FW577">
        <v>5.486</v>
      </c>
      <c r="FX577">
        <v>0.145</v>
      </c>
      <c r="FY577">
        <v>420</v>
      </c>
      <c r="FZ577">
        <v>16</v>
      </c>
      <c r="GA577">
        <v>0.27</v>
      </c>
      <c r="GB577">
        <v>0.16</v>
      </c>
      <c r="GC577">
        <v>-34.1645428571429</v>
      </c>
      <c r="GD577">
        <v>15.1826415584416</v>
      </c>
      <c r="GE577">
        <v>4.24294055754143</v>
      </c>
      <c r="GF577">
        <v>0</v>
      </c>
      <c r="GG577">
        <v>304.517323529412</v>
      </c>
      <c r="GH577">
        <v>0.354148201721904</v>
      </c>
      <c r="GI577">
        <v>0.151891548110961</v>
      </c>
      <c r="GJ577">
        <v>-1</v>
      </c>
      <c r="GK577">
        <v>1.07447238095238</v>
      </c>
      <c r="GL577">
        <v>-0.357802597402597</v>
      </c>
      <c r="GM577">
        <v>0.0368837722614679</v>
      </c>
      <c r="GN577">
        <v>0</v>
      </c>
      <c r="GO577">
        <v>0</v>
      </c>
      <c r="GP577">
        <v>2</v>
      </c>
      <c r="GQ577" t="s">
        <v>457</v>
      </c>
      <c r="GR577">
        <v>3.12549</v>
      </c>
      <c r="GS577">
        <v>2.6546</v>
      </c>
      <c r="GT577">
        <v>0.193828</v>
      </c>
      <c r="GU577">
        <v>0.197332</v>
      </c>
      <c r="GV577">
        <v>0.097977</v>
      </c>
      <c r="GW577">
        <v>0.09544</v>
      </c>
      <c r="GX577">
        <v>20715.6</v>
      </c>
      <c r="GY577">
        <v>19594</v>
      </c>
      <c r="GZ577">
        <v>22979.2</v>
      </c>
      <c r="HA577">
        <v>23768.4</v>
      </c>
      <c r="HB577">
        <v>35335.2</v>
      </c>
      <c r="HC577">
        <v>35598.4</v>
      </c>
      <c r="HD577">
        <v>41429.1</v>
      </c>
      <c r="HE577">
        <v>42388.4</v>
      </c>
      <c r="HF577">
        <v>1.90435</v>
      </c>
      <c r="HG577">
        <v>1.8191</v>
      </c>
      <c r="HH577">
        <v>0.174258</v>
      </c>
      <c r="HI577">
        <v>0</v>
      </c>
      <c r="HJ577">
        <v>27.2042</v>
      </c>
      <c r="HK577">
        <v>999.9</v>
      </c>
      <c r="HL577">
        <v>55.555</v>
      </c>
      <c r="HM577">
        <v>29.497</v>
      </c>
      <c r="HN577">
        <v>25.4823</v>
      </c>
      <c r="HO577">
        <v>53.4365</v>
      </c>
      <c r="HP577">
        <v>41.5665</v>
      </c>
      <c r="HQ577">
        <v>1</v>
      </c>
      <c r="HR577">
        <v>0.0408867</v>
      </c>
      <c r="HS577">
        <v>0.779518</v>
      </c>
      <c r="HT577">
        <v>20.2158</v>
      </c>
      <c r="HU577">
        <v>5.23167</v>
      </c>
      <c r="HV577">
        <v>11.992</v>
      </c>
      <c r="HW577">
        <v>4.95565</v>
      </c>
      <c r="HX577">
        <v>3.30395</v>
      </c>
      <c r="HY577">
        <v>25.2</v>
      </c>
      <c r="HZ577">
        <v>9999</v>
      </c>
      <c r="IA577">
        <v>9999</v>
      </c>
      <c r="IB577">
        <v>9999</v>
      </c>
      <c r="IC577">
        <v>1.86847</v>
      </c>
      <c r="ID577">
        <v>1.8642</v>
      </c>
      <c r="IE577">
        <v>1.8718</v>
      </c>
      <c r="IF577">
        <v>1.86268</v>
      </c>
      <c r="IG577">
        <v>1.86209</v>
      </c>
      <c r="IH577">
        <v>1.86854</v>
      </c>
      <c r="II577">
        <v>1.85868</v>
      </c>
      <c r="IJ577">
        <v>1.86508</v>
      </c>
      <c r="IK577">
        <v>5</v>
      </c>
      <c r="IL577">
        <v>0</v>
      </c>
      <c r="IM577">
        <v>0</v>
      </c>
      <c r="IN577">
        <v>0</v>
      </c>
      <c r="IO577" t="s">
        <v>441</v>
      </c>
      <c r="IP577" t="s">
        <v>442</v>
      </c>
      <c r="IQ577" t="s">
        <v>443</v>
      </c>
      <c r="IR577" t="s">
        <v>443</v>
      </c>
      <c r="IS577" t="s">
        <v>443</v>
      </c>
      <c r="IT577" t="s">
        <v>443</v>
      </c>
      <c r="IU577">
        <v>0</v>
      </c>
      <c r="IV577">
        <v>100</v>
      </c>
      <c r="IW577">
        <v>100</v>
      </c>
      <c r="IX577">
        <v>7.76</v>
      </c>
      <c r="IY577">
        <v>0.3714</v>
      </c>
      <c r="IZ577">
        <v>4.29428474587108</v>
      </c>
      <c r="JA577">
        <v>0.0044018681294096</v>
      </c>
      <c r="JB577">
        <v>-1.90699597991277e-06</v>
      </c>
      <c r="JC577">
        <v>4.44501569190667e-10</v>
      </c>
      <c r="JD577">
        <v>0.0663976639725661</v>
      </c>
      <c r="JE577">
        <v>0.00774552653971819</v>
      </c>
      <c r="JF577">
        <v>0.000136201457998369</v>
      </c>
      <c r="JG577">
        <v>5.32982615085375e-06</v>
      </c>
      <c r="JH577">
        <v>-0</v>
      </c>
      <c r="JI577">
        <v>1991</v>
      </c>
      <c r="JJ577">
        <v>1</v>
      </c>
      <c r="JK577">
        <v>28</v>
      </c>
      <c r="JL577">
        <v>195908.2</v>
      </c>
      <c r="JM577">
        <v>195908.1</v>
      </c>
      <c r="JN577">
        <v>2.45728</v>
      </c>
      <c r="JO577">
        <v>2.34619</v>
      </c>
      <c r="JP577">
        <v>1.4978</v>
      </c>
      <c r="JQ577">
        <v>2.33276</v>
      </c>
      <c r="JR577">
        <v>1.54419</v>
      </c>
      <c r="JS577">
        <v>2.36084</v>
      </c>
      <c r="JT577">
        <v>35.801</v>
      </c>
      <c r="JU577">
        <v>24.1138</v>
      </c>
      <c r="JV577">
        <v>18</v>
      </c>
      <c r="JW577">
        <v>546.807</v>
      </c>
      <c r="JX577">
        <v>434.915</v>
      </c>
      <c r="JY577">
        <v>25.7831</v>
      </c>
      <c r="JZ577">
        <v>28.1091</v>
      </c>
      <c r="KA577">
        <v>29.9999</v>
      </c>
      <c r="KB577">
        <v>28.0673</v>
      </c>
      <c r="KC577">
        <v>28.0959</v>
      </c>
      <c r="KD577">
        <v>49.1806</v>
      </c>
      <c r="KE577">
        <v>25.9263</v>
      </c>
      <c r="KF577">
        <v>100</v>
      </c>
      <c r="KG577">
        <v>25.7487</v>
      </c>
      <c r="KH577">
        <v>1360.88</v>
      </c>
      <c r="KI577">
        <v>22.0046</v>
      </c>
      <c r="KJ577">
        <v>92.8524</v>
      </c>
      <c r="KK577">
        <v>98.787</v>
      </c>
    </row>
    <row r="578" spans="1:297">
      <c r="A578">
        <v>562</v>
      </c>
      <c r="B578">
        <v>1759004200.1</v>
      </c>
      <c r="C578">
        <v>16853.0999999046</v>
      </c>
      <c r="D578" t="s">
        <v>1570</v>
      </c>
      <c r="E578" t="s">
        <v>1571</v>
      </c>
      <c r="F578">
        <v>5</v>
      </c>
      <c r="G578" t="s">
        <v>1217</v>
      </c>
      <c r="H578" t="s">
        <v>436</v>
      </c>
      <c r="I578">
        <v>1759004191.94615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(EA578+(U578+2*0.95*5.67E-8*(((EA578+$B$7)+273)^4-(EA578+273)^4)-44100*J578)/(1.84*29.3*R578+8*0.95*5.67E-8*(EA578+273)^3))</f>
        <v>0</v>
      </c>
      <c r="W578">
        <f>($C$7*EB578+$D$7*EC578+$E$7*V578)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2*0.95*5.67E-8*(((EA578+$B$7)+273)^4-(W578+273)^4)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1372.50683208333</v>
      </c>
      <c r="AK578">
        <v>1346.09193939394</v>
      </c>
      <c r="AL578">
        <v>3.52750389610376</v>
      </c>
      <c r="AM578">
        <v>63.08</v>
      </c>
      <c r="AN578">
        <f>(AP578 - AO578 + DY578*1E3/(8.314*(EA578+273.15)) * AR578/DX578 * AQ578) * DX578/(100*DL578) * 1000/(1000 - AP578)</f>
        <v>0</v>
      </c>
      <c r="AO578">
        <v>21.9190814642857</v>
      </c>
      <c r="AP578">
        <v>22.9244733333333</v>
      </c>
      <c r="AQ578">
        <v>1.11614980511484e-05</v>
      </c>
      <c r="AR578">
        <v>99.94</v>
      </c>
      <c r="AS578">
        <v>0</v>
      </c>
      <c r="AT578">
        <v>0</v>
      </c>
      <c r="AU578">
        <f>IF(AS578*$H$13&gt;=AW578,1.0,(AW578/(AW578-AS578*$H$13)))</f>
        <v>0</v>
      </c>
      <c r="AV578">
        <f>(AU578-1)*100</f>
        <v>0</v>
      </c>
      <c r="AW578">
        <f>MAX(0,($B$13+$C$13*EF578)/(1+$D$13*EF578)*DY578/(EA578+273)*$E$13)</f>
        <v>0</v>
      </c>
      <c r="AX578" t="s">
        <v>437</v>
      </c>
      <c r="AY578" t="s">
        <v>437</v>
      </c>
      <c r="AZ578">
        <v>0</v>
      </c>
      <c r="BA578">
        <v>0</v>
      </c>
      <c r="BB578">
        <f>1-AZ578/BA578</f>
        <v>0</v>
      </c>
      <c r="BC578">
        <v>0</v>
      </c>
      <c r="BD578" t="s">
        <v>437</v>
      </c>
      <c r="BE578" t="s">
        <v>437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437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$B$11*EG578+$C$11*EH578+$F$11*ES578*(1-EV578)</f>
        <v>0</v>
      </c>
      <c r="DI578">
        <f>DH578*DJ578</f>
        <v>0</v>
      </c>
      <c r="DJ578">
        <f>($B$11*$D$9+$C$11*$D$9+$F$11*((FF578+EX578)/MAX(FF578+EX578+FG578, 0.1)*$I$9+FG578/MAX(FF578+EX578+FG578, 0.1)*$J$9))/($B$11+$C$11+$F$11)</f>
        <v>0</v>
      </c>
      <c r="DK578">
        <f>($B$11*$K$9+$C$11*$K$9+$F$11*((FF578+EX578)/MAX(FF578+EX578+FG578, 0.1)*$P$9+FG578/MAX(FF578+EX578+FG578, 0.1)*$Q$9))/($B$11+$C$11+$F$11)</f>
        <v>0</v>
      </c>
      <c r="DL578">
        <v>4.6</v>
      </c>
      <c r="DM578">
        <v>0.5</v>
      </c>
      <c r="DN578" t="s">
        <v>438</v>
      </c>
      <c r="DO578">
        <v>2</v>
      </c>
      <c r="DP578" t="b">
        <v>1</v>
      </c>
      <c r="DQ578">
        <v>1759004191.94615</v>
      </c>
      <c r="DR578">
        <v>1292.78230769231</v>
      </c>
      <c r="DS578">
        <v>1325.97384615385</v>
      </c>
      <c r="DT578">
        <v>22.9168769230769</v>
      </c>
      <c r="DU578">
        <v>21.8911846153846</v>
      </c>
      <c r="DV578">
        <v>1285.03769230769</v>
      </c>
      <c r="DW578">
        <v>22.5455461538462</v>
      </c>
      <c r="DX578">
        <v>499.997615384615</v>
      </c>
      <c r="DY578">
        <v>90.2371384615384</v>
      </c>
      <c r="DZ578">
        <v>0.0287791846153846</v>
      </c>
      <c r="EA578">
        <v>29.5005615384615</v>
      </c>
      <c r="EB578">
        <v>30.0338230769231</v>
      </c>
      <c r="EC578">
        <v>999.9</v>
      </c>
      <c r="ED578">
        <v>0</v>
      </c>
      <c r="EE578">
        <v>0</v>
      </c>
      <c r="EF578">
        <v>10004.3138461538</v>
      </c>
      <c r="EG578">
        <v>0</v>
      </c>
      <c r="EH578">
        <v>9.51475</v>
      </c>
      <c r="EI578">
        <v>-33.1929846153846</v>
      </c>
      <c r="EJ578">
        <v>1323.10230769231</v>
      </c>
      <c r="EK578">
        <v>1355.65230769231</v>
      </c>
      <c r="EL578">
        <v>1.02569569230769</v>
      </c>
      <c r="EM578">
        <v>1325.97384615385</v>
      </c>
      <c r="EN578">
        <v>21.8911846153846</v>
      </c>
      <c r="EO578">
        <v>2.06795307692308</v>
      </c>
      <c r="EP578">
        <v>1.97539538461538</v>
      </c>
      <c r="EQ578">
        <v>17.9744615384615</v>
      </c>
      <c r="ER578">
        <v>17.2484923076923</v>
      </c>
      <c r="ES578">
        <v>1999.91461538462</v>
      </c>
      <c r="ET578">
        <v>0.980002461538462</v>
      </c>
      <c r="EU578">
        <v>0.0199975538461538</v>
      </c>
      <c r="EV578">
        <v>0</v>
      </c>
      <c r="EW578">
        <v>304.613615384615</v>
      </c>
      <c r="EX578">
        <v>5.00016</v>
      </c>
      <c r="EY578">
        <v>6409.73307692308</v>
      </c>
      <c r="EZ578">
        <v>18233.4307692308</v>
      </c>
      <c r="FA578">
        <v>48.875</v>
      </c>
      <c r="FB578">
        <v>49.4612307692308</v>
      </c>
      <c r="FC578">
        <v>49.3265384615385</v>
      </c>
      <c r="FD578">
        <v>49.062</v>
      </c>
      <c r="FE578">
        <v>50.6918461538462</v>
      </c>
      <c r="FF578">
        <v>1955.02461538462</v>
      </c>
      <c r="FG578">
        <v>39.89</v>
      </c>
      <c r="FH578">
        <v>0</v>
      </c>
      <c r="FI578">
        <v>1759004205.3</v>
      </c>
      <c r="FJ578">
        <v>0</v>
      </c>
      <c r="FK578">
        <v>304.62848</v>
      </c>
      <c r="FL578">
        <v>0.4101538312503</v>
      </c>
      <c r="FM578">
        <v>9.00692310550267</v>
      </c>
      <c r="FN578">
        <v>6410.174</v>
      </c>
      <c r="FO578">
        <v>15</v>
      </c>
      <c r="FP578">
        <v>0</v>
      </c>
      <c r="FQ578" t="s">
        <v>439</v>
      </c>
      <c r="FR578">
        <v>1747249705.1</v>
      </c>
      <c r="FS578">
        <v>1747249711.1</v>
      </c>
      <c r="FT578">
        <v>0</v>
      </c>
      <c r="FU578">
        <v>0.871</v>
      </c>
      <c r="FV578">
        <v>0.066</v>
      </c>
      <c r="FW578">
        <v>5.486</v>
      </c>
      <c r="FX578">
        <v>0.145</v>
      </c>
      <c r="FY578">
        <v>420</v>
      </c>
      <c r="FZ578">
        <v>16</v>
      </c>
      <c r="GA578">
        <v>0.27</v>
      </c>
      <c r="GB578">
        <v>0.16</v>
      </c>
      <c r="GC578">
        <v>-34.4714285714286</v>
      </c>
      <c r="GD578">
        <v>10.1489844155844</v>
      </c>
      <c r="GE578">
        <v>4.2712337913226</v>
      </c>
      <c r="GF578">
        <v>0</v>
      </c>
      <c r="GG578">
        <v>304.580176470588</v>
      </c>
      <c r="GH578">
        <v>0.67046599928077</v>
      </c>
      <c r="GI578">
        <v>0.166045789324061</v>
      </c>
      <c r="GJ578">
        <v>-1</v>
      </c>
      <c r="GK578">
        <v>1.043154</v>
      </c>
      <c r="GL578">
        <v>-0.33926290909091</v>
      </c>
      <c r="GM578">
        <v>0.0350834069584116</v>
      </c>
      <c r="GN578">
        <v>0</v>
      </c>
      <c r="GO578">
        <v>0</v>
      </c>
      <c r="GP578">
        <v>2</v>
      </c>
      <c r="GQ578" t="s">
        <v>457</v>
      </c>
      <c r="GR578">
        <v>3.12566</v>
      </c>
      <c r="GS578">
        <v>2.65451</v>
      </c>
      <c r="GT578">
        <v>0.195413</v>
      </c>
      <c r="GU578">
        <v>0.199044</v>
      </c>
      <c r="GV578">
        <v>0.0979901</v>
      </c>
      <c r="GW578">
        <v>0.0955236</v>
      </c>
      <c r="GX578">
        <v>20675.1</v>
      </c>
      <c r="GY578">
        <v>19552.4</v>
      </c>
      <c r="GZ578">
        <v>22979.5</v>
      </c>
      <c r="HA578">
        <v>23768.7</v>
      </c>
      <c r="HB578">
        <v>35335.4</v>
      </c>
      <c r="HC578">
        <v>35595.4</v>
      </c>
      <c r="HD578">
        <v>41429.8</v>
      </c>
      <c r="HE578">
        <v>42388.6</v>
      </c>
      <c r="HF578">
        <v>1.9049</v>
      </c>
      <c r="HG578">
        <v>1.81918</v>
      </c>
      <c r="HH578">
        <v>0.173844</v>
      </c>
      <c r="HI578">
        <v>0</v>
      </c>
      <c r="HJ578">
        <v>27.2035</v>
      </c>
      <c r="HK578">
        <v>999.9</v>
      </c>
      <c r="HL578">
        <v>55.555</v>
      </c>
      <c r="HM578">
        <v>29.517</v>
      </c>
      <c r="HN578">
        <v>25.5077</v>
      </c>
      <c r="HO578">
        <v>53.7165</v>
      </c>
      <c r="HP578">
        <v>41.5946</v>
      </c>
      <c r="HQ578">
        <v>1</v>
      </c>
      <c r="HR578">
        <v>0.040935</v>
      </c>
      <c r="HS578">
        <v>0.842247</v>
      </c>
      <c r="HT578">
        <v>20.2156</v>
      </c>
      <c r="HU578">
        <v>5.23122</v>
      </c>
      <c r="HV578">
        <v>11.992</v>
      </c>
      <c r="HW578">
        <v>4.9555</v>
      </c>
      <c r="HX578">
        <v>3.30387</v>
      </c>
      <c r="HY578">
        <v>25.2</v>
      </c>
      <c r="HZ578">
        <v>9999</v>
      </c>
      <c r="IA578">
        <v>9999</v>
      </c>
      <c r="IB578">
        <v>9999</v>
      </c>
      <c r="IC578">
        <v>1.86847</v>
      </c>
      <c r="ID578">
        <v>1.86421</v>
      </c>
      <c r="IE578">
        <v>1.8718</v>
      </c>
      <c r="IF578">
        <v>1.86271</v>
      </c>
      <c r="IG578">
        <v>1.86212</v>
      </c>
      <c r="IH578">
        <v>1.86858</v>
      </c>
      <c r="II578">
        <v>1.85868</v>
      </c>
      <c r="IJ578">
        <v>1.86509</v>
      </c>
      <c r="IK578">
        <v>5</v>
      </c>
      <c r="IL578">
        <v>0</v>
      </c>
      <c r="IM578">
        <v>0</v>
      </c>
      <c r="IN578">
        <v>0</v>
      </c>
      <c r="IO578" t="s">
        <v>441</v>
      </c>
      <c r="IP578" t="s">
        <v>442</v>
      </c>
      <c r="IQ578" t="s">
        <v>443</v>
      </c>
      <c r="IR578" t="s">
        <v>443</v>
      </c>
      <c r="IS578" t="s">
        <v>443</v>
      </c>
      <c r="IT578" t="s">
        <v>443</v>
      </c>
      <c r="IU578">
        <v>0</v>
      </c>
      <c r="IV578">
        <v>100</v>
      </c>
      <c r="IW578">
        <v>100</v>
      </c>
      <c r="IX578">
        <v>7.79</v>
      </c>
      <c r="IY578">
        <v>0.3715</v>
      </c>
      <c r="IZ578">
        <v>4.29428474587108</v>
      </c>
      <c r="JA578">
        <v>0.0044018681294096</v>
      </c>
      <c r="JB578">
        <v>-1.90699597991277e-06</v>
      </c>
      <c r="JC578">
        <v>4.44501569190667e-10</v>
      </c>
      <c r="JD578">
        <v>0.0663976639725661</v>
      </c>
      <c r="JE578">
        <v>0.00774552653971819</v>
      </c>
      <c r="JF578">
        <v>0.000136201457998369</v>
      </c>
      <c r="JG578">
        <v>5.32982615085375e-06</v>
      </c>
      <c r="JH578">
        <v>-0</v>
      </c>
      <c r="JI578">
        <v>1991</v>
      </c>
      <c r="JJ578">
        <v>1</v>
      </c>
      <c r="JK578">
        <v>28</v>
      </c>
      <c r="JL578">
        <v>195908.2</v>
      </c>
      <c r="JM578">
        <v>195908.1</v>
      </c>
      <c r="JN578">
        <v>2.48413</v>
      </c>
      <c r="JO578">
        <v>2.35107</v>
      </c>
      <c r="JP578">
        <v>1.4978</v>
      </c>
      <c r="JQ578">
        <v>2.33276</v>
      </c>
      <c r="JR578">
        <v>1.54419</v>
      </c>
      <c r="JS578">
        <v>2.38281</v>
      </c>
      <c r="JT578">
        <v>35.801</v>
      </c>
      <c r="JU578">
        <v>24.105</v>
      </c>
      <c r="JV578">
        <v>18</v>
      </c>
      <c r="JW578">
        <v>547.134</v>
      </c>
      <c r="JX578">
        <v>434.931</v>
      </c>
      <c r="JY578">
        <v>25.7477</v>
      </c>
      <c r="JZ578">
        <v>28.1054</v>
      </c>
      <c r="KA578">
        <v>30</v>
      </c>
      <c r="KB578">
        <v>28.0637</v>
      </c>
      <c r="KC578">
        <v>28.0921</v>
      </c>
      <c r="KD578">
        <v>49.7395</v>
      </c>
      <c r="KE578">
        <v>25.6538</v>
      </c>
      <c r="KF578">
        <v>100</v>
      </c>
      <c r="KG578">
        <v>25.7047</v>
      </c>
      <c r="KH578">
        <v>1374.44</v>
      </c>
      <c r="KI578">
        <v>22.03</v>
      </c>
      <c r="KJ578">
        <v>92.8537</v>
      </c>
      <c r="KK578">
        <v>98.7876</v>
      </c>
    </row>
    <row r="579" spans="1:297">
      <c r="A579">
        <v>563</v>
      </c>
      <c r="B579">
        <v>1759004205.1</v>
      </c>
      <c r="C579">
        <v>16858.0999999046</v>
      </c>
      <c r="D579" t="s">
        <v>1572</v>
      </c>
      <c r="E579" t="s">
        <v>1573</v>
      </c>
      <c r="F579">
        <v>5</v>
      </c>
      <c r="G579" t="s">
        <v>1217</v>
      </c>
      <c r="H579" t="s">
        <v>436</v>
      </c>
      <c r="I579">
        <v>1759004196.94615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(EA579+(U579+2*0.95*5.67E-8*(((EA579+$B$7)+273)^4-(EA579+273)^4)-44100*J579)/(1.84*29.3*R579+8*0.95*5.67E-8*(EA579+273)^3))</f>
        <v>0</v>
      </c>
      <c r="W579">
        <f>($C$7*EB579+$D$7*EC579+$E$7*V579)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2*0.95*5.67E-8*(((EA579+$B$7)+273)^4-(W579+273)^4)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1391.41339994048</v>
      </c>
      <c r="AK579">
        <v>1364.74963636364</v>
      </c>
      <c r="AL579">
        <v>3.78863766233757</v>
      </c>
      <c r="AM579">
        <v>63.08</v>
      </c>
      <c r="AN579">
        <f>(AP579 - AO579 + DY579*1E3/(8.314*(EA579+273.15)) * AR579/DX579 * AQ579) * DX579/(100*DL579) * 1000/(1000 - AP579)</f>
        <v>0</v>
      </c>
      <c r="AO579">
        <v>21.9398315922619</v>
      </c>
      <c r="AP579">
        <v>22.921643030303</v>
      </c>
      <c r="AQ579">
        <v>-6.40353585808334e-06</v>
      </c>
      <c r="AR579">
        <v>99.94</v>
      </c>
      <c r="AS579">
        <v>0</v>
      </c>
      <c r="AT579">
        <v>0</v>
      </c>
      <c r="AU579">
        <f>IF(AS579*$H$13&gt;=AW579,1.0,(AW579/(AW579-AS579*$H$13)))</f>
        <v>0</v>
      </c>
      <c r="AV579">
        <f>(AU579-1)*100</f>
        <v>0</v>
      </c>
      <c r="AW579">
        <f>MAX(0,($B$13+$C$13*EF579)/(1+$D$13*EF579)*DY579/(EA579+273)*$E$13)</f>
        <v>0</v>
      </c>
      <c r="AX579" t="s">
        <v>437</v>
      </c>
      <c r="AY579" t="s">
        <v>437</v>
      </c>
      <c r="AZ579">
        <v>0</v>
      </c>
      <c r="BA579">
        <v>0</v>
      </c>
      <c r="BB579">
        <f>1-AZ579/BA579</f>
        <v>0</v>
      </c>
      <c r="BC579">
        <v>0</v>
      </c>
      <c r="BD579" t="s">
        <v>437</v>
      </c>
      <c r="BE579" t="s">
        <v>437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437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$B$11*EG579+$C$11*EH579+$F$11*ES579*(1-EV579)</f>
        <v>0</v>
      </c>
      <c r="DI579">
        <f>DH579*DJ579</f>
        <v>0</v>
      </c>
      <c r="DJ579">
        <f>($B$11*$D$9+$C$11*$D$9+$F$11*((FF579+EX579)/MAX(FF579+EX579+FG579, 0.1)*$I$9+FG579/MAX(FF579+EX579+FG579, 0.1)*$J$9))/($B$11+$C$11+$F$11)</f>
        <v>0</v>
      </c>
      <c r="DK579">
        <f>($B$11*$K$9+$C$11*$K$9+$F$11*((FF579+EX579)/MAX(FF579+EX579+FG579, 0.1)*$P$9+FG579/MAX(FF579+EX579+FG579, 0.1)*$Q$9))/($B$11+$C$11+$F$11)</f>
        <v>0</v>
      </c>
      <c r="DL579">
        <v>4.6</v>
      </c>
      <c r="DM579">
        <v>0.5</v>
      </c>
      <c r="DN579" t="s">
        <v>438</v>
      </c>
      <c r="DO579">
        <v>2</v>
      </c>
      <c r="DP579" t="b">
        <v>1</v>
      </c>
      <c r="DQ579">
        <v>1759004196.94615</v>
      </c>
      <c r="DR579">
        <v>1308.52230769231</v>
      </c>
      <c r="DS579">
        <v>1342.82076923077</v>
      </c>
      <c r="DT579">
        <v>22.9210538461538</v>
      </c>
      <c r="DU579">
        <v>21.9177846153846</v>
      </c>
      <c r="DV579">
        <v>1300.75076923077</v>
      </c>
      <c r="DW579">
        <v>22.5496461538462</v>
      </c>
      <c r="DX579">
        <v>499.998153846154</v>
      </c>
      <c r="DY579">
        <v>90.2381153846154</v>
      </c>
      <c r="DZ579">
        <v>0.0288429</v>
      </c>
      <c r="EA579">
        <v>29.4948384615385</v>
      </c>
      <c r="EB579">
        <v>30.0418</v>
      </c>
      <c r="EC579">
        <v>999.9</v>
      </c>
      <c r="ED579">
        <v>0</v>
      </c>
      <c r="EE579">
        <v>0</v>
      </c>
      <c r="EF579">
        <v>10004.6507692308</v>
      </c>
      <c r="EG579">
        <v>0</v>
      </c>
      <c r="EH579">
        <v>9.51475</v>
      </c>
      <c r="EI579">
        <v>-34.3002076923077</v>
      </c>
      <c r="EJ579">
        <v>1339.21769230769</v>
      </c>
      <c r="EK579">
        <v>1372.91384615385</v>
      </c>
      <c r="EL579">
        <v>1.00329330769231</v>
      </c>
      <c r="EM579">
        <v>1342.82076923077</v>
      </c>
      <c r="EN579">
        <v>21.9177846153846</v>
      </c>
      <c r="EO579">
        <v>2.06835307692308</v>
      </c>
      <c r="EP579">
        <v>1.97781846153846</v>
      </c>
      <c r="EQ579">
        <v>17.9775384615385</v>
      </c>
      <c r="ER579">
        <v>17.2678692307692</v>
      </c>
      <c r="ES579">
        <v>1999.96307692308</v>
      </c>
      <c r="ET579">
        <v>0.980002923076923</v>
      </c>
      <c r="EU579">
        <v>0.0199971307692308</v>
      </c>
      <c r="EV579">
        <v>0</v>
      </c>
      <c r="EW579">
        <v>304.628076923077</v>
      </c>
      <c r="EX579">
        <v>5.00016</v>
      </c>
      <c r="EY579">
        <v>6410.66692307692</v>
      </c>
      <c r="EZ579">
        <v>18233.8769230769</v>
      </c>
      <c r="FA579">
        <v>48.875</v>
      </c>
      <c r="FB579">
        <v>49.4709230769231</v>
      </c>
      <c r="FC579">
        <v>49.3313846153846</v>
      </c>
      <c r="FD579">
        <v>49.062</v>
      </c>
      <c r="FE579">
        <v>50.6918461538462</v>
      </c>
      <c r="FF579">
        <v>1955.07307692308</v>
      </c>
      <c r="FG579">
        <v>39.89</v>
      </c>
      <c r="FH579">
        <v>0</v>
      </c>
      <c r="FI579">
        <v>1759004210.7</v>
      </c>
      <c r="FJ579">
        <v>0</v>
      </c>
      <c r="FK579">
        <v>304.654576923077</v>
      </c>
      <c r="FL579">
        <v>0.587999994986862</v>
      </c>
      <c r="FM579">
        <v>8.57435897456397</v>
      </c>
      <c r="FN579">
        <v>6410.89769230769</v>
      </c>
      <c r="FO579">
        <v>15</v>
      </c>
      <c r="FP579">
        <v>0</v>
      </c>
      <c r="FQ579" t="s">
        <v>439</v>
      </c>
      <c r="FR579">
        <v>1747249705.1</v>
      </c>
      <c r="FS579">
        <v>1747249711.1</v>
      </c>
      <c r="FT579">
        <v>0</v>
      </c>
      <c r="FU579">
        <v>0.871</v>
      </c>
      <c r="FV579">
        <v>0.066</v>
      </c>
      <c r="FW579">
        <v>5.486</v>
      </c>
      <c r="FX579">
        <v>0.145</v>
      </c>
      <c r="FY579">
        <v>420</v>
      </c>
      <c r="FZ579">
        <v>16</v>
      </c>
      <c r="GA579">
        <v>0.27</v>
      </c>
      <c r="GB579">
        <v>0.16</v>
      </c>
      <c r="GC579">
        <v>-34.3380047619048</v>
      </c>
      <c r="GD579">
        <v>-4.50158181818183</v>
      </c>
      <c r="GE579">
        <v>4.13182769710316</v>
      </c>
      <c r="GF579">
        <v>0</v>
      </c>
      <c r="GG579">
        <v>304.620147058823</v>
      </c>
      <c r="GH579">
        <v>0.357051181016772</v>
      </c>
      <c r="GI579">
        <v>0.157025125818798</v>
      </c>
      <c r="GJ579">
        <v>-1</v>
      </c>
      <c r="GK579">
        <v>1.02265038095238</v>
      </c>
      <c r="GL579">
        <v>-0.274024675324675</v>
      </c>
      <c r="GM579">
        <v>0.0286698342737353</v>
      </c>
      <c r="GN579">
        <v>0</v>
      </c>
      <c r="GO579">
        <v>0</v>
      </c>
      <c r="GP579">
        <v>2</v>
      </c>
      <c r="GQ579" t="s">
        <v>457</v>
      </c>
      <c r="GR579">
        <v>3.12555</v>
      </c>
      <c r="GS579">
        <v>2.65418</v>
      </c>
      <c r="GT579">
        <v>0.197088</v>
      </c>
      <c r="GU579">
        <v>0.200458</v>
      </c>
      <c r="GV579">
        <v>0.0979909</v>
      </c>
      <c r="GW579">
        <v>0.0956442</v>
      </c>
      <c r="GX579">
        <v>20632.2</v>
      </c>
      <c r="GY579">
        <v>19518.2</v>
      </c>
      <c r="GZ579">
        <v>22979.6</v>
      </c>
      <c r="HA579">
        <v>23769</v>
      </c>
      <c r="HB579">
        <v>35335.3</v>
      </c>
      <c r="HC579">
        <v>35591.4</v>
      </c>
      <c r="HD579">
        <v>41429.6</v>
      </c>
      <c r="HE579">
        <v>42389.4</v>
      </c>
      <c r="HF579">
        <v>1.9046</v>
      </c>
      <c r="HG579">
        <v>1.81963</v>
      </c>
      <c r="HH579">
        <v>0.174738</v>
      </c>
      <c r="HI579">
        <v>0</v>
      </c>
      <c r="HJ579">
        <v>27.2005</v>
      </c>
      <c r="HK579">
        <v>999.9</v>
      </c>
      <c r="HL579">
        <v>55.555</v>
      </c>
      <c r="HM579">
        <v>29.517</v>
      </c>
      <c r="HN579">
        <v>25.5092</v>
      </c>
      <c r="HO579">
        <v>53.3965</v>
      </c>
      <c r="HP579">
        <v>41.4744</v>
      </c>
      <c r="HQ579">
        <v>1</v>
      </c>
      <c r="HR579">
        <v>0.0408384</v>
      </c>
      <c r="HS579">
        <v>0.909101</v>
      </c>
      <c r="HT579">
        <v>20.2152</v>
      </c>
      <c r="HU579">
        <v>5.23137</v>
      </c>
      <c r="HV579">
        <v>11.992</v>
      </c>
      <c r="HW579">
        <v>4.9558</v>
      </c>
      <c r="HX579">
        <v>3.30387</v>
      </c>
      <c r="HY579">
        <v>25.2</v>
      </c>
      <c r="HZ579">
        <v>9999</v>
      </c>
      <c r="IA579">
        <v>9999</v>
      </c>
      <c r="IB579">
        <v>9999</v>
      </c>
      <c r="IC579">
        <v>1.86845</v>
      </c>
      <c r="ID579">
        <v>1.86421</v>
      </c>
      <c r="IE579">
        <v>1.8718</v>
      </c>
      <c r="IF579">
        <v>1.86269</v>
      </c>
      <c r="IG579">
        <v>1.86207</v>
      </c>
      <c r="IH579">
        <v>1.86856</v>
      </c>
      <c r="II579">
        <v>1.85868</v>
      </c>
      <c r="IJ579">
        <v>1.86509</v>
      </c>
      <c r="IK579">
        <v>5</v>
      </c>
      <c r="IL579">
        <v>0</v>
      </c>
      <c r="IM579">
        <v>0</v>
      </c>
      <c r="IN579">
        <v>0</v>
      </c>
      <c r="IO579" t="s">
        <v>441</v>
      </c>
      <c r="IP579" t="s">
        <v>442</v>
      </c>
      <c r="IQ579" t="s">
        <v>443</v>
      </c>
      <c r="IR579" t="s">
        <v>443</v>
      </c>
      <c r="IS579" t="s">
        <v>443</v>
      </c>
      <c r="IT579" t="s">
        <v>443</v>
      </c>
      <c r="IU579">
        <v>0</v>
      </c>
      <c r="IV579">
        <v>100</v>
      </c>
      <c r="IW579">
        <v>100</v>
      </c>
      <c r="IX579">
        <v>7.82</v>
      </c>
      <c r="IY579">
        <v>0.3714</v>
      </c>
      <c r="IZ579">
        <v>4.29428474587108</v>
      </c>
      <c r="JA579">
        <v>0.0044018681294096</v>
      </c>
      <c r="JB579">
        <v>-1.90699597991277e-06</v>
      </c>
      <c r="JC579">
        <v>4.44501569190667e-10</v>
      </c>
      <c r="JD579">
        <v>0.0663976639725661</v>
      </c>
      <c r="JE579">
        <v>0.00774552653971819</v>
      </c>
      <c r="JF579">
        <v>0.000136201457998369</v>
      </c>
      <c r="JG579">
        <v>5.32982615085375e-06</v>
      </c>
      <c r="JH579">
        <v>-0</v>
      </c>
      <c r="JI579">
        <v>1991</v>
      </c>
      <c r="JJ579">
        <v>1</v>
      </c>
      <c r="JK579">
        <v>28</v>
      </c>
      <c r="JL579">
        <v>195908.3</v>
      </c>
      <c r="JM579">
        <v>195908.2</v>
      </c>
      <c r="JN579">
        <v>2.50854</v>
      </c>
      <c r="JO579">
        <v>2.36206</v>
      </c>
      <c r="JP579">
        <v>1.4978</v>
      </c>
      <c r="JQ579">
        <v>2.33276</v>
      </c>
      <c r="JR579">
        <v>1.54419</v>
      </c>
      <c r="JS579">
        <v>2.27661</v>
      </c>
      <c r="JT579">
        <v>35.801</v>
      </c>
      <c r="JU579">
        <v>24.0875</v>
      </c>
      <c r="JV579">
        <v>18</v>
      </c>
      <c r="JW579">
        <v>546.909</v>
      </c>
      <c r="JX579">
        <v>435.172</v>
      </c>
      <c r="JY579">
        <v>25.7031</v>
      </c>
      <c r="JZ579">
        <v>28.1016</v>
      </c>
      <c r="KA579">
        <v>29.9999</v>
      </c>
      <c r="KB579">
        <v>28.0601</v>
      </c>
      <c r="KC579">
        <v>28.0886</v>
      </c>
      <c r="KD579">
        <v>50.2121</v>
      </c>
      <c r="KE579">
        <v>25.6538</v>
      </c>
      <c r="KF579">
        <v>100</v>
      </c>
      <c r="KG579">
        <v>25.6591</v>
      </c>
      <c r="KH579">
        <v>1387.92</v>
      </c>
      <c r="KI579">
        <v>21.9872</v>
      </c>
      <c r="KJ579">
        <v>92.8535</v>
      </c>
      <c r="KK579">
        <v>98.7892</v>
      </c>
    </row>
    <row r="580" spans="1:297">
      <c r="A580">
        <v>564</v>
      </c>
      <c r="B580">
        <v>1759004210.1</v>
      </c>
      <c r="C580">
        <v>16863.0999999046</v>
      </c>
      <c r="D580" t="s">
        <v>1574</v>
      </c>
      <c r="E580" t="s">
        <v>1575</v>
      </c>
      <c r="F580">
        <v>5</v>
      </c>
      <c r="G580" t="s">
        <v>1217</v>
      </c>
      <c r="H580" t="s">
        <v>436</v>
      </c>
      <c r="I580">
        <v>1759004201.94615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(EA580+(U580+2*0.95*5.67E-8*(((EA580+$B$7)+273)^4-(EA580+273)^4)-44100*J580)/(1.84*29.3*R580+8*0.95*5.67E-8*(EA580+273)^3))</f>
        <v>0</v>
      </c>
      <c r="W580">
        <f>($C$7*EB580+$D$7*EC580+$E$7*V580)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2*0.95*5.67E-8*(((EA580+$B$7)+273)^4-(W580+273)^4)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1406.85624921429</v>
      </c>
      <c r="AK580">
        <v>1381.59545454545</v>
      </c>
      <c r="AL580">
        <v>3.32629458874446</v>
      </c>
      <c r="AM580">
        <v>63.08</v>
      </c>
      <c r="AN580">
        <f>(AP580 - AO580 + DY580*1E3/(8.314*(EA580+273.15)) * AR580/DX580 * AQ580) * DX580/(100*DL580) * 1000/(1000 - AP580)</f>
        <v>0</v>
      </c>
      <c r="AO580">
        <v>21.9861163511905</v>
      </c>
      <c r="AP580">
        <v>22.9338296969697</v>
      </c>
      <c r="AQ580">
        <v>3.17415093497311e-05</v>
      </c>
      <c r="AR580">
        <v>99.94</v>
      </c>
      <c r="AS580">
        <v>0</v>
      </c>
      <c r="AT580">
        <v>0</v>
      </c>
      <c r="AU580">
        <f>IF(AS580*$H$13&gt;=AW580,1.0,(AW580/(AW580-AS580*$H$13)))</f>
        <v>0</v>
      </c>
      <c r="AV580">
        <f>(AU580-1)*100</f>
        <v>0</v>
      </c>
      <c r="AW580">
        <f>MAX(0,($B$13+$C$13*EF580)/(1+$D$13*EF580)*DY580/(EA580+273)*$E$13)</f>
        <v>0</v>
      </c>
      <c r="AX580" t="s">
        <v>437</v>
      </c>
      <c r="AY580" t="s">
        <v>437</v>
      </c>
      <c r="AZ580">
        <v>0</v>
      </c>
      <c r="BA580">
        <v>0</v>
      </c>
      <c r="BB580">
        <f>1-AZ580/BA580</f>
        <v>0</v>
      </c>
      <c r="BC580">
        <v>0</v>
      </c>
      <c r="BD580" t="s">
        <v>437</v>
      </c>
      <c r="BE580" t="s">
        <v>437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437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$B$11*EG580+$C$11*EH580+$F$11*ES580*(1-EV580)</f>
        <v>0</v>
      </c>
      <c r="DI580">
        <f>DH580*DJ580</f>
        <v>0</v>
      </c>
      <c r="DJ580">
        <f>($B$11*$D$9+$C$11*$D$9+$F$11*((FF580+EX580)/MAX(FF580+EX580+FG580, 0.1)*$I$9+FG580/MAX(FF580+EX580+FG580, 0.1)*$J$9))/($B$11+$C$11+$F$11)</f>
        <v>0</v>
      </c>
      <c r="DK580">
        <f>($B$11*$K$9+$C$11*$K$9+$F$11*((FF580+EX580)/MAX(FF580+EX580+FG580, 0.1)*$P$9+FG580/MAX(FF580+EX580+FG580, 0.1)*$Q$9))/($B$11+$C$11+$F$11)</f>
        <v>0</v>
      </c>
      <c r="DL580">
        <v>4.6</v>
      </c>
      <c r="DM580">
        <v>0.5</v>
      </c>
      <c r="DN580" t="s">
        <v>438</v>
      </c>
      <c r="DO580">
        <v>2</v>
      </c>
      <c r="DP580" t="b">
        <v>1</v>
      </c>
      <c r="DQ580">
        <v>1759004201.94615</v>
      </c>
      <c r="DR580">
        <v>1325.41</v>
      </c>
      <c r="DS580">
        <v>1360.40615384615</v>
      </c>
      <c r="DT580">
        <v>22.9247846153846</v>
      </c>
      <c r="DU580">
        <v>21.9470153846154</v>
      </c>
      <c r="DV580">
        <v>1317.61153846154</v>
      </c>
      <c r="DW580">
        <v>22.5532923076923</v>
      </c>
      <c r="DX580">
        <v>500.020538461539</v>
      </c>
      <c r="DY580">
        <v>90.2386769230769</v>
      </c>
      <c r="DZ580">
        <v>0.0287612538461539</v>
      </c>
      <c r="EA580">
        <v>29.4871846153846</v>
      </c>
      <c r="EB580">
        <v>30.0480692307692</v>
      </c>
      <c r="EC580">
        <v>999.9</v>
      </c>
      <c r="ED580">
        <v>0</v>
      </c>
      <c r="EE580">
        <v>0</v>
      </c>
      <c r="EF580">
        <v>10000.2815384615</v>
      </c>
      <c r="EG580">
        <v>0</v>
      </c>
      <c r="EH580">
        <v>9.51475</v>
      </c>
      <c r="EI580">
        <v>-34.9971384615385</v>
      </c>
      <c r="EJ580">
        <v>1356.50846153846</v>
      </c>
      <c r="EK580">
        <v>1390.93538461538</v>
      </c>
      <c r="EL580">
        <v>0.977789615384615</v>
      </c>
      <c r="EM580">
        <v>1360.40615384615</v>
      </c>
      <c r="EN580">
        <v>21.9470153846154</v>
      </c>
      <c r="EO580">
        <v>2.06870307692308</v>
      </c>
      <c r="EP580">
        <v>1.98046923076923</v>
      </c>
      <c r="EQ580">
        <v>17.9802230769231</v>
      </c>
      <c r="ER580">
        <v>17.2890384615385</v>
      </c>
      <c r="ES580">
        <v>2000.01307692308</v>
      </c>
      <c r="ET580">
        <v>0.980003384615385</v>
      </c>
      <c r="EU580">
        <v>0.0199967</v>
      </c>
      <c r="EV580">
        <v>0</v>
      </c>
      <c r="EW580">
        <v>304.685153846154</v>
      </c>
      <c r="EX580">
        <v>5.00016</v>
      </c>
      <c r="EY580">
        <v>6411.54615384615</v>
      </c>
      <c r="EZ580">
        <v>18234.3230769231</v>
      </c>
      <c r="FA580">
        <v>48.875</v>
      </c>
      <c r="FB580">
        <v>49.4709230769231</v>
      </c>
      <c r="FC580">
        <v>49.3265384615385</v>
      </c>
      <c r="FD580">
        <v>49.062</v>
      </c>
      <c r="FE580">
        <v>50.687</v>
      </c>
      <c r="FF580">
        <v>1955.12307692308</v>
      </c>
      <c r="FG580">
        <v>39.89</v>
      </c>
      <c r="FH580">
        <v>0</v>
      </c>
      <c r="FI580">
        <v>1759004215.5</v>
      </c>
      <c r="FJ580">
        <v>0</v>
      </c>
      <c r="FK580">
        <v>304.680230769231</v>
      </c>
      <c r="FL580">
        <v>-0.269811969686283</v>
      </c>
      <c r="FM580">
        <v>7.63965809668661</v>
      </c>
      <c r="FN580">
        <v>6411.58153846154</v>
      </c>
      <c r="FO580">
        <v>15</v>
      </c>
      <c r="FP580">
        <v>0</v>
      </c>
      <c r="FQ580" t="s">
        <v>439</v>
      </c>
      <c r="FR580">
        <v>1747249705.1</v>
      </c>
      <c r="FS580">
        <v>1747249711.1</v>
      </c>
      <c r="FT580">
        <v>0</v>
      </c>
      <c r="FU580">
        <v>0.871</v>
      </c>
      <c r="FV580">
        <v>0.066</v>
      </c>
      <c r="FW580">
        <v>5.486</v>
      </c>
      <c r="FX580">
        <v>0.145</v>
      </c>
      <c r="FY580">
        <v>420</v>
      </c>
      <c r="FZ580">
        <v>16</v>
      </c>
      <c r="GA580">
        <v>0.27</v>
      </c>
      <c r="GB580">
        <v>0.16</v>
      </c>
      <c r="GC580">
        <v>-34.0283047619048</v>
      </c>
      <c r="GD580">
        <v>-11.676038961039</v>
      </c>
      <c r="GE580">
        <v>2.49197164538562</v>
      </c>
      <c r="GF580">
        <v>0</v>
      </c>
      <c r="GG580">
        <v>304.656205882353</v>
      </c>
      <c r="GH580">
        <v>0.241970967260338</v>
      </c>
      <c r="GI580">
        <v>0.15114772271869</v>
      </c>
      <c r="GJ580">
        <v>-1</v>
      </c>
      <c r="GK580">
        <v>0.989775380952381</v>
      </c>
      <c r="GL580">
        <v>-0.290007662337662</v>
      </c>
      <c r="GM580">
        <v>0.03044352693959</v>
      </c>
      <c r="GN580">
        <v>0</v>
      </c>
      <c r="GO580">
        <v>0</v>
      </c>
      <c r="GP580">
        <v>2</v>
      </c>
      <c r="GQ580" t="s">
        <v>457</v>
      </c>
      <c r="GR580">
        <v>3.12565</v>
      </c>
      <c r="GS580">
        <v>2.65407</v>
      </c>
      <c r="GT580">
        <v>0.198573</v>
      </c>
      <c r="GU580">
        <v>0.201923</v>
      </c>
      <c r="GV580">
        <v>0.0980263</v>
      </c>
      <c r="GW580">
        <v>0.0957216</v>
      </c>
      <c r="GX580">
        <v>20594.2</v>
      </c>
      <c r="GY580">
        <v>19482.4</v>
      </c>
      <c r="GZ580">
        <v>22979.8</v>
      </c>
      <c r="HA580">
        <v>23768.8</v>
      </c>
      <c r="HB580">
        <v>35334.1</v>
      </c>
      <c r="HC580">
        <v>35588.3</v>
      </c>
      <c r="HD580">
        <v>41429.6</v>
      </c>
      <c r="HE580">
        <v>42389.1</v>
      </c>
      <c r="HF580">
        <v>1.90508</v>
      </c>
      <c r="HG580">
        <v>1.81928</v>
      </c>
      <c r="HH580">
        <v>0.175543</v>
      </c>
      <c r="HI580">
        <v>0</v>
      </c>
      <c r="HJ580">
        <v>27.1948</v>
      </c>
      <c r="HK580">
        <v>999.9</v>
      </c>
      <c r="HL580">
        <v>55.555</v>
      </c>
      <c r="HM580">
        <v>29.497</v>
      </c>
      <c r="HN580">
        <v>25.4798</v>
      </c>
      <c r="HO580">
        <v>54.0065</v>
      </c>
      <c r="HP580">
        <v>41.4423</v>
      </c>
      <c r="HQ580">
        <v>1</v>
      </c>
      <c r="HR580">
        <v>0.0403328</v>
      </c>
      <c r="HS580">
        <v>0.957241</v>
      </c>
      <c r="HT580">
        <v>20.2151</v>
      </c>
      <c r="HU580">
        <v>5.23122</v>
      </c>
      <c r="HV580">
        <v>11.992</v>
      </c>
      <c r="HW580">
        <v>4.9556</v>
      </c>
      <c r="HX580">
        <v>3.30387</v>
      </c>
      <c r="HY580">
        <v>25.2</v>
      </c>
      <c r="HZ580">
        <v>9999</v>
      </c>
      <c r="IA580">
        <v>9999</v>
      </c>
      <c r="IB580">
        <v>9999</v>
      </c>
      <c r="IC580">
        <v>1.86847</v>
      </c>
      <c r="ID580">
        <v>1.8642</v>
      </c>
      <c r="IE580">
        <v>1.8718</v>
      </c>
      <c r="IF580">
        <v>1.86269</v>
      </c>
      <c r="IG580">
        <v>1.86207</v>
      </c>
      <c r="IH580">
        <v>1.86854</v>
      </c>
      <c r="II580">
        <v>1.85867</v>
      </c>
      <c r="IJ580">
        <v>1.86508</v>
      </c>
      <c r="IK580">
        <v>5</v>
      </c>
      <c r="IL580">
        <v>0</v>
      </c>
      <c r="IM580">
        <v>0</v>
      </c>
      <c r="IN580">
        <v>0</v>
      </c>
      <c r="IO580" t="s">
        <v>441</v>
      </c>
      <c r="IP580" t="s">
        <v>442</v>
      </c>
      <c r="IQ580" t="s">
        <v>443</v>
      </c>
      <c r="IR580" t="s">
        <v>443</v>
      </c>
      <c r="IS580" t="s">
        <v>443</v>
      </c>
      <c r="IT580" t="s">
        <v>443</v>
      </c>
      <c r="IU580">
        <v>0</v>
      </c>
      <c r="IV580">
        <v>100</v>
      </c>
      <c r="IW580">
        <v>100</v>
      </c>
      <c r="IX580">
        <v>7.84</v>
      </c>
      <c r="IY580">
        <v>0.3717</v>
      </c>
      <c r="IZ580">
        <v>4.29428474587108</v>
      </c>
      <c r="JA580">
        <v>0.0044018681294096</v>
      </c>
      <c r="JB580">
        <v>-1.90699597991277e-06</v>
      </c>
      <c r="JC580">
        <v>4.44501569190667e-10</v>
      </c>
      <c r="JD580">
        <v>0.0663976639725661</v>
      </c>
      <c r="JE580">
        <v>0.00774552653971819</v>
      </c>
      <c r="JF580">
        <v>0.000136201457998369</v>
      </c>
      <c r="JG580">
        <v>5.32982615085375e-06</v>
      </c>
      <c r="JH580">
        <v>-0</v>
      </c>
      <c r="JI580">
        <v>1991</v>
      </c>
      <c r="JJ580">
        <v>1</v>
      </c>
      <c r="JK580">
        <v>28</v>
      </c>
      <c r="JL580">
        <v>195908.4</v>
      </c>
      <c r="JM580">
        <v>195908.3</v>
      </c>
      <c r="JN580">
        <v>2.54028</v>
      </c>
      <c r="JO580">
        <v>2.34741</v>
      </c>
      <c r="JP580">
        <v>1.4978</v>
      </c>
      <c r="JQ580">
        <v>2.33276</v>
      </c>
      <c r="JR580">
        <v>1.54419</v>
      </c>
      <c r="JS580">
        <v>2.3291</v>
      </c>
      <c r="JT580">
        <v>35.7777</v>
      </c>
      <c r="JU580">
        <v>24.1138</v>
      </c>
      <c r="JV580">
        <v>18</v>
      </c>
      <c r="JW580">
        <v>547.188</v>
      </c>
      <c r="JX580">
        <v>434.937</v>
      </c>
      <c r="JY580">
        <v>25.6548</v>
      </c>
      <c r="JZ580">
        <v>28.0983</v>
      </c>
      <c r="KA580">
        <v>29.9999</v>
      </c>
      <c r="KB580">
        <v>28.0566</v>
      </c>
      <c r="KC580">
        <v>28.085</v>
      </c>
      <c r="KD580">
        <v>50.8405</v>
      </c>
      <c r="KE580">
        <v>25.6538</v>
      </c>
      <c r="KF580">
        <v>100</v>
      </c>
      <c r="KG580">
        <v>25.6054</v>
      </c>
      <c r="KH580">
        <v>1408.19</v>
      </c>
      <c r="KI580">
        <v>21.9872</v>
      </c>
      <c r="KJ580">
        <v>92.8538</v>
      </c>
      <c r="KK580">
        <v>98.7887</v>
      </c>
    </row>
    <row r="581" spans="1:297">
      <c r="A581">
        <v>565</v>
      </c>
      <c r="B581">
        <v>1759004215.1</v>
      </c>
      <c r="C581">
        <v>16868.0999999046</v>
      </c>
      <c r="D581" t="s">
        <v>1576</v>
      </c>
      <c r="E581" t="s">
        <v>1577</v>
      </c>
      <c r="F581">
        <v>5</v>
      </c>
      <c r="G581" t="s">
        <v>1217</v>
      </c>
      <c r="H581" t="s">
        <v>436</v>
      </c>
      <c r="I581">
        <v>1759004206.94615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(EA581+(U581+2*0.95*5.67E-8*(((EA581+$B$7)+273)^4-(EA581+273)^4)-44100*J581)/(1.84*29.3*R581+8*0.95*5.67E-8*(EA581+273)^3))</f>
        <v>0</v>
      </c>
      <c r="W581">
        <f>($C$7*EB581+$D$7*EC581+$E$7*V581)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2*0.95*5.67E-8*(((EA581+$B$7)+273)^4-(W581+273)^4)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1424.11107627381</v>
      </c>
      <c r="AK581">
        <v>1398.83418181818</v>
      </c>
      <c r="AL581">
        <v>3.45002402597387</v>
      </c>
      <c r="AM581">
        <v>63.08</v>
      </c>
      <c r="AN581">
        <f>(AP581 - AO581 + DY581*1E3/(8.314*(EA581+273.15)) * AR581/DX581 * AQ581) * DX581/(100*DL581) * 1000/(1000 - AP581)</f>
        <v>0</v>
      </c>
      <c r="AO581">
        <v>21.9968634166667</v>
      </c>
      <c r="AP581">
        <v>22.9376957575757</v>
      </c>
      <c r="AQ581">
        <v>9.94161694158394e-06</v>
      </c>
      <c r="AR581">
        <v>99.94</v>
      </c>
      <c r="AS581">
        <v>0</v>
      </c>
      <c r="AT581">
        <v>0</v>
      </c>
      <c r="AU581">
        <f>IF(AS581*$H$13&gt;=AW581,1.0,(AW581/(AW581-AS581*$H$13)))</f>
        <v>0</v>
      </c>
      <c r="AV581">
        <f>(AU581-1)*100</f>
        <v>0</v>
      </c>
      <c r="AW581">
        <f>MAX(0,($B$13+$C$13*EF581)/(1+$D$13*EF581)*DY581/(EA581+273)*$E$13)</f>
        <v>0</v>
      </c>
      <c r="AX581" t="s">
        <v>437</v>
      </c>
      <c r="AY581" t="s">
        <v>437</v>
      </c>
      <c r="AZ581">
        <v>0</v>
      </c>
      <c r="BA581">
        <v>0</v>
      </c>
      <c r="BB581">
        <f>1-AZ581/BA581</f>
        <v>0</v>
      </c>
      <c r="BC581">
        <v>0</v>
      </c>
      <c r="BD581" t="s">
        <v>437</v>
      </c>
      <c r="BE581" t="s">
        <v>437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437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$B$11*EG581+$C$11*EH581+$F$11*ES581*(1-EV581)</f>
        <v>0</v>
      </c>
      <c r="DI581">
        <f>DH581*DJ581</f>
        <v>0</v>
      </c>
      <c r="DJ581">
        <f>($B$11*$D$9+$C$11*$D$9+$F$11*((FF581+EX581)/MAX(FF581+EX581+FG581, 0.1)*$I$9+FG581/MAX(FF581+EX581+FG581, 0.1)*$J$9))/($B$11+$C$11+$F$11)</f>
        <v>0</v>
      </c>
      <c r="DK581">
        <f>($B$11*$K$9+$C$11*$K$9+$F$11*((FF581+EX581)/MAX(FF581+EX581+FG581, 0.1)*$P$9+FG581/MAX(FF581+EX581+FG581, 0.1)*$Q$9))/($B$11+$C$11+$F$11)</f>
        <v>0</v>
      </c>
      <c r="DL581">
        <v>4.6</v>
      </c>
      <c r="DM581">
        <v>0.5</v>
      </c>
      <c r="DN581" t="s">
        <v>438</v>
      </c>
      <c r="DO581">
        <v>2</v>
      </c>
      <c r="DP581" t="b">
        <v>1</v>
      </c>
      <c r="DQ581">
        <v>1759004206.94615</v>
      </c>
      <c r="DR581">
        <v>1342.60384615385</v>
      </c>
      <c r="DS581">
        <v>1377.31769230769</v>
      </c>
      <c r="DT581">
        <v>22.9294</v>
      </c>
      <c r="DU581">
        <v>21.9719</v>
      </c>
      <c r="DV581">
        <v>1334.77538461538</v>
      </c>
      <c r="DW581">
        <v>22.5578</v>
      </c>
      <c r="DX581">
        <v>500.012692307692</v>
      </c>
      <c r="DY581">
        <v>90.2387615384615</v>
      </c>
      <c r="DZ581">
        <v>0.0287321384615385</v>
      </c>
      <c r="EA581">
        <v>29.4804769230769</v>
      </c>
      <c r="EB581">
        <v>30.0476307692308</v>
      </c>
      <c r="EC581">
        <v>999.9</v>
      </c>
      <c r="ED581">
        <v>0</v>
      </c>
      <c r="EE581">
        <v>0</v>
      </c>
      <c r="EF581">
        <v>9994.18692307692</v>
      </c>
      <c r="EG581">
        <v>0</v>
      </c>
      <c r="EH581">
        <v>9.51475</v>
      </c>
      <c r="EI581">
        <v>-34.7147923076923</v>
      </c>
      <c r="EJ581">
        <v>1374.11230769231</v>
      </c>
      <c r="EK581">
        <v>1408.26153846154</v>
      </c>
      <c r="EL581">
        <v>0.957521461538462</v>
      </c>
      <c r="EM581">
        <v>1377.31769230769</v>
      </c>
      <c r="EN581">
        <v>21.9719</v>
      </c>
      <c r="EO581">
        <v>2.06912153846154</v>
      </c>
      <c r="EP581">
        <v>1.98271615384615</v>
      </c>
      <c r="EQ581">
        <v>17.9834384615385</v>
      </c>
      <c r="ER581">
        <v>17.3069846153846</v>
      </c>
      <c r="ES581">
        <v>2000.01461538462</v>
      </c>
      <c r="ET581">
        <v>0.980003384615385</v>
      </c>
      <c r="EU581">
        <v>0.0199966923076923</v>
      </c>
      <c r="EV581">
        <v>0</v>
      </c>
      <c r="EW581">
        <v>304.610461538461</v>
      </c>
      <c r="EX581">
        <v>5.00016</v>
      </c>
      <c r="EY581">
        <v>6412.38769230769</v>
      </c>
      <c r="EZ581">
        <v>18234.3384615385</v>
      </c>
      <c r="FA581">
        <v>48.875</v>
      </c>
      <c r="FB581">
        <v>49.4757692307692</v>
      </c>
      <c r="FC581">
        <v>49.3168461538462</v>
      </c>
      <c r="FD581">
        <v>49.062</v>
      </c>
      <c r="FE581">
        <v>50.687</v>
      </c>
      <c r="FF581">
        <v>1955.12461538462</v>
      </c>
      <c r="FG581">
        <v>39.89</v>
      </c>
      <c r="FH581">
        <v>0</v>
      </c>
      <c r="FI581">
        <v>1759004220.3</v>
      </c>
      <c r="FJ581">
        <v>0</v>
      </c>
      <c r="FK581">
        <v>304.635038461538</v>
      </c>
      <c r="FL581">
        <v>-0.750188036581878</v>
      </c>
      <c r="FM581">
        <v>10.0820512971623</v>
      </c>
      <c r="FN581">
        <v>6412.31153846154</v>
      </c>
      <c r="FO581">
        <v>15</v>
      </c>
      <c r="FP581">
        <v>0</v>
      </c>
      <c r="FQ581" t="s">
        <v>439</v>
      </c>
      <c r="FR581">
        <v>1747249705.1</v>
      </c>
      <c r="FS581">
        <v>1747249711.1</v>
      </c>
      <c r="FT581">
        <v>0</v>
      </c>
      <c r="FU581">
        <v>0.871</v>
      </c>
      <c r="FV581">
        <v>0.066</v>
      </c>
      <c r="FW581">
        <v>5.486</v>
      </c>
      <c r="FX581">
        <v>0.145</v>
      </c>
      <c r="FY581">
        <v>420</v>
      </c>
      <c r="FZ581">
        <v>16</v>
      </c>
      <c r="GA581">
        <v>0.27</v>
      </c>
      <c r="GB581">
        <v>0.16</v>
      </c>
      <c r="GC581">
        <v>-34.848775</v>
      </c>
      <c r="GD581">
        <v>6.86164060150376</v>
      </c>
      <c r="GE581">
        <v>1.0716262225585</v>
      </c>
      <c r="GF581">
        <v>0</v>
      </c>
      <c r="GG581">
        <v>304.659117647059</v>
      </c>
      <c r="GH581">
        <v>-0.480061119804206</v>
      </c>
      <c r="GI581">
        <v>0.152012724836147</v>
      </c>
      <c r="GJ581">
        <v>-1</v>
      </c>
      <c r="GK581">
        <v>0.96800665</v>
      </c>
      <c r="GL581">
        <v>-0.271211684210526</v>
      </c>
      <c r="GM581">
        <v>0.0277654063148282</v>
      </c>
      <c r="GN581">
        <v>0</v>
      </c>
      <c r="GO581">
        <v>0</v>
      </c>
      <c r="GP581">
        <v>2</v>
      </c>
      <c r="GQ581" t="s">
        <v>457</v>
      </c>
      <c r="GR581">
        <v>3.12562</v>
      </c>
      <c r="GS581">
        <v>2.65419</v>
      </c>
      <c r="GT581">
        <v>0.200085</v>
      </c>
      <c r="GU581">
        <v>0.203372</v>
      </c>
      <c r="GV581">
        <v>0.0980294</v>
      </c>
      <c r="GW581">
        <v>0.0957253</v>
      </c>
      <c r="GX581">
        <v>20555.2</v>
      </c>
      <c r="GY581">
        <v>19447</v>
      </c>
      <c r="GZ581">
        <v>22979.6</v>
      </c>
      <c r="HA581">
        <v>23768.9</v>
      </c>
      <c r="HB581">
        <v>35334.1</v>
      </c>
      <c r="HC581">
        <v>35588.2</v>
      </c>
      <c r="HD581">
        <v>41429.6</v>
      </c>
      <c r="HE581">
        <v>42389.1</v>
      </c>
      <c r="HF581">
        <v>1.90485</v>
      </c>
      <c r="HG581">
        <v>1.81918</v>
      </c>
      <c r="HH581">
        <v>0.174791</v>
      </c>
      <c r="HI581">
        <v>0</v>
      </c>
      <c r="HJ581">
        <v>27.1891</v>
      </c>
      <c r="HK581">
        <v>999.9</v>
      </c>
      <c r="HL581">
        <v>55.53</v>
      </c>
      <c r="HM581">
        <v>29.497</v>
      </c>
      <c r="HN581">
        <v>25.4681</v>
      </c>
      <c r="HO581">
        <v>54.0165</v>
      </c>
      <c r="HP581">
        <v>41.6506</v>
      </c>
      <c r="HQ581">
        <v>1</v>
      </c>
      <c r="HR581">
        <v>0.0402998</v>
      </c>
      <c r="HS581">
        <v>1.00386</v>
      </c>
      <c r="HT581">
        <v>20.215</v>
      </c>
      <c r="HU581">
        <v>5.23092</v>
      </c>
      <c r="HV581">
        <v>11.992</v>
      </c>
      <c r="HW581">
        <v>4.9556</v>
      </c>
      <c r="HX581">
        <v>3.3039</v>
      </c>
      <c r="HY581">
        <v>25.2</v>
      </c>
      <c r="HZ581">
        <v>9999</v>
      </c>
      <c r="IA581">
        <v>9999</v>
      </c>
      <c r="IB581">
        <v>9999</v>
      </c>
      <c r="IC581">
        <v>1.86846</v>
      </c>
      <c r="ID581">
        <v>1.8642</v>
      </c>
      <c r="IE581">
        <v>1.8718</v>
      </c>
      <c r="IF581">
        <v>1.86268</v>
      </c>
      <c r="IG581">
        <v>1.86208</v>
      </c>
      <c r="IH581">
        <v>1.86851</v>
      </c>
      <c r="II581">
        <v>1.85867</v>
      </c>
      <c r="IJ581">
        <v>1.86508</v>
      </c>
      <c r="IK581">
        <v>5</v>
      </c>
      <c r="IL581">
        <v>0</v>
      </c>
      <c r="IM581">
        <v>0</v>
      </c>
      <c r="IN581">
        <v>0</v>
      </c>
      <c r="IO581" t="s">
        <v>441</v>
      </c>
      <c r="IP581" t="s">
        <v>442</v>
      </c>
      <c r="IQ581" t="s">
        <v>443</v>
      </c>
      <c r="IR581" t="s">
        <v>443</v>
      </c>
      <c r="IS581" t="s">
        <v>443</v>
      </c>
      <c r="IT581" t="s">
        <v>443</v>
      </c>
      <c r="IU581">
        <v>0</v>
      </c>
      <c r="IV581">
        <v>100</v>
      </c>
      <c r="IW581">
        <v>100</v>
      </c>
      <c r="IX581">
        <v>7.88</v>
      </c>
      <c r="IY581">
        <v>0.3717</v>
      </c>
      <c r="IZ581">
        <v>4.29428474587108</v>
      </c>
      <c r="JA581">
        <v>0.0044018681294096</v>
      </c>
      <c r="JB581">
        <v>-1.90699597991277e-06</v>
      </c>
      <c r="JC581">
        <v>4.44501569190667e-10</v>
      </c>
      <c r="JD581">
        <v>0.0663976639725661</v>
      </c>
      <c r="JE581">
        <v>0.00774552653971819</v>
      </c>
      <c r="JF581">
        <v>0.000136201457998369</v>
      </c>
      <c r="JG581">
        <v>5.32982615085375e-06</v>
      </c>
      <c r="JH581">
        <v>-0</v>
      </c>
      <c r="JI581">
        <v>1991</v>
      </c>
      <c r="JJ581">
        <v>1</v>
      </c>
      <c r="JK581">
        <v>28</v>
      </c>
      <c r="JL581">
        <v>195908.5</v>
      </c>
      <c r="JM581">
        <v>195908.4</v>
      </c>
      <c r="JN581">
        <v>2.56592</v>
      </c>
      <c r="JO581">
        <v>2.34375</v>
      </c>
      <c r="JP581">
        <v>1.4978</v>
      </c>
      <c r="JQ581">
        <v>2.33276</v>
      </c>
      <c r="JR581">
        <v>1.54419</v>
      </c>
      <c r="JS581">
        <v>2.38647</v>
      </c>
      <c r="JT581">
        <v>35.7777</v>
      </c>
      <c r="JU581">
        <v>24.1138</v>
      </c>
      <c r="JV581">
        <v>18</v>
      </c>
      <c r="JW581">
        <v>547.01</v>
      </c>
      <c r="JX581">
        <v>434.851</v>
      </c>
      <c r="JY581">
        <v>25.6004</v>
      </c>
      <c r="JZ581">
        <v>28.0947</v>
      </c>
      <c r="KA581">
        <v>30</v>
      </c>
      <c r="KB581">
        <v>28.053</v>
      </c>
      <c r="KC581">
        <v>28.0814</v>
      </c>
      <c r="KD581">
        <v>51.3565</v>
      </c>
      <c r="KE581">
        <v>25.6538</v>
      </c>
      <c r="KF581">
        <v>100</v>
      </c>
      <c r="KG581">
        <v>25.5592</v>
      </c>
      <c r="KH581">
        <v>1421.87</v>
      </c>
      <c r="KI581">
        <v>21.9872</v>
      </c>
      <c r="KJ581">
        <v>92.8536</v>
      </c>
      <c r="KK581">
        <v>98.7888</v>
      </c>
    </row>
    <row r="582" spans="1:297">
      <c r="A582">
        <v>566</v>
      </c>
      <c r="B582">
        <v>1759004220.1</v>
      </c>
      <c r="C582">
        <v>16873.0999999046</v>
      </c>
      <c r="D582" t="s">
        <v>1578</v>
      </c>
      <c r="E582" t="s">
        <v>1579</v>
      </c>
      <c r="F582">
        <v>5</v>
      </c>
      <c r="G582" t="s">
        <v>1217</v>
      </c>
      <c r="H582" t="s">
        <v>436</v>
      </c>
      <c r="I582">
        <v>1759004211.94615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(EA582+(U582+2*0.95*5.67E-8*(((EA582+$B$7)+273)^4-(EA582+273)^4)-44100*J582)/(1.84*29.3*R582+8*0.95*5.67E-8*(EA582+273)^3))</f>
        <v>0</v>
      </c>
      <c r="W582">
        <f>($C$7*EB582+$D$7*EC582+$E$7*V582)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2*0.95*5.67E-8*(((EA582+$B$7)+273)^4-(W582+273)^4)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1440.62510429762</v>
      </c>
      <c r="AK582">
        <v>1415.50642424242</v>
      </c>
      <c r="AL582">
        <v>3.34196796536774</v>
      </c>
      <c r="AM582">
        <v>63.08</v>
      </c>
      <c r="AN582">
        <f>(AP582 - AO582 + DY582*1E3/(8.314*(EA582+273.15)) * AR582/DX582 * AQ582) * DX582/(100*DL582) * 1000/(1000 - AP582)</f>
        <v>0</v>
      </c>
      <c r="AO582">
        <v>21.9949724285714</v>
      </c>
      <c r="AP582">
        <v>22.9277096969697</v>
      </c>
      <c r="AQ582">
        <v>-2.58711653794622e-05</v>
      </c>
      <c r="AR582">
        <v>99.94</v>
      </c>
      <c r="AS582">
        <v>0</v>
      </c>
      <c r="AT582">
        <v>0</v>
      </c>
      <c r="AU582">
        <f>IF(AS582*$H$13&gt;=AW582,1.0,(AW582/(AW582-AS582*$H$13)))</f>
        <v>0</v>
      </c>
      <c r="AV582">
        <f>(AU582-1)*100</f>
        <v>0</v>
      </c>
      <c r="AW582">
        <f>MAX(0,($B$13+$C$13*EF582)/(1+$D$13*EF582)*DY582/(EA582+273)*$E$13)</f>
        <v>0</v>
      </c>
      <c r="AX582" t="s">
        <v>437</v>
      </c>
      <c r="AY582" t="s">
        <v>437</v>
      </c>
      <c r="AZ582">
        <v>0</v>
      </c>
      <c r="BA582">
        <v>0</v>
      </c>
      <c r="BB582">
        <f>1-AZ582/BA582</f>
        <v>0</v>
      </c>
      <c r="BC582">
        <v>0</v>
      </c>
      <c r="BD582" t="s">
        <v>437</v>
      </c>
      <c r="BE582" t="s">
        <v>437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437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$B$11*EG582+$C$11*EH582+$F$11*ES582*(1-EV582)</f>
        <v>0</v>
      </c>
      <c r="DI582">
        <f>DH582*DJ582</f>
        <v>0</v>
      </c>
      <c r="DJ582">
        <f>($B$11*$D$9+$C$11*$D$9+$F$11*((FF582+EX582)/MAX(FF582+EX582+FG582, 0.1)*$I$9+FG582/MAX(FF582+EX582+FG582, 0.1)*$J$9))/($B$11+$C$11+$F$11)</f>
        <v>0</v>
      </c>
      <c r="DK582">
        <f>($B$11*$K$9+$C$11*$K$9+$F$11*((FF582+EX582)/MAX(FF582+EX582+FG582, 0.1)*$P$9+FG582/MAX(FF582+EX582+FG582, 0.1)*$Q$9))/($B$11+$C$11+$F$11)</f>
        <v>0</v>
      </c>
      <c r="DL582">
        <v>4.6</v>
      </c>
      <c r="DM582">
        <v>0.5</v>
      </c>
      <c r="DN582" t="s">
        <v>438</v>
      </c>
      <c r="DO582">
        <v>2</v>
      </c>
      <c r="DP582" t="b">
        <v>1</v>
      </c>
      <c r="DQ582">
        <v>1759004211.94615</v>
      </c>
      <c r="DR582">
        <v>1359.47615384615</v>
      </c>
      <c r="DS582">
        <v>1393.36692307692</v>
      </c>
      <c r="DT582">
        <v>22.9319153846154</v>
      </c>
      <c r="DU582">
        <v>21.9905461538462</v>
      </c>
      <c r="DV582">
        <v>1351.61923076923</v>
      </c>
      <c r="DW582">
        <v>22.5602538461538</v>
      </c>
      <c r="DX582">
        <v>500.003923076923</v>
      </c>
      <c r="DY582">
        <v>90.2391615384615</v>
      </c>
      <c r="DZ582">
        <v>0.0287521846153846</v>
      </c>
      <c r="EA582">
        <v>29.4720153846154</v>
      </c>
      <c r="EB582">
        <v>30.0488846153846</v>
      </c>
      <c r="EC582">
        <v>999.9</v>
      </c>
      <c r="ED582">
        <v>0</v>
      </c>
      <c r="EE582">
        <v>0</v>
      </c>
      <c r="EF582">
        <v>9984.52</v>
      </c>
      <c r="EG582">
        <v>0</v>
      </c>
      <c r="EH582">
        <v>9.51475</v>
      </c>
      <c r="EI582">
        <v>-33.8908307692308</v>
      </c>
      <c r="EJ582">
        <v>1391.38384615385</v>
      </c>
      <c r="EK582">
        <v>1424.69692307692</v>
      </c>
      <c r="EL582">
        <v>0.941373076923077</v>
      </c>
      <c r="EM582">
        <v>1393.36692307692</v>
      </c>
      <c r="EN582">
        <v>21.9905461538462</v>
      </c>
      <c r="EO582">
        <v>2.06935769230769</v>
      </c>
      <c r="EP582">
        <v>1.98440769230769</v>
      </c>
      <c r="EQ582">
        <v>17.9852461538462</v>
      </c>
      <c r="ER582">
        <v>17.3204846153846</v>
      </c>
      <c r="ES582">
        <v>2000.03692307692</v>
      </c>
      <c r="ET582">
        <v>0.980003615384616</v>
      </c>
      <c r="EU582">
        <v>0.0199964846153846</v>
      </c>
      <c r="EV582">
        <v>0</v>
      </c>
      <c r="EW582">
        <v>304.676615384615</v>
      </c>
      <c r="EX582">
        <v>5.00016</v>
      </c>
      <c r="EY582">
        <v>6413.21307692308</v>
      </c>
      <c r="EZ582">
        <v>18234.5461538462</v>
      </c>
      <c r="FA582">
        <v>48.875</v>
      </c>
      <c r="FB582">
        <v>49.4660769230769</v>
      </c>
      <c r="FC582">
        <v>49.3168461538462</v>
      </c>
      <c r="FD582">
        <v>49.062</v>
      </c>
      <c r="FE582">
        <v>50.687</v>
      </c>
      <c r="FF582">
        <v>1955.14692307692</v>
      </c>
      <c r="FG582">
        <v>39.89</v>
      </c>
      <c r="FH582">
        <v>0</v>
      </c>
      <c r="FI582">
        <v>1759004225.7</v>
      </c>
      <c r="FJ582">
        <v>0</v>
      </c>
      <c r="FK582">
        <v>304.6288</v>
      </c>
      <c r="FL582">
        <v>-0.0015384687523024</v>
      </c>
      <c r="FM582">
        <v>10.8092307781698</v>
      </c>
      <c r="FN582">
        <v>6413.2712</v>
      </c>
      <c r="FO582">
        <v>15</v>
      </c>
      <c r="FP582">
        <v>0</v>
      </c>
      <c r="FQ582" t="s">
        <v>439</v>
      </c>
      <c r="FR582">
        <v>1747249705.1</v>
      </c>
      <c r="FS582">
        <v>1747249711.1</v>
      </c>
      <c r="FT582">
        <v>0</v>
      </c>
      <c r="FU582">
        <v>0.871</v>
      </c>
      <c r="FV582">
        <v>0.066</v>
      </c>
      <c r="FW582">
        <v>5.486</v>
      </c>
      <c r="FX582">
        <v>0.145</v>
      </c>
      <c r="FY582">
        <v>420</v>
      </c>
      <c r="FZ582">
        <v>16</v>
      </c>
      <c r="GA582">
        <v>0.27</v>
      </c>
      <c r="GB582">
        <v>0.16</v>
      </c>
      <c r="GC582">
        <v>-34.5210238095238</v>
      </c>
      <c r="GD582">
        <v>8.64617922077923</v>
      </c>
      <c r="GE582">
        <v>1.13130871745736</v>
      </c>
      <c r="GF582">
        <v>0</v>
      </c>
      <c r="GG582">
        <v>304.648264705882</v>
      </c>
      <c r="GH582">
        <v>0.0849350623063435</v>
      </c>
      <c r="GI582">
        <v>0.159712113950569</v>
      </c>
      <c r="GJ582">
        <v>-1</v>
      </c>
      <c r="GK582">
        <v>0.953476047619047</v>
      </c>
      <c r="GL582">
        <v>-0.180347688311686</v>
      </c>
      <c r="GM582">
        <v>0.0215058614102698</v>
      </c>
      <c r="GN582">
        <v>0</v>
      </c>
      <c r="GO582">
        <v>0</v>
      </c>
      <c r="GP582">
        <v>2</v>
      </c>
      <c r="GQ582" t="s">
        <v>457</v>
      </c>
      <c r="GR582">
        <v>3.12565</v>
      </c>
      <c r="GS582">
        <v>2.65425</v>
      </c>
      <c r="GT582">
        <v>0.20156</v>
      </c>
      <c r="GU582">
        <v>0.204753</v>
      </c>
      <c r="GV582">
        <v>0.0980034</v>
      </c>
      <c r="GW582">
        <v>0.095723</v>
      </c>
      <c r="GX582">
        <v>20517.7</v>
      </c>
      <c r="GY582">
        <v>19413.8</v>
      </c>
      <c r="GZ582">
        <v>22980</v>
      </c>
      <c r="HA582">
        <v>23769.4</v>
      </c>
      <c r="HB582">
        <v>35335.6</v>
      </c>
      <c r="HC582">
        <v>35589</v>
      </c>
      <c r="HD582">
        <v>41430.1</v>
      </c>
      <c r="HE582">
        <v>42389.9</v>
      </c>
      <c r="HF582">
        <v>1.9046</v>
      </c>
      <c r="HG582">
        <v>1.81965</v>
      </c>
      <c r="HH582">
        <v>0.175484</v>
      </c>
      <c r="HI582">
        <v>0</v>
      </c>
      <c r="HJ582">
        <v>27.1874</v>
      </c>
      <c r="HK582">
        <v>999.9</v>
      </c>
      <c r="HL582">
        <v>55.53</v>
      </c>
      <c r="HM582">
        <v>29.497</v>
      </c>
      <c r="HN582">
        <v>25.4708</v>
      </c>
      <c r="HO582">
        <v>54.2665</v>
      </c>
      <c r="HP582">
        <v>41.5024</v>
      </c>
      <c r="HQ582">
        <v>1</v>
      </c>
      <c r="HR582">
        <v>0.040221</v>
      </c>
      <c r="HS582">
        <v>1.01714</v>
      </c>
      <c r="HT582">
        <v>20.2147</v>
      </c>
      <c r="HU582">
        <v>5.23107</v>
      </c>
      <c r="HV582">
        <v>11.992</v>
      </c>
      <c r="HW582">
        <v>4.9556</v>
      </c>
      <c r="HX582">
        <v>3.30387</v>
      </c>
      <c r="HY582">
        <v>25.2</v>
      </c>
      <c r="HZ582">
        <v>9999</v>
      </c>
      <c r="IA582">
        <v>9999</v>
      </c>
      <c r="IB582">
        <v>9999</v>
      </c>
      <c r="IC582">
        <v>1.86846</v>
      </c>
      <c r="ID582">
        <v>1.86422</v>
      </c>
      <c r="IE582">
        <v>1.8718</v>
      </c>
      <c r="IF582">
        <v>1.86268</v>
      </c>
      <c r="IG582">
        <v>1.86207</v>
      </c>
      <c r="IH582">
        <v>1.8685</v>
      </c>
      <c r="II582">
        <v>1.85868</v>
      </c>
      <c r="IJ582">
        <v>1.86508</v>
      </c>
      <c r="IK582">
        <v>5</v>
      </c>
      <c r="IL582">
        <v>0</v>
      </c>
      <c r="IM582">
        <v>0</v>
      </c>
      <c r="IN582">
        <v>0</v>
      </c>
      <c r="IO582" t="s">
        <v>441</v>
      </c>
      <c r="IP582" t="s">
        <v>442</v>
      </c>
      <c r="IQ582" t="s">
        <v>443</v>
      </c>
      <c r="IR582" t="s">
        <v>443</v>
      </c>
      <c r="IS582" t="s">
        <v>443</v>
      </c>
      <c r="IT582" t="s">
        <v>443</v>
      </c>
      <c r="IU582">
        <v>0</v>
      </c>
      <c r="IV582">
        <v>100</v>
      </c>
      <c r="IW582">
        <v>100</v>
      </c>
      <c r="IX582">
        <v>7.9</v>
      </c>
      <c r="IY582">
        <v>0.3716</v>
      </c>
      <c r="IZ582">
        <v>4.29428474587108</v>
      </c>
      <c r="JA582">
        <v>0.0044018681294096</v>
      </c>
      <c r="JB582">
        <v>-1.90699597991277e-06</v>
      </c>
      <c r="JC582">
        <v>4.44501569190667e-10</v>
      </c>
      <c r="JD582">
        <v>0.0663976639725661</v>
      </c>
      <c r="JE582">
        <v>0.00774552653971819</v>
      </c>
      <c r="JF582">
        <v>0.000136201457998369</v>
      </c>
      <c r="JG582">
        <v>5.32982615085375e-06</v>
      </c>
      <c r="JH582">
        <v>-0</v>
      </c>
      <c r="JI582">
        <v>1991</v>
      </c>
      <c r="JJ582">
        <v>1</v>
      </c>
      <c r="JK582">
        <v>28</v>
      </c>
      <c r="JL582">
        <v>195908.6</v>
      </c>
      <c r="JM582">
        <v>195908.5</v>
      </c>
      <c r="JN582">
        <v>2.59399</v>
      </c>
      <c r="JO582">
        <v>2.35962</v>
      </c>
      <c r="JP582">
        <v>1.49902</v>
      </c>
      <c r="JQ582">
        <v>2.33276</v>
      </c>
      <c r="JR582">
        <v>1.54419</v>
      </c>
      <c r="JS582">
        <v>2.26074</v>
      </c>
      <c r="JT582">
        <v>35.801</v>
      </c>
      <c r="JU582">
        <v>24.0963</v>
      </c>
      <c r="JV582">
        <v>18</v>
      </c>
      <c r="JW582">
        <v>546.818</v>
      </c>
      <c r="JX582">
        <v>435.107</v>
      </c>
      <c r="JY582">
        <v>25.5502</v>
      </c>
      <c r="JZ582">
        <v>28.0911</v>
      </c>
      <c r="KA582">
        <v>29.9999</v>
      </c>
      <c r="KB582">
        <v>28.0495</v>
      </c>
      <c r="KC582">
        <v>28.0778</v>
      </c>
      <c r="KD582">
        <v>51.9025</v>
      </c>
      <c r="KE582">
        <v>25.6538</v>
      </c>
      <c r="KF582">
        <v>100</v>
      </c>
      <c r="KG582">
        <v>25.5126</v>
      </c>
      <c r="KH582">
        <v>1442.06</v>
      </c>
      <c r="KI582">
        <v>21.9872</v>
      </c>
      <c r="KJ582">
        <v>92.8549</v>
      </c>
      <c r="KK582">
        <v>98.7906</v>
      </c>
    </row>
    <row r="583" spans="1:297">
      <c r="A583">
        <v>567</v>
      </c>
      <c r="B583">
        <v>1759004225.1</v>
      </c>
      <c r="C583">
        <v>16878.0999999046</v>
      </c>
      <c r="D583" t="s">
        <v>1580</v>
      </c>
      <c r="E583" t="s">
        <v>1581</v>
      </c>
      <c r="F583">
        <v>5</v>
      </c>
      <c r="G583" t="s">
        <v>1217</v>
      </c>
      <c r="H583" t="s">
        <v>436</v>
      </c>
      <c r="I583">
        <v>1759004216.94615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(EA583+(U583+2*0.95*5.67E-8*(((EA583+$B$7)+273)^4-(EA583+273)^4)-44100*J583)/(1.84*29.3*R583+8*0.95*5.67E-8*(EA583+273)^3))</f>
        <v>0</v>
      </c>
      <c r="W583">
        <f>($C$7*EB583+$D$7*EC583+$E$7*V583)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2*0.95*5.67E-8*(((EA583+$B$7)+273)^4-(W583+273)^4)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1456.66262854762</v>
      </c>
      <c r="AK583">
        <v>1431.84909090909</v>
      </c>
      <c r="AL583">
        <v>3.25474415584392</v>
      </c>
      <c r="AM583">
        <v>63.08</v>
      </c>
      <c r="AN583">
        <f>(AP583 - AO583 + DY583*1E3/(8.314*(EA583+273.15)) * AR583/DX583 * AQ583) * DX583/(100*DL583) * 1000/(1000 - AP583)</f>
        <v>0</v>
      </c>
      <c r="AO583">
        <v>21.9930310386905</v>
      </c>
      <c r="AP583">
        <v>22.9188836363636</v>
      </c>
      <c r="AQ583">
        <v>-2.68279432985484e-05</v>
      </c>
      <c r="AR583">
        <v>99.94</v>
      </c>
      <c r="AS583">
        <v>0</v>
      </c>
      <c r="AT583">
        <v>0</v>
      </c>
      <c r="AU583">
        <f>IF(AS583*$H$13&gt;=AW583,1.0,(AW583/(AW583-AS583*$H$13)))</f>
        <v>0</v>
      </c>
      <c r="AV583">
        <f>(AU583-1)*100</f>
        <v>0</v>
      </c>
      <c r="AW583">
        <f>MAX(0,($B$13+$C$13*EF583)/(1+$D$13*EF583)*DY583/(EA583+273)*$E$13)</f>
        <v>0</v>
      </c>
      <c r="AX583" t="s">
        <v>437</v>
      </c>
      <c r="AY583" t="s">
        <v>437</v>
      </c>
      <c r="AZ583">
        <v>0</v>
      </c>
      <c r="BA583">
        <v>0</v>
      </c>
      <c r="BB583">
        <f>1-AZ583/BA583</f>
        <v>0</v>
      </c>
      <c r="BC583">
        <v>0</v>
      </c>
      <c r="BD583" t="s">
        <v>437</v>
      </c>
      <c r="BE583" t="s">
        <v>437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437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$B$11*EG583+$C$11*EH583+$F$11*ES583*(1-EV583)</f>
        <v>0</v>
      </c>
      <c r="DI583">
        <f>DH583*DJ583</f>
        <v>0</v>
      </c>
      <c r="DJ583">
        <f>($B$11*$D$9+$C$11*$D$9+$F$11*((FF583+EX583)/MAX(FF583+EX583+FG583, 0.1)*$I$9+FG583/MAX(FF583+EX583+FG583, 0.1)*$J$9))/($B$11+$C$11+$F$11)</f>
        <v>0</v>
      </c>
      <c r="DK583">
        <f>($B$11*$K$9+$C$11*$K$9+$F$11*((FF583+EX583)/MAX(FF583+EX583+FG583, 0.1)*$P$9+FG583/MAX(FF583+EX583+FG583, 0.1)*$Q$9))/($B$11+$C$11+$F$11)</f>
        <v>0</v>
      </c>
      <c r="DL583">
        <v>4.6</v>
      </c>
      <c r="DM583">
        <v>0.5</v>
      </c>
      <c r="DN583" t="s">
        <v>438</v>
      </c>
      <c r="DO583">
        <v>2</v>
      </c>
      <c r="DP583" t="b">
        <v>1</v>
      </c>
      <c r="DQ583">
        <v>1759004216.94615</v>
      </c>
      <c r="DR583">
        <v>1375.88076923077</v>
      </c>
      <c r="DS583">
        <v>1409.62923076923</v>
      </c>
      <c r="DT583">
        <v>22.9306923076923</v>
      </c>
      <c r="DU583">
        <v>21.9945538461538</v>
      </c>
      <c r="DV583">
        <v>1367.99538461538</v>
      </c>
      <c r="DW583">
        <v>22.5590538461538</v>
      </c>
      <c r="DX583">
        <v>500.002153846154</v>
      </c>
      <c r="DY583">
        <v>90.2396769230769</v>
      </c>
      <c r="DZ583">
        <v>0.0288290615384615</v>
      </c>
      <c r="EA583">
        <v>29.4633076923077</v>
      </c>
      <c r="EB583">
        <v>30.0480153846154</v>
      </c>
      <c r="EC583">
        <v>999.9</v>
      </c>
      <c r="ED583">
        <v>0</v>
      </c>
      <c r="EE583">
        <v>0</v>
      </c>
      <c r="EF583">
        <v>9977.01846153846</v>
      </c>
      <c r="EG583">
        <v>0</v>
      </c>
      <c r="EH583">
        <v>9.51475</v>
      </c>
      <c r="EI583">
        <v>-33.7487230769231</v>
      </c>
      <c r="EJ583">
        <v>1408.17</v>
      </c>
      <c r="EK583">
        <v>1441.33076923077</v>
      </c>
      <c r="EL583">
        <v>0.936127769230769</v>
      </c>
      <c r="EM583">
        <v>1409.62923076923</v>
      </c>
      <c r="EN583">
        <v>21.9945538461538</v>
      </c>
      <c r="EO583">
        <v>2.06925769230769</v>
      </c>
      <c r="EP583">
        <v>1.98478076923077</v>
      </c>
      <c r="EQ583">
        <v>17.9844769230769</v>
      </c>
      <c r="ER583">
        <v>17.3234615384615</v>
      </c>
      <c r="ES583">
        <v>1999.99692307692</v>
      </c>
      <c r="ET583">
        <v>0.980003153846154</v>
      </c>
      <c r="EU583">
        <v>0.0199969153846154</v>
      </c>
      <c r="EV583">
        <v>0</v>
      </c>
      <c r="EW583">
        <v>304.669153846154</v>
      </c>
      <c r="EX583">
        <v>5.00016</v>
      </c>
      <c r="EY583">
        <v>6413.94846153846</v>
      </c>
      <c r="EZ583">
        <v>18234.1923076923</v>
      </c>
      <c r="FA583">
        <v>48.875</v>
      </c>
      <c r="FB583">
        <v>49.4709230769231</v>
      </c>
      <c r="FC583">
        <v>49.3216923076923</v>
      </c>
      <c r="FD583">
        <v>49.062</v>
      </c>
      <c r="FE583">
        <v>50.687</v>
      </c>
      <c r="FF583">
        <v>1955.10692307692</v>
      </c>
      <c r="FG583">
        <v>39.89</v>
      </c>
      <c r="FH583">
        <v>0</v>
      </c>
      <c r="FI583">
        <v>1759004230.5</v>
      </c>
      <c r="FJ583">
        <v>0</v>
      </c>
      <c r="FK583">
        <v>304.63932</v>
      </c>
      <c r="FL583">
        <v>0.60669230291997</v>
      </c>
      <c r="FM583">
        <v>8.92999998997895</v>
      </c>
      <c r="FN583">
        <v>6414.0756</v>
      </c>
      <c r="FO583">
        <v>15</v>
      </c>
      <c r="FP583">
        <v>0</v>
      </c>
      <c r="FQ583" t="s">
        <v>439</v>
      </c>
      <c r="FR583">
        <v>1747249705.1</v>
      </c>
      <c r="FS583">
        <v>1747249711.1</v>
      </c>
      <c r="FT583">
        <v>0</v>
      </c>
      <c r="FU583">
        <v>0.871</v>
      </c>
      <c r="FV583">
        <v>0.066</v>
      </c>
      <c r="FW583">
        <v>5.486</v>
      </c>
      <c r="FX583">
        <v>0.145</v>
      </c>
      <c r="FY583">
        <v>420</v>
      </c>
      <c r="FZ583">
        <v>16</v>
      </c>
      <c r="GA583">
        <v>0.27</v>
      </c>
      <c r="GB583">
        <v>0.16</v>
      </c>
      <c r="GC583">
        <v>-33.722195</v>
      </c>
      <c r="GD583">
        <v>1.63670526315787</v>
      </c>
      <c r="GE583">
        <v>0.455144135933882</v>
      </c>
      <c r="GF583">
        <v>0</v>
      </c>
      <c r="GG583">
        <v>304.646588235294</v>
      </c>
      <c r="GH583">
        <v>-0.158686022613974</v>
      </c>
      <c r="GI583">
        <v>0.154887647638547</v>
      </c>
      <c r="GJ583">
        <v>-1</v>
      </c>
      <c r="GK583">
        <v>0.9379241</v>
      </c>
      <c r="GL583">
        <v>-0.0525452932330819</v>
      </c>
      <c r="GM583">
        <v>0.00600557222003033</v>
      </c>
      <c r="GN583">
        <v>1</v>
      </c>
      <c r="GO583">
        <v>1</v>
      </c>
      <c r="GP583">
        <v>2</v>
      </c>
      <c r="GQ583" t="s">
        <v>446</v>
      </c>
      <c r="GR583">
        <v>3.12545</v>
      </c>
      <c r="GS583">
        <v>2.65443</v>
      </c>
      <c r="GT583">
        <v>0.202986</v>
      </c>
      <c r="GU583">
        <v>0.206292</v>
      </c>
      <c r="GV583">
        <v>0.0979639</v>
      </c>
      <c r="GW583">
        <v>0.0957191</v>
      </c>
      <c r="GX583">
        <v>20481.4</v>
      </c>
      <c r="GY583">
        <v>19376.3</v>
      </c>
      <c r="GZ583">
        <v>22980.4</v>
      </c>
      <c r="HA583">
        <v>23769.5</v>
      </c>
      <c r="HB583">
        <v>35337.6</v>
      </c>
      <c r="HC583">
        <v>35589.4</v>
      </c>
      <c r="HD583">
        <v>41430.5</v>
      </c>
      <c r="HE583">
        <v>42390</v>
      </c>
      <c r="HF583">
        <v>1.90465</v>
      </c>
      <c r="HG583">
        <v>1.81985</v>
      </c>
      <c r="HH583">
        <v>0.17485</v>
      </c>
      <c r="HI583">
        <v>0</v>
      </c>
      <c r="HJ583">
        <v>27.1857</v>
      </c>
      <c r="HK583">
        <v>999.9</v>
      </c>
      <c r="HL583">
        <v>55.53</v>
      </c>
      <c r="HM583">
        <v>29.517</v>
      </c>
      <c r="HN583">
        <v>25.5006</v>
      </c>
      <c r="HO583">
        <v>53.8565</v>
      </c>
      <c r="HP583">
        <v>41.4503</v>
      </c>
      <c r="HQ583">
        <v>1</v>
      </c>
      <c r="HR583">
        <v>0.0398196</v>
      </c>
      <c r="HS583">
        <v>1.04074</v>
      </c>
      <c r="HT583">
        <v>20.2145</v>
      </c>
      <c r="HU583">
        <v>5.23152</v>
      </c>
      <c r="HV583">
        <v>11.992</v>
      </c>
      <c r="HW583">
        <v>4.9557</v>
      </c>
      <c r="HX583">
        <v>3.30393</v>
      </c>
      <c r="HY583">
        <v>25.2</v>
      </c>
      <c r="HZ583">
        <v>9999</v>
      </c>
      <c r="IA583">
        <v>9999</v>
      </c>
      <c r="IB583">
        <v>9999</v>
      </c>
      <c r="IC583">
        <v>1.86845</v>
      </c>
      <c r="ID583">
        <v>1.8642</v>
      </c>
      <c r="IE583">
        <v>1.8718</v>
      </c>
      <c r="IF583">
        <v>1.86265</v>
      </c>
      <c r="IG583">
        <v>1.86209</v>
      </c>
      <c r="IH583">
        <v>1.86853</v>
      </c>
      <c r="II583">
        <v>1.85868</v>
      </c>
      <c r="IJ583">
        <v>1.86508</v>
      </c>
      <c r="IK583">
        <v>5</v>
      </c>
      <c r="IL583">
        <v>0</v>
      </c>
      <c r="IM583">
        <v>0</v>
      </c>
      <c r="IN583">
        <v>0</v>
      </c>
      <c r="IO583" t="s">
        <v>441</v>
      </c>
      <c r="IP583" t="s">
        <v>442</v>
      </c>
      <c r="IQ583" t="s">
        <v>443</v>
      </c>
      <c r="IR583" t="s">
        <v>443</v>
      </c>
      <c r="IS583" t="s">
        <v>443</v>
      </c>
      <c r="IT583" t="s">
        <v>443</v>
      </c>
      <c r="IU583">
        <v>0</v>
      </c>
      <c r="IV583">
        <v>100</v>
      </c>
      <c r="IW583">
        <v>100</v>
      </c>
      <c r="IX583">
        <v>7.93</v>
      </c>
      <c r="IY583">
        <v>0.3713</v>
      </c>
      <c r="IZ583">
        <v>4.29428474587108</v>
      </c>
      <c r="JA583">
        <v>0.0044018681294096</v>
      </c>
      <c r="JB583">
        <v>-1.90699597991277e-06</v>
      </c>
      <c r="JC583">
        <v>4.44501569190667e-10</v>
      </c>
      <c r="JD583">
        <v>0.0663976639725661</v>
      </c>
      <c r="JE583">
        <v>0.00774552653971819</v>
      </c>
      <c r="JF583">
        <v>0.000136201457998369</v>
      </c>
      <c r="JG583">
        <v>5.32982615085375e-06</v>
      </c>
      <c r="JH583">
        <v>-0</v>
      </c>
      <c r="JI583">
        <v>1991</v>
      </c>
      <c r="JJ583">
        <v>1</v>
      </c>
      <c r="JK583">
        <v>28</v>
      </c>
      <c r="JL583">
        <v>195908.7</v>
      </c>
      <c r="JM583">
        <v>195908.6</v>
      </c>
      <c r="JN583">
        <v>2.62085</v>
      </c>
      <c r="JO583">
        <v>2.35107</v>
      </c>
      <c r="JP583">
        <v>1.4978</v>
      </c>
      <c r="JQ583">
        <v>2.33276</v>
      </c>
      <c r="JR583">
        <v>1.54419</v>
      </c>
      <c r="JS583">
        <v>2.30835</v>
      </c>
      <c r="JT583">
        <v>35.801</v>
      </c>
      <c r="JU583">
        <v>24.105</v>
      </c>
      <c r="JV583">
        <v>18</v>
      </c>
      <c r="JW583">
        <v>546.82</v>
      </c>
      <c r="JX583">
        <v>435.195</v>
      </c>
      <c r="JY583">
        <v>25.5024</v>
      </c>
      <c r="JZ583">
        <v>28.0881</v>
      </c>
      <c r="KA583">
        <v>29.9998</v>
      </c>
      <c r="KB583">
        <v>28.0459</v>
      </c>
      <c r="KC583">
        <v>28.0737</v>
      </c>
      <c r="KD583">
        <v>52.444</v>
      </c>
      <c r="KE583">
        <v>25.6538</v>
      </c>
      <c r="KF583">
        <v>100</v>
      </c>
      <c r="KG583">
        <v>25.4624</v>
      </c>
      <c r="KH583">
        <v>1455.6</v>
      </c>
      <c r="KI583">
        <v>21.9872</v>
      </c>
      <c r="KJ583">
        <v>92.8559</v>
      </c>
      <c r="KK583">
        <v>98.791</v>
      </c>
    </row>
    <row r="584" spans="1:297">
      <c r="A584">
        <v>568</v>
      </c>
      <c r="B584">
        <v>1759004230.1</v>
      </c>
      <c r="C584">
        <v>16883.0999999046</v>
      </c>
      <c r="D584" t="s">
        <v>1582</v>
      </c>
      <c r="E584" t="s">
        <v>1583</v>
      </c>
      <c r="F584">
        <v>5</v>
      </c>
      <c r="G584" t="s">
        <v>1217</v>
      </c>
      <c r="H584" t="s">
        <v>436</v>
      </c>
      <c r="I584">
        <v>1759004221.94615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(EA584+(U584+2*0.95*5.67E-8*(((EA584+$B$7)+273)^4-(EA584+273)^4)-44100*J584)/(1.84*29.3*R584+8*0.95*5.67E-8*(EA584+273)^3))</f>
        <v>0</v>
      </c>
      <c r="W584">
        <f>($C$7*EB584+$D$7*EC584+$E$7*V584)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2*0.95*5.67E-8*(((EA584+$B$7)+273)^4-(W584+273)^4)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1475.04078789286</v>
      </c>
      <c r="AK584">
        <v>1449.30181818182</v>
      </c>
      <c r="AL584">
        <v>3.53149025974002</v>
      </c>
      <c r="AM584">
        <v>63.08</v>
      </c>
      <c r="AN584">
        <f>(AP584 - AO584 + DY584*1E3/(8.314*(EA584+273.15)) * AR584/DX584 * AQ584) * DX584/(100*DL584) * 1000/(1000 - AP584)</f>
        <v>0</v>
      </c>
      <c r="AO584">
        <v>21.9917425803571</v>
      </c>
      <c r="AP584">
        <v>22.9025109090909</v>
      </c>
      <c r="AQ584">
        <v>-3.91470051920309e-05</v>
      </c>
      <c r="AR584">
        <v>99.94</v>
      </c>
      <c r="AS584">
        <v>0</v>
      </c>
      <c r="AT584">
        <v>0</v>
      </c>
      <c r="AU584">
        <f>IF(AS584*$H$13&gt;=AW584,1.0,(AW584/(AW584-AS584*$H$13)))</f>
        <v>0</v>
      </c>
      <c r="AV584">
        <f>(AU584-1)*100</f>
        <v>0</v>
      </c>
      <c r="AW584">
        <f>MAX(0,($B$13+$C$13*EF584)/(1+$D$13*EF584)*DY584/(EA584+273)*$E$13)</f>
        <v>0</v>
      </c>
      <c r="AX584" t="s">
        <v>437</v>
      </c>
      <c r="AY584" t="s">
        <v>437</v>
      </c>
      <c r="AZ584">
        <v>0</v>
      </c>
      <c r="BA584">
        <v>0</v>
      </c>
      <c r="BB584">
        <f>1-AZ584/BA584</f>
        <v>0</v>
      </c>
      <c r="BC584">
        <v>0</v>
      </c>
      <c r="BD584" t="s">
        <v>437</v>
      </c>
      <c r="BE584" t="s">
        <v>437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437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$B$11*EG584+$C$11*EH584+$F$11*ES584*(1-EV584)</f>
        <v>0</v>
      </c>
      <c r="DI584">
        <f>DH584*DJ584</f>
        <v>0</v>
      </c>
      <c r="DJ584">
        <f>($B$11*$D$9+$C$11*$D$9+$F$11*((FF584+EX584)/MAX(FF584+EX584+FG584, 0.1)*$I$9+FG584/MAX(FF584+EX584+FG584, 0.1)*$J$9))/($B$11+$C$11+$F$11)</f>
        <v>0</v>
      </c>
      <c r="DK584">
        <f>($B$11*$K$9+$C$11*$K$9+$F$11*((FF584+EX584)/MAX(FF584+EX584+FG584, 0.1)*$P$9+FG584/MAX(FF584+EX584+FG584, 0.1)*$Q$9))/($B$11+$C$11+$F$11)</f>
        <v>0</v>
      </c>
      <c r="DL584">
        <v>4.6</v>
      </c>
      <c r="DM584">
        <v>0.5</v>
      </c>
      <c r="DN584" t="s">
        <v>438</v>
      </c>
      <c r="DO584">
        <v>2</v>
      </c>
      <c r="DP584" t="b">
        <v>1</v>
      </c>
      <c r="DQ584">
        <v>1759004221.94615</v>
      </c>
      <c r="DR584">
        <v>1392.30538461538</v>
      </c>
      <c r="DS584">
        <v>1426.26923076923</v>
      </c>
      <c r="DT584">
        <v>22.9215769230769</v>
      </c>
      <c r="DU584">
        <v>21.9932923076923</v>
      </c>
      <c r="DV584">
        <v>1384.39307692308</v>
      </c>
      <c r="DW584">
        <v>22.5501461538461</v>
      </c>
      <c r="DX584">
        <v>500.005538461539</v>
      </c>
      <c r="DY584">
        <v>90.2399692307692</v>
      </c>
      <c r="DZ584">
        <v>0.0288159153846154</v>
      </c>
      <c r="EA584">
        <v>29.4527076923077</v>
      </c>
      <c r="EB584">
        <v>30.0432307692308</v>
      </c>
      <c r="EC584">
        <v>999.9</v>
      </c>
      <c r="ED584">
        <v>0</v>
      </c>
      <c r="EE584">
        <v>0</v>
      </c>
      <c r="EF584">
        <v>9982.26076923077</v>
      </c>
      <c r="EG584">
        <v>0</v>
      </c>
      <c r="EH584">
        <v>9.51475</v>
      </c>
      <c r="EI584">
        <v>-33.9641769230769</v>
      </c>
      <c r="EJ584">
        <v>1424.96692307692</v>
      </c>
      <c r="EK584">
        <v>1458.34384615385</v>
      </c>
      <c r="EL584">
        <v>0.928274615384615</v>
      </c>
      <c r="EM584">
        <v>1426.26923076923</v>
      </c>
      <c r="EN584">
        <v>21.9932923076923</v>
      </c>
      <c r="EO584">
        <v>2.06844307692308</v>
      </c>
      <c r="EP584">
        <v>1.98467384615385</v>
      </c>
      <c r="EQ584">
        <v>17.9782153846154</v>
      </c>
      <c r="ER584">
        <v>17.3226076923077</v>
      </c>
      <c r="ES584">
        <v>2000.00076923077</v>
      </c>
      <c r="ET584">
        <v>0.980003153846154</v>
      </c>
      <c r="EU584">
        <v>0.0199969230769231</v>
      </c>
      <c r="EV584">
        <v>0</v>
      </c>
      <c r="EW584">
        <v>304.766230769231</v>
      </c>
      <c r="EX584">
        <v>5.00016</v>
      </c>
      <c r="EY584">
        <v>6414.57461538462</v>
      </c>
      <c r="EZ584">
        <v>18234.2307692308</v>
      </c>
      <c r="FA584">
        <v>48.875</v>
      </c>
      <c r="FB584">
        <v>49.4612307692308</v>
      </c>
      <c r="FC584">
        <v>49.3265384615385</v>
      </c>
      <c r="FD584">
        <v>49.062</v>
      </c>
      <c r="FE584">
        <v>50.687</v>
      </c>
      <c r="FF584">
        <v>1955.11076923077</v>
      </c>
      <c r="FG584">
        <v>39.89</v>
      </c>
      <c r="FH584">
        <v>0</v>
      </c>
      <c r="FI584">
        <v>1759004235.3</v>
      </c>
      <c r="FJ584">
        <v>0</v>
      </c>
      <c r="FK584">
        <v>304.72004</v>
      </c>
      <c r="FL584">
        <v>0.636846158696618</v>
      </c>
      <c r="FM584">
        <v>7.27769230767582</v>
      </c>
      <c r="FN584">
        <v>6414.6904</v>
      </c>
      <c r="FO584">
        <v>15</v>
      </c>
      <c r="FP584">
        <v>0</v>
      </c>
      <c r="FQ584" t="s">
        <v>439</v>
      </c>
      <c r="FR584">
        <v>1747249705.1</v>
      </c>
      <c r="FS584">
        <v>1747249711.1</v>
      </c>
      <c r="FT584">
        <v>0</v>
      </c>
      <c r="FU584">
        <v>0.871</v>
      </c>
      <c r="FV584">
        <v>0.066</v>
      </c>
      <c r="FW584">
        <v>5.486</v>
      </c>
      <c r="FX584">
        <v>0.145</v>
      </c>
      <c r="FY584">
        <v>420</v>
      </c>
      <c r="FZ584">
        <v>16</v>
      </c>
      <c r="GA584">
        <v>0.27</v>
      </c>
      <c r="GB584">
        <v>0.16</v>
      </c>
      <c r="GC584">
        <v>-34.0152714285714</v>
      </c>
      <c r="GD584">
        <v>-1.65996623376625</v>
      </c>
      <c r="GE584">
        <v>0.627009883071542</v>
      </c>
      <c r="GF584">
        <v>0</v>
      </c>
      <c r="GG584">
        <v>304.677235294118</v>
      </c>
      <c r="GH584">
        <v>0.775981664993561</v>
      </c>
      <c r="GI584">
        <v>0.165702436849472</v>
      </c>
      <c r="GJ584">
        <v>-1</v>
      </c>
      <c r="GK584">
        <v>0.931805142857143</v>
      </c>
      <c r="GL584">
        <v>-0.0896037662337649</v>
      </c>
      <c r="GM584">
        <v>0.00964502617086832</v>
      </c>
      <c r="GN584">
        <v>1</v>
      </c>
      <c r="GO584">
        <v>1</v>
      </c>
      <c r="GP584">
        <v>2</v>
      </c>
      <c r="GQ584" t="s">
        <v>446</v>
      </c>
      <c r="GR584">
        <v>3.12563</v>
      </c>
      <c r="GS584">
        <v>2.65408</v>
      </c>
      <c r="GT584">
        <v>0.204513</v>
      </c>
      <c r="GU584">
        <v>0.207712</v>
      </c>
      <c r="GV584">
        <v>0.0979223</v>
      </c>
      <c r="GW584">
        <v>0.095712</v>
      </c>
      <c r="GX584">
        <v>20442.3</v>
      </c>
      <c r="GY584">
        <v>19341.9</v>
      </c>
      <c r="GZ584">
        <v>22980.6</v>
      </c>
      <c r="HA584">
        <v>23769.9</v>
      </c>
      <c r="HB584">
        <v>35339.8</v>
      </c>
      <c r="HC584">
        <v>35590.1</v>
      </c>
      <c r="HD584">
        <v>41430.9</v>
      </c>
      <c r="HE584">
        <v>42390.3</v>
      </c>
      <c r="HF584">
        <v>1.90495</v>
      </c>
      <c r="HG584">
        <v>1.8197</v>
      </c>
      <c r="HH584">
        <v>0.174798</v>
      </c>
      <c r="HI584">
        <v>0</v>
      </c>
      <c r="HJ584">
        <v>27.1835</v>
      </c>
      <c r="HK584">
        <v>999.9</v>
      </c>
      <c r="HL584">
        <v>55.53</v>
      </c>
      <c r="HM584">
        <v>29.497</v>
      </c>
      <c r="HN584">
        <v>25.4722</v>
      </c>
      <c r="HO584">
        <v>54.4665</v>
      </c>
      <c r="HP584">
        <v>41.5385</v>
      </c>
      <c r="HQ584">
        <v>1</v>
      </c>
      <c r="HR584">
        <v>0.0396519</v>
      </c>
      <c r="HS584">
        <v>1.05175</v>
      </c>
      <c r="HT584">
        <v>20.2144</v>
      </c>
      <c r="HU584">
        <v>5.23122</v>
      </c>
      <c r="HV584">
        <v>11.992</v>
      </c>
      <c r="HW584">
        <v>4.9557</v>
      </c>
      <c r="HX584">
        <v>3.30395</v>
      </c>
      <c r="HY584">
        <v>25.2</v>
      </c>
      <c r="HZ584">
        <v>9999</v>
      </c>
      <c r="IA584">
        <v>9999</v>
      </c>
      <c r="IB584">
        <v>9999</v>
      </c>
      <c r="IC584">
        <v>1.86849</v>
      </c>
      <c r="ID584">
        <v>1.8642</v>
      </c>
      <c r="IE584">
        <v>1.8718</v>
      </c>
      <c r="IF584">
        <v>1.86265</v>
      </c>
      <c r="IG584">
        <v>1.86208</v>
      </c>
      <c r="IH584">
        <v>1.86852</v>
      </c>
      <c r="II584">
        <v>1.85867</v>
      </c>
      <c r="IJ584">
        <v>1.86508</v>
      </c>
      <c r="IK584">
        <v>5</v>
      </c>
      <c r="IL584">
        <v>0</v>
      </c>
      <c r="IM584">
        <v>0</v>
      </c>
      <c r="IN584">
        <v>0</v>
      </c>
      <c r="IO584" t="s">
        <v>441</v>
      </c>
      <c r="IP584" t="s">
        <v>442</v>
      </c>
      <c r="IQ584" t="s">
        <v>443</v>
      </c>
      <c r="IR584" t="s">
        <v>443</v>
      </c>
      <c r="IS584" t="s">
        <v>443</v>
      </c>
      <c r="IT584" t="s">
        <v>443</v>
      </c>
      <c r="IU584">
        <v>0</v>
      </c>
      <c r="IV584">
        <v>100</v>
      </c>
      <c r="IW584">
        <v>100</v>
      </c>
      <c r="IX584">
        <v>7.96</v>
      </c>
      <c r="IY584">
        <v>0.371</v>
      </c>
      <c r="IZ584">
        <v>4.29428474587108</v>
      </c>
      <c r="JA584">
        <v>0.0044018681294096</v>
      </c>
      <c r="JB584">
        <v>-1.90699597991277e-06</v>
      </c>
      <c r="JC584">
        <v>4.44501569190667e-10</v>
      </c>
      <c r="JD584">
        <v>0.0663976639725661</v>
      </c>
      <c r="JE584">
        <v>0.00774552653971819</v>
      </c>
      <c r="JF584">
        <v>0.000136201457998369</v>
      </c>
      <c r="JG584">
        <v>5.32982615085375e-06</v>
      </c>
      <c r="JH584">
        <v>-0</v>
      </c>
      <c r="JI584">
        <v>1991</v>
      </c>
      <c r="JJ584">
        <v>1</v>
      </c>
      <c r="JK584">
        <v>28</v>
      </c>
      <c r="JL584">
        <v>195908.8</v>
      </c>
      <c r="JM584">
        <v>195908.6</v>
      </c>
      <c r="JN584">
        <v>2.64648</v>
      </c>
      <c r="JO584">
        <v>2.33765</v>
      </c>
      <c r="JP584">
        <v>1.4978</v>
      </c>
      <c r="JQ584">
        <v>2.33276</v>
      </c>
      <c r="JR584">
        <v>1.54419</v>
      </c>
      <c r="JS584">
        <v>2.34619</v>
      </c>
      <c r="JT584">
        <v>35.801</v>
      </c>
      <c r="JU584">
        <v>24.1225</v>
      </c>
      <c r="JV584">
        <v>18</v>
      </c>
      <c r="JW584">
        <v>546.985</v>
      </c>
      <c r="JX584">
        <v>435.083</v>
      </c>
      <c r="JY584">
        <v>25.4529</v>
      </c>
      <c r="JZ584">
        <v>28.0845</v>
      </c>
      <c r="KA584">
        <v>29.9999</v>
      </c>
      <c r="KB584">
        <v>28.0424</v>
      </c>
      <c r="KC584">
        <v>28.0708</v>
      </c>
      <c r="KD584">
        <v>52.9799</v>
      </c>
      <c r="KE584">
        <v>25.6538</v>
      </c>
      <c r="KF584">
        <v>100</v>
      </c>
      <c r="KG584">
        <v>25.4287</v>
      </c>
      <c r="KH584">
        <v>1475.76</v>
      </c>
      <c r="KI584">
        <v>21.9872</v>
      </c>
      <c r="KJ584">
        <v>92.8569</v>
      </c>
      <c r="KK584">
        <v>98.7919</v>
      </c>
    </row>
    <row r="585" spans="1:297">
      <c r="A585">
        <v>569</v>
      </c>
      <c r="B585">
        <v>1759004235.1</v>
      </c>
      <c r="C585">
        <v>16888.0999999046</v>
      </c>
      <c r="D585" t="s">
        <v>1584</v>
      </c>
      <c r="E585" t="s">
        <v>1585</v>
      </c>
      <c r="F585">
        <v>5</v>
      </c>
      <c r="G585" t="s">
        <v>1217</v>
      </c>
      <c r="H585" t="s">
        <v>436</v>
      </c>
      <c r="I585">
        <v>1759004226.94615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(EA585+(U585+2*0.95*5.67E-8*(((EA585+$B$7)+273)^4-(EA585+273)^4)-44100*J585)/(1.84*29.3*R585+8*0.95*5.67E-8*(EA585+273)^3))</f>
        <v>0</v>
      </c>
      <c r="W585">
        <f>($C$7*EB585+$D$7*EC585+$E$7*V585)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2*0.95*5.67E-8*(((EA585+$B$7)+273)^4-(W585+273)^4)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1491.28603159524</v>
      </c>
      <c r="AK585">
        <v>1466.12636363636</v>
      </c>
      <c r="AL585">
        <v>3.32949090909082</v>
      </c>
      <c r="AM585">
        <v>63.08</v>
      </c>
      <c r="AN585">
        <f>(AP585 - AO585 + DY585*1E3/(8.314*(EA585+273.15)) * AR585/DX585 * AQ585) * DX585/(100*DL585) * 1000/(1000 - AP585)</f>
        <v>0</v>
      </c>
      <c r="AO585">
        <v>21.9912787261905</v>
      </c>
      <c r="AP585">
        <v>22.8886757575757</v>
      </c>
      <c r="AQ585">
        <v>-3.58581840101345e-05</v>
      </c>
      <c r="AR585">
        <v>99.94</v>
      </c>
      <c r="AS585">
        <v>0</v>
      </c>
      <c r="AT585">
        <v>0</v>
      </c>
      <c r="AU585">
        <f>IF(AS585*$H$13&gt;=AW585,1.0,(AW585/(AW585-AS585*$H$13)))</f>
        <v>0</v>
      </c>
      <c r="AV585">
        <f>(AU585-1)*100</f>
        <v>0</v>
      </c>
      <c r="AW585">
        <f>MAX(0,($B$13+$C$13*EF585)/(1+$D$13*EF585)*DY585/(EA585+273)*$E$13)</f>
        <v>0</v>
      </c>
      <c r="AX585" t="s">
        <v>437</v>
      </c>
      <c r="AY585" t="s">
        <v>437</v>
      </c>
      <c r="AZ585">
        <v>0</v>
      </c>
      <c r="BA585">
        <v>0</v>
      </c>
      <c r="BB585">
        <f>1-AZ585/BA585</f>
        <v>0</v>
      </c>
      <c r="BC585">
        <v>0</v>
      </c>
      <c r="BD585" t="s">
        <v>437</v>
      </c>
      <c r="BE585" t="s">
        <v>437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437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$B$11*EG585+$C$11*EH585+$F$11*ES585*(1-EV585)</f>
        <v>0</v>
      </c>
      <c r="DI585">
        <f>DH585*DJ585</f>
        <v>0</v>
      </c>
      <c r="DJ585">
        <f>($B$11*$D$9+$C$11*$D$9+$F$11*((FF585+EX585)/MAX(FF585+EX585+FG585, 0.1)*$I$9+FG585/MAX(FF585+EX585+FG585, 0.1)*$J$9))/($B$11+$C$11+$F$11)</f>
        <v>0</v>
      </c>
      <c r="DK585">
        <f>($B$11*$K$9+$C$11*$K$9+$F$11*((FF585+EX585)/MAX(FF585+EX585+FG585, 0.1)*$P$9+FG585/MAX(FF585+EX585+FG585, 0.1)*$Q$9))/($B$11+$C$11+$F$11)</f>
        <v>0</v>
      </c>
      <c r="DL585">
        <v>4.6</v>
      </c>
      <c r="DM585">
        <v>0.5</v>
      </c>
      <c r="DN585" t="s">
        <v>438</v>
      </c>
      <c r="DO585">
        <v>2</v>
      </c>
      <c r="DP585" t="b">
        <v>1</v>
      </c>
      <c r="DQ585">
        <v>1759004226.94615</v>
      </c>
      <c r="DR585">
        <v>1408.81384615385</v>
      </c>
      <c r="DS585">
        <v>1442.73846153846</v>
      </c>
      <c r="DT585">
        <v>22.9090692307692</v>
      </c>
      <c r="DU585">
        <v>21.9922153846154</v>
      </c>
      <c r="DV585">
        <v>1400.87384615385</v>
      </c>
      <c r="DW585">
        <v>22.5379076923077</v>
      </c>
      <c r="DX585">
        <v>500.017692307692</v>
      </c>
      <c r="DY585">
        <v>90.2393692307692</v>
      </c>
      <c r="DZ585">
        <v>0.0285592538461538</v>
      </c>
      <c r="EA585">
        <v>29.4446615384615</v>
      </c>
      <c r="EB585">
        <v>30.0418384615385</v>
      </c>
      <c r="EC585">
        <v>999.9</v>
      </c>
      <c r="ED585">
        <v>0</v>
      </c>
      <c r="EE585">
        <v>0</v>
      </c>
      <c r="EF585">
        <v>10003.1769230769</v>
      </c>
      <c r="EG585">
        <v>0</v>
      </c>
      <c r="EH585">
        <v>9.51475</v>
      </c>
      <c r="EI585">
        <v>-33.9247846153846</v>
      </c>
      <c r="EJ585">
        <v>1441.84615384615</v>
      </c>
      <c r="EK585">
        <v>1475.18230769231</v>
      </c>
      <c r="EL585">
        <v>0.916859384615385</v>
      </c>
      <c r="EM585">
        <v>1442.73846153846</v>
      </c>
      <c r="EN585">
        <v>21.9922153846154</v>
      </c>
      <c r="EO585">
        <v>2.06730076923077</v>
      </c>
      <c r="EP585">
        <v>1.98456230769231</v>
      </c>
      <c r="EQ585">
        <v>17.9694384615385</v>
      </c>
      <c r="ER585">
        <v>17.3217153846154</v>
      </c>
      <c r="ES585">
        <v>1999.98615384615</v>
      </c>
      <c r="ET585">
        <v>0.980002923076923</v>
      </c>
      <c r="EU585">
        <v>0.0199971384615385</v>
      </c>
      <c r="EV585">
        <v>0</v>
      </c>
      <c r="EW585">
        <v>304.747692307692</v>
      </c>
      <c r="EX585">
        <v>5.00016</v>
      </c>
      <c r="EY585">
        <v>6415.11</v>
      </c>
      <c r="EZ585">
        <v>18234.0923076923</v>
      </c>
      <c r="FA585">
        <v>48.875</v>
      </c>
      <c r="FB585">
        <v>49.4563846153846</v>
      </c>
      <c r="FC585">
        <v>49.3265384615385</v>
      </c>
      <c r="FD585">
        <v>49.062</v>
      </c>
      <c r="FE585">
        <v>50.687</v>
      </c>
      <c r="FF585">
        <v>1955.09615384615</v>
      </c>
      <c r="FG585">
        <v>39.89</v>
      </c>
      <c r="FH585">
        <v>0</v>
      </c>
      <c r="FI585">
        <v>1759004240.7</v>
      </c>
      <c r="FJ585">
        <v>0</v>
      </c>
      <c r="FK585">
        <v>304.761230769231</v>
      </c>
      <c r="FL585">
        <v>1.26064957967001</v>
      </c>
      <c r="FM585">
        <v>4.11965815203172</v>
      </c>
      <c r="FN585">
        <v>6415.27923076923</v>
      </c>
      <c r="FO585">
        <v>15</v>
      </c>
      <c r="FP585">
        <v>0</v>
      </c>
      <c r="FQ585" t="s">
        <v>439</v>
      </c>
      <c r="FR585">
        <v>1747249705.1</v>
      </c>
      <c r="FS585">
        <v>1747249711.1</v>
      </c>
      <c r="FT585">
        <v>0</v>
      </c>
      <c r="FU585">
        <v>0.871</v>
      </c>
      <c r="FV585">
        <v>0.066</v>
      </c>
      <c r="FW585">
        <v>5.486</v>
      </c>
      <c r="FX585">
        <v>0.145</v>
      </c>
      <c r="FY585">
        <v>420</v>
      </c>
      <c r="FZ585">
        <v>16</v>
      </c>
      <c r="GA585">
        <v>0.27</v>
      </c>
      <c r="GB585">
        <v>0.16</v>
      </c>
      <c r="GC585">
        <v>-33.886285</v>
      </c>
      <c r="GD585">
        <v>-2.0045278195489</v>
      </c>
      <c r="GE585">
        <v>0.681963365786609</v>
      </c>
      <c r="GF585">
        <v>0</v>
      </c>
      <c r="GG585">
        <v>304.703705882353</v>
      </c>
      <c r="GH585">
        <v>0.623162721757496</v>
      </c>
      <c r="GI585">
        <v>0.160017008179049</v>
      </c>
      <c r="GJ585">
        <v>-1</v>
      </c>
      <c r="GK585">
        <v>0.92181815</v>
      </c>
      <c r="GL585">
        <v>-0.140232315789473</v>
      </c>
      <c r="GM585">
        <v>0.0136361728731892</v>
      </c>
      <c r="GN585">
        <v>0</v>
      </c>
      <c r="GO585">
        <v>0</v>
      </c>
      <c r="GP585">
        <v>2</v>
      </c>
      <c r="GQ585" t="s">
        <v>457</v>
      </c>
      <c r="GR585">
        <v>3.12556</v>
      </c>
      <c r="GS585">
        <v>2.65416</v>
      </c>
      <c r="GT585">
        <v>0.205954</v>
      </c>
      <c r="GU585">
        <v>0.209214</v>
      </c>
      <c r="GV585">
        <v>0.097878</v>
      </c>
      <c r="GW585">
        <v>0.0957137</v>
      </c>
      <c r="GX585">
        <v>20405.4</v>
      </c>
      <c r="GY585">
        <v>19304.8</v>
      </c>
      <c r="GZ585">
        <v>22980.6</v>
      </c>
      <c r="HA585">
        <v>23769.3</v>
      </c>
      <c r="HB585">
        <v>35341.7</v>
      </c>
      <c r="HC585">
        <v>35589.7</v>
      </c>
      <c r="HD585">
        <v>41431</v>
      </c>
      <c r="HE585">
        <v>42389.8</v>
      </c>
      <c r="HF585">
        <v>1.90508</v>
      </c>
      <c r="HG585">
        <v>1.8198</v>
      </c>
      <c r="HH585">
        <v>0.17482</v>
      </c>
      <c r="HI585">
        <v>0</v>
      </c>
      <c r="HJ585">
        <v>27.1834</v>
      </c>
      <c r="HK585">
        <v>999.9</v>
      </c>
      <c r="HL585">
        <v>55.506</v>
      </c>
      <c r="HM585">
        <v>29.517</v>
      </c>
      <c r="HN585">
        <v>25.4883</v>
      </c>
      <c r="HO585">
        <v>54.2665</v>
      </c>
      <c r="HP585">
        <v>41.6266</v>
      </c>
      <c r="HQ585">
        <v>1</v>
      </c>
      <c r="HR585">
        <v>0.0395198</v>
      </c>
      <c r="HS585">
        <v>1.03597</v>
      </c>
      <c r="HT585">
        <v>20.2147</v>
      </c>
      <c r="HU585">
        <v>5.23122</v>
      </c>
      <c r="HV585">
        <v>11.992</v>
      </c>
      <c r="HW585">
        <v>4.9556</v>
      </c>
      <c r="HX585">
        <v>3.30382</v>
      </c>
      <c r="HY585">
        <v>25.2</v>
      </c>
      <c r="HZ585">
        <v>9999</v>
      </c>
      <c r="IA585">
        <v>9999</v>
      </c>
      <c r="IB585">
        <v>9999</v>
      </c>
      <c r="IC585">
        <v>1.86846</v>
      </c>
      <c r="ID585">
        <v>1.86421</v>
      </c>
      <c r="IE585">
        <v>1.8718</v>
      </c>
      <c r="IF585">
        <v>1.86265</v>
      </c>
      <c r="IG585">
        <v>1.86209</v>
      </c>
      <c r="IH585">
        <v>1.86853</v>
      </c>
      <c r="II585">
        <v>1.85867</v>
      </c>
      <c r="IJ585">
        <v>1.86508</v>
      </c>
      <c r="IK585">
        <v>5</v>
      </c>
      <c r="IL585">
        <v>0</v>
      </c>
      <c r="IM585">
        <v>0</v>
      </c>
      <c r="IN585">
        <v>0</v>
      </c>
      <c r="IO585" t="s">
        <v>441</v>
      </c>
      <c r="IP585" t="s">
        <v>442</v>
      </c>
      <c r="IQ585" t="s">
        <v>443</v>
      </c>
      <c r="IR585" t="s">
        <v>443</v>
      </c>
      <c r="IS585" t="s">
        <v>443</v>
      </c>
      <c r="IT585" t="s">
        <v>443</v>
      </c>
      <c r="IU585">
        <v>0</v>
      </c>
      <c r="IV585">
        <v>100</v>
      </c>
      <c r="IW585">
        <v>100</v>
      </c>
      <c r="IX585">
        <v>7.98</v>
      </c>
      <c r="IY585">
        <v>0.3707</v>
      </c>
      <c r="IZ585">
        <v>4.29428474587108</v>
      </c>
      <c r="JA585">
        <v>0.0044018681294096</v>
      </c>
      <c r="JB585">
        <v>-1.90699597991277e-06</v>
      </c>
      <c r="JC585">
        <v>4.44501569190667e-10</v>
      </c>
      <c r="JD585">
        <v>0.0663976639725661</v>
      </c>
      <c r="JE585">
        <v>0.00774552653971819</v>
      </c>
      <c r="JF585">
        <v>0.000136201457998369</v>
      </c>
      <c r="JG585">
        <v>5.32982615085375e-06</v>
      </c>
      <c r="JH585">
        <v>-0</v>
      </c>
      <c r="JI585">
        <v>1991</v>
      </c>
      <c r="JJ585">
        <v>1</v>
      </c>
      <c r="JK585">
        <v>28</v>
      </c>
      <c r="JL585">
        <v>195908.8</v>
      </c>
      <c r="JM585">
        <v>195908.7</v>
      </c>
      <c r="JN585">
        <v>2.67456</v>
      </c>
      <c r="JO585">
        <v>2.3584</v>
      </c>
      <c r="JP585">
        <v>1.4978</v>
      </c>
      <c r="JQ585">
        <v>2.33276</v>
      </c>
      <c r="JR585">
        <v>1.54419</v>
      </c>
      <c r="JS585">
        <v>2.27051</v>
      </c>
      <c r="JT585">
        <v>35.801</v>
      </c>
      <c r="JU585">
        <v>24.105</v>
      </c>
      <c r="JV585">
        <v>18</v>
      </c>
      <c r="JW585">
        <v>547.041</v>
      </c>
      <c r="JX585">
        <v>435.112</v>
      </c>
      <c r="JY585">
        <v>25.4158</v>
      </c>
      <c r="JZ585">
        <v>28.0809</v>
      </c>
      <c r="KA585">
        <v>29.9998</v>
      </c>
      <c r="KB585">
        <v>28.0394</v>
      </c>
      <c r="KC585">
        <v>28.0666</v>
      </c>
      <c r="KD585">
        <v>53.5156</v>
      </c>
      <c r="KE585">
        <v>25.6538</v>
      </c>
      <c r="KF585">
        <v>100</v>
      </c>
      <c r="KG585">
        <v>25.3896</v>
      </c>
      <c r="KH585">
        <v>1489.18</v>
      </c>
      <c r="KI585">
        <v>21.9874</v>
      </c>
      <c r="KJ585">
        <v>92.8571</v>
      </c>
      <c r="KK585">
        <v>98.7902</v>
      </c>
    </row>
    <row r="586" spans="1:297">
      <c r="A586">
        <v>570</v>
      </c>
      <c r="B586">
        <v>1759004240.1</v>
      </c>
      <c r="C586">
        <v>16893.0999999046</v>
      </c>
      <c r="D586" t="s">
        <v>1586</v>
      </c>
      <c r="E586" t="s">
        <v>1587</v>
      </c>
      <c r="F586">
        <v>5</v>
      </c>
      <c r="G586" t="s">
        <v>1217</v>
      </c>
      <c r="H586" t="s">
        <v>436</v>
      </c>
      <c r="I586">
        <v>1759004231.94615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(EA586+(U586+2*0.95*5.67E-8*(((EA586+$B$7)+273)^4-(EA586+273)^4)-44100*J586)/(1.84*29.3*R586+8*0.95*5.67E-8*(EA586+273)^3))</f>
        <v>0</v>
      </c>
      <c r="W586">
        <f>($C$7*EB586+$D$7*EC586+$E$7*V586)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2*0.95*5.67E-8*(((EA586+$B$7)+273)^4-(W586+273)^4)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1509.54291047619</v>
      </c>
      <c r="AK586">
        <v>1483.60133333333</v>
      </c>
      <c r="AL586">
        <v>3.51150238095233</v>
      </c>
      <c r="AM586">
        <v>63.08</v>
      </c>
      <c r="AN586">
        <f>(AP586 - AO586 + DY586*1E3/(8.314*(EA586+273.15)) * AR586/DX586 * AQ586) * DX586/(100*DL586) * 1000/(1000 - AP586)</f>
        <v>0</v>
      </c>
      <c r="AO586">
        <v>21.9899334315476</v>
      </c>
      <c r="AP586">
        <v>22.8750303030303</v>
      </c>
      <c r="AQ586">
        <v>-3.40810508287352e-05</v>
      </c>
      <c r="AR586">
        <v>99.94</v>
      </c>
      <c r="AS586">
        <v>0</v>
      </c>
      <c r="AT586">
        <v>0</v>
      </c>
      <c r="AU586">
        <f>IF(AS586*$H$13&gt;=AW586,1.0,(AW586/(AW586-AS586*$H$13)))</f>
        <v>0</v>
      </c>
      <c r="AV586">
        <f>(AU586-1)*100</f>
        <v>0</v>
      </c>
      <c r="AW586">
        <f>MAX(0,($B$13+$C$13*EF586)/(1+$D$13*EF586)*DY586/(EA586+273)*$E$13)</f>
        <v>0</v>
      </c>
      <c r="AX586" t="s">
        <v>437</v>
      </c>
      <c r="AY586" t="s">
        <v>437</v>
      </c>
      <c r="AZ586">
        <v>0</v>
      </c>
      <c r="BA586">
        <v>0</v>
      </c>
      <c r="BB586">
        <f>1-AZ586/BA586</f>
        <v>0</v>
      </c>
      <c r="BC586">
        <v>0</v>
      </c>
      <c r="BD586" t="s">
        <v>437</v>
      </c>
      <c r="BE586" t="s">
        <v>437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437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$B$11*EG586+$C$11*EH586+$F$11*ES586*(1-EV586)</f>
        <v>0</v>
      </c>
      <c r="DI586">
        <f>DH586*DJ586</f>
        <v>0</v>
      </c>
      <c r="DJ586">
        <f>($B$11*$D$9+$C$11*$D$9+$F$11*((FF586+EX586)/MAX(FF586+EX586+FG586, 0.1)*$I$9+FG586/MAX(FF586+EX586+FG586, 0.1)*$J$9))/($B$11+$C$11+$F$11)</f>
        <v>0</v>
      </c>
      <c r="DK586">
        <f>($B$11*$K$9+$C$11*$K$9+$F$11*((FF586+EX586)/MAX(FF586+EX586+FG586, 0.1)*$P$9+FG586/MAX(FF586+EX586+FG586, 0.1)*$Q$9))/($B$11+$C$11+$F$11)</f>
        <v>0</v>
      </c>
      <c r="DL586">
        <v>4.6</v>
      </c>
      <c r="DM586">
        <v>0.5</v>
      </c>
      <c r="DN586" t="s">
        <v>438</v>
      </c>
      <c r="DO586">
        <v>2</v>
      </c>
      <c r="DP586" t="b">
        <v>1</v>
      </c>
      <c r="DQ586">
        <v>1759004231.94615</v>
      </c>
      <c r="DR586">
        <v>1425.49230769231</v>
      </c>
      <c r="DS586">
        <v>1459.98538461538</v>
      </c>
      <c r="DT586">
        <v>22.8949307692308</v>
      </c>
      <c r="DU586">
        <v>21.9910846153846</v>
      </c>
      <c r="DV586">
        <v>1417.52384615385</v>
      </c>
      <c r="DW586">
        <v>22.5240769230769</v>
      </c>
      <c r="DX586">
        <v>500.019384615385</v>
      </c>
      <c r="DY586">
        <v>90.2385846153846</v>
      </c>
      <c r="DZ586">
        <v>0.0285431076923077</v>
      </c>
      <c r="EA586">
        <v>29.4382153846154</v>
      </c>
      <c r="EB586">
        <v>30.0370615384615</v>
      </c>
      <c r="EC586">
        <v>999.9</v>
      </c>
      <c r="ED586">
        <v>0</v>
      </c>
      <c r="EE586">
        <v>0</v>
      </c>
      <c r="EF586">
        <v>10007.7923076923</v>
      </c>
      <c r="EG586">
        <v>0</v>
      </c>
      <c r="EH586">
        <v>9.51475</v>
      </c>
      <c r="EI586">
        <v>-34.4937615384615</v>
      </c>
      <c r="EJ586">
        <v>1458.89384615385</v>
      </c>
      <c r="EK586">
        <v>1492.81538461538</v>
      </c>
      <c r="EL586">
        <v>0.903857384615385</v>
      </c>
      <c r="EM586">
        <v>1459.98538461538</v>
      </c>
      <c r="EN586">
        <v>21.9910846153846</v>
      </c>
      <c r="EO586">
        <v>2.06600692307692</v>
      </c>
      <c r="EP586">
        <v>1.98444307692308</v>
      </c>
      <c r="EQ586">
        <v>17.9594846153846</v>
      </c>
      <c r="ER586">
        <v>17.3207615384615</v>
      </c>
      <c r="ES586">
        <v>2000.01230769231</v>
      </c>
      <c r="ET586">
        <v>0.980003153846154</v>
      </c>
      <c r="EU586">
        <v>0.0199969230769231</v>
      </c>
      <c r="EV586">
        <v>0</v>
      </c>
      <c r="EW586">
        <v>304.758923076923</v>
      </c>
      <c r="EX586">
        <v>5.00016</v>
      </c>
      <c r="EY586">
        <v>6415.56538461538</v>
      </c>
      <c r="EZ586">
        <v>18234.3307692308</v>
      </c>
      <c r="FA586">
        <v>48.875</v>
      </c>
      <c r="FB586">
        <v>49.4563846153846</v>
      </c>
      <c r="FC586">
        <v>49.3216923076923</v>
      </c>
      <c r="FD586">
        <v>49.062</v>
      </c>
      <c r="FE586">
        <v>50.687</v>
      </c>
      <c r="FF586">
        <v>1955.12230769231</v>
      </c>
      <c r="FG586">
        <v>39.89</v>
      </c>
      <c r="FH586">
        <v>0</v>
      </c>
      <c r="FI586">
        <v>1759004245.5</v>
      </c>
      <c r="FJ586">
        <v>0</v>
      </c>
      <c r="FK586">
        <v>304.814</v>
      </c>
      <c r="FL586">
        <v>0.275213682835121</v>
      </c>
      <c r="FM586">
        <v>2.46222222441024</v>
      </c>
      <c r="FN586">
        <v>6415.50307692308</v>
      </c>
      <c r="FO586">
        <v>15</v>
      </c>
      <c r="FP586">
        <v>0</v>
      </c>
      <c r="FQ586" t="s">
        <v>439</v>
      </c>
      <c r="FR586">
        <v>1747249705.1</v>
      </c>
      <c r="FS586">
        <v>1747249711.1</v>
      </c>
      <c r="FT586">
        <v>0</v>
      </c>
      <c r="FU586">
        <v>0.871</v>
      </c>
      <c r="FV586">
        <v>0.066</v>
      </c>
      <c r="FW586">
        <v>5.486</v>
      </c>
      <c r="FX586">
        <v>0.145</v>
      </c>
      <c r="FY586">
        <v>420</v>
      </c>
      <c r="FZ586">
        <v>16</v>
      </c>
      <c r="GA586">
        <v>0.27</v>
      </c>
      <c r="GB586">
        <v>0.16</v>
      </c>
      <c r="GC586">
        <v>-34.1796523809524</v>
      </c>
      <c r="GD586">
        <v>-4.60207792207795</v>
      </c>
      <c r="GE586">
        <v>0.807906885027777</v>
      </c>
      <c r="GF586">
        <v>0</v>
      </c>
      <c r="GG586">
        <v>304.755352941176</v>
      </c>
      <c r="GH586">
        <v>0.712360584955582</v>
      </c>
      <c r="GI586">
        <v>0.164242983976387</v>
      </c>
      <c r="GJ586">
        <v>-1</v>
      </c>
      <c r="GK586">
        <v>0.911263190476191</v>
      </c>
      <c r="GL586">
        <v>-0.155350675324675</v>
      </c>
      <c r="GM586">
        <v>0.0157316155638712</v>
      </c>
      <c r="GN586">
        <v>0</v>
      </c>
      <c r="GO586">
        <v>0</v>
      </c>
      <c r="GP586">
        <v>2</v>
      </c>
      <c r="GQ586" t="s">
        <v>457</v>
      </c>
      <c r="GR586">
        <v>3.12564</v>
      </c>
      <c r="GS586">
        <v>2.65398</v>
      </c>
      <c r="GT586">
        <v>0.207448</v>
      </c>
      <c r="GU586">
        <v>0.210611</v>
      </c>
      <c r="GV586">
        <v>0.0978339</v>
      </c>
      <c r="GW586">
        <v>0.0957085</v>
      </c>
      <c r="GX586">
        <v>20366.9</v>
      </c>
      <c r="GY586">
        <v>19271.2</v>
      </c>
      <c r="GZ586">
        <v>22980.6</v>
      </c>
      <c r="HA586">
        <v>23769.9</v>
      </c>
      <c r="HB586">
        <v>35343.6</v>
      </c>
      <c r="HC586">
        <v>35590.5</v>
      </c>
      <c r="HD586">
        <v>41431</v>
      </c>
      <c r="HE586">
        <v>42390.4</v>
      </c>
      <c r="HF586">
        <v>1.90517</v>
      </c>
      <c r="HG586">
        <v>1.81982</v>
      </c>
      <c r="HH586">
        <v>0.175804</v>
      </c>
      <c r="HI586">
        <v>0</v>
      </c>
      <c r="HJ586">
        <v>27.181</v>
      </c>
      <c r="HK586">
        <v>999.9</v>
      </c>
      <c r="HL586">
        <v>55.506</v>
      </c>
      <c r="HM586">
        <v>29.497</v>
      </c>
      <c r="HN586">
        <v>25.4592</v>
      </c>
      <c r="HO586">
        <v>53.8865</v>
      </c>
      <c r="HP586">
        <v>41.4343</v>
      </c>
      <c r="HQ586">
        <v>1</v>
      </c>
      <c r="HR586">
        <v>0.0389634</v>
      </c>
      <c r="HS586">
        <v>1.05147</v>
      </c>
      <c r="HT586">
        <v>20.2143</v>
      </c>
      <c r="HU586">
        <v>5.23122</v>
      </c>
      <c r="HV586">
        <v>11.992</v>
      </c>
      <c r="HW586">
        <v>4.9556</v>
      </c>
      <c r="HX586">
        <v>3.30385</v>
      </c>
      <c r="HY586">
        <v>25.2</v>
      </c>
      <c r="HZ586">
        <v>9999</v>
      </c>
      <c r="IA586">
        <v>9999</v>
      </c>
      <c r="IB586">
        <v>9999</v>
      </c>
      <c r="IC586">
        <v>1.86848</v>
      </c>
      <c r="ID586">
        <v>1.8642</v>
      </c>
      <c r="IE586">
        <v>1.8718</v>
      </c>
      <c r="IF586">
        <v>1.86266</v>
      </c>
      <c r="IG586">
        <v>1.86207</v>
      </c>
      <c r="IH586">
        <v>1.86853</v>
      </c>
      <c r="II586">
        <v>1.85869</v>
      </c>
      <c r="IJ586">
        <v>1.86508</v>
      </c>
      <c r="IK586">
        <v>5</v>
      </c>
      <c r="IL586">
        <v>0</v>
      </c>
      <c r="IM586">
        <v>0</v>
      </c>
      <c r="IN586">
        <v>0</v>
      </c>
      <c r="IO586" t="s">
        <v>441</v>
      </c>
      <c r="IP586" t="s">
        <v>442</v>
      </c>
      <c r="IQ586" t="s">
        <v>443</v>
      </c>
      <c r="IR586" t="s">
        <v>443</v>
      </c>
      <c r="IS586" t="s">
        <v>443</v>
      </c>
      <c r="IT586" t="s">
        <v>443</v>
      </c>
      <c r="IU586">
        <v>0</v>
      </c>
      <c r="IV586">
        <v>100</v>
      </c>
      <c r="IW586">
        <v>100</v>
      </c>
      <c r="IX586">
        <v>8.02</v>
      </c>
      <c r="IY586">
        <v>0.3704</v>
      </c>
      <c r="IZ586">
        <v>4.29428474587108</v>
      </c>
      <c r="JA586">
        <v>0.0044018681294096</v>
      </c>
      <c r="JB586">
        <v>-1.90699597991277e-06</v>
      </c>
      <c r="JC586">
        <v>4.44501569190667e-10</v>
      </c>
      <c r="JD586">
        <v>0.0663976639725661</v>
      </c>
      <c r="JE586">
        <v>0.00774552653971819</v>
      </c>
      <c r="JF586">
        <v>0.000136201457998369</v>
      </c>
      <c r="JG586">
        <v>5.32982615085375e-06</v>
      </c>
      <c r="JH586">
        <v>-0</v>
      </c>
      <c r="JI586">
        <v>1991</v>
      </c>
      <c r="JJ586">
        <v>1</v>
      </c>
      <c r="JK586">
        <v>28</v>
      </c>
      <c r="JL586">
        <v>195908.9</v>
      </c>
      <c r="JM586">
        <v>195908.8</v>
      </c>
      <c r="JN586">
        <v>2.70142</v>
      </c>
      <c r="JO586">
        <v>2.35596</v>
      </c>
      <c r="JP586">
        <v>1.49902</v>
      </c>
      <c r="JQ586">
        <v>2.33276</v>
      </c>
      <c r="JR586">
        <v>1.54419</v>
      </c>
      <c r="JS586">
        <v>2.28027</v>
      </c>
      <c r="JT586">
        <v>35.7777</v>
      </c>
      <c r="JU586">
        <v>24.0963</v>
      </c>
      <c r="JV586">
        <v>18</v>
      </c>
      <c r="JW586">
        <v>547.071</v>
      </c>
      <c r="JX586">
        <v>435.105</v>
      </c>
      <c r="JY586">
        <v>25.3799</v>
      </c>
      <c r="JZ586">
        <v>28.0779</v>
      </c>
      <c r="KA586">
        <v>29.9998</v>
      </c>
      <c r="KB586">
        <v>28.0353</v>
      </c>
      <c r="KC586">
        <v>28.0637</v>
      </c>
      <c r="KD586">
        <v>54.0469</v>
      </c>
      <c r="KE586">
        <v>25.6538</v>
      </c>
      <c r="KF586">
        <v>100</v>
      </c>
      <c r="KG586">
        <v>25.3536</v>
      </c>
      <c r="KH586">
        <v>1509.39</v>
      </c>
      <c r="KI586">
        <v>22.0048</v>
      </c>
      <c r="KJ586">
        <v>92.8571</v>
      </c>
      <c r="KK586">
        <v>98.7921</v>
      </c>
    </row>
    <row r="587" spans="1:297">
      <c r="A587">
        <v>571</v>
      </c>
      <c r="B587">
        <v>1759004245.1</v>
      </c>
      <c r="C587">
        <v>16898.0999999046</v>
      </c>
      <c r="D587" t="s">
        <v>1588</v>
      </c>
      <c r="E587" t="s">
        <v>1589</v>
      </c>
      <c r="F587">
        <v>5</v>
      </c>
      <c r="G587" t="s">
        <v>1217</v>
      </c>
      <c r="H587" t="s">
        <v>436</v>
      </c>
      <c r="I587">
        <v>1759004236.94615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(EA587+(U587+2*0.95*5.67E-8*(((EA587+$B$7)+273)^4-(EA587+273)^4)-44100*J587)/(1.84*29.3*R587+8*0.95*5.67E-8*(EA587+273)^3))</f>
        <v>0</v>
      </c>
      <c r="W587">
        <f>($C$7*EB587+$D$7*EC587+$E$7*V587)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2*0.95*5.67E-8*(((EA587+$B$7)+273)^4-(W587+273)^4)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1525.68868788095</v>
      </c>
      <c r="AK587">
        <v>1500.35587878788</v>
      </c>
      <c r="AL587">
        <v>3.32549588744575</v>
      </c>
      <c r="AM587">
        <v>63.08</v>
      </c>
      <c r="AN587">
        <f>(AP587 - AO587 + DY587*1E3/(8.314*(EA587+273.15)) * AR587/DX587 * AQ587) * DX587/(100*DL587) * 1000/(1000 - AP587)</f>
        <v>0</v>
      </c>
      <c r="AO587">
        <v>21.9887608184524</v>
      </c>
      <c r="AP587">
        <v>22.8577272727273</v>
      </c>
      <c r="AQ587">
        <v>-4.22484264202107e-05</v>
      </c>
      <c r="AR587">
        <v>99.94</v>
      </c>
      <c r="AS587">
        <v>0</v>
      </c>
      <c r="AT587">
        <v>0</v>
      </c>
      <c r="AU587">
        <f>IF(AS587*$H$13&gt;=AW587,1.0,(AW587/(AW587-AS587*$H$13)))</f>
        <v>0</v>
      </c>
      <c r="AV587">
        <f>(AU587-1)*100</f>
        <v>0</v>
      </c>
      <c r="AW587">
        <f>MAX(0,($B$13+$C$13*EF587)/(1+$D$13*EF587)*DY587/(EA587+273)*$E$13)</f>
        <v>0</v>
      </c>
      <c r="AX587" t="s">
        <v>437</v>
      </c>
      <c r="AY587" t="s">
        <v>437</v>
      </c>
      <c r="AZ587">
        <v>0</v>
      </c>
      <c r="BA587">
        <v>0</v>
      </c>
      <c r="BB587">
        <f>1-AZ587/BA587</f>
        <v>0</v>
      </c>
      <c r="BC587">
        <v>0</v>
      </c>
      <c r="BD587" t="s">
        <v>437</v>
      </c>
      <c r="BE587" t="s">
        <v>437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437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$B$11*EG587+$C$11*EH587+$F$11*ES587*(1-EV587)</f>
        <v>0</v>
      </c>
      <c r="DI587">
        <f>DH587*DJ587</f>
        <v>0</v>
      </c>
      <c r="DJ587">
        <f>($B$11*$D$9+$C$11*$D$9+$F$11*((FF587+EX587)/MAX(FF587+EX587+FG587, 0.1)*$I$9+FG587/MAX(FF587+EX587+FG587, 0.1)*$J$9))/($B$11+$C$11+$F$11)</f>
        <v>0</v>
      </c>
      <c r="DK587">
        <f>($B$11*$K$9+$C$11*$K$9+$F$11*((FF587+EX587)/MAX(FF587+EX587+FG587, 0.1)*$P$9+FG587/MAX(FF587+EX587+FG587, 0.1)*$Q$9))/($B$11+$C$11+$F$11)</f>
        <v>0</v>
      </c>
      <c r="DL587">
        <v>4.6</v>
      </c>
      <c r="DM587">
        <v>0.5</v>
      </c>
      <c r="DN587" t="s">
        <v>438</v>
      </c>
      <c r="DO587">
        <v>2</v>
      </c>
      <c r="DP587" t="b">
        <v>1</v>
      </c>
      <c r="DQ587">
        <v>1759004236.94615</v>
      </c>
      <c r="DR587">
        <v>1442.29538461538</v>
      </c>
      <c r="DS587">
        <v>1476.47923076923</v>
      </c>
      <c r="DT587">
        <v>22.8802846153846</v>
      </c>
      <c r="DU587">
        <v>21.9901153846154</v>
      </c>
      <c r="DV587">
        <v>1434.3</v>
      </c>
      <c r="DW587">
        <v>22.5097538461538</v>
      </c>
      <c r="DX587">
        <v>500.015538461538</v>
      </c>
      <c r="DY587">
        <v>90.2384230769231</v>
      </c>
      <c r="DZ587">
        <v>0.0284726384615385</v>
      </c>
      <c r="EA587">
        <v>29.4304384615385</v>
      </c>
      <c r="EB587">
        <v>30.0391692307692</v>
      </c>
      <c r="EC587">
        <v>999.9</v>
      </c>
      <c r="ED587">
        <v>0</v>
      </c>
      <c r="EE587">
        <v>0</v>
      </c>
      <c r="EF587">
        <v>10005.9576923077</v>
      </c>
      <c r="EG587">
        <v>0</v>
      </c>
      <c r="EH587">
        <v>9.57189076923077</v>
      </c>
      <c r="EI587">
        <v>-34.1837692307692</v>
      </c>
      <c r="EJ587">
        <v>1476.06923076923</v>
      </c>
      <c r="EK587">
        <v>1509.67692307692</v>
      </c>
      <c r="EL587">
        <v>0.890185</v>
      </c>
      <c r="EM587">
        <v>1476.47923076923</v>
      </c>
      <c r="EN587">
        <v>21.9901153846154</v>
      </c>
      <c r="EO587">
        <v>2.06468230769231</v>
      </c>
      <c r="EP587">
        <v>1.98435153846154</v>
      </c>
      <c r="EQ587">
        <v>17.9492923076923</v>
      </c>
      <c r="ER587">
        <v>17.3200307692308</v>
      </c>
      <c r="ES587">
        <v>2000.07615384615</v>
      </c>
      <c r="ET587">
        <v>0.980003846153846</v>
      </c>
      <c r="EU587">
        <v>0.0199962769230769</v>
      </c>
      <c r="EV587">
        <v>0</v>
      </c>
      <c r="EW587">
        <v>304.769076923077</v>
      </c>
      <c r="EX587">
        <v>5.00016</v>
      </c>
      <c r="EY587">
        <v>6416.3</v>
      </c>
      <c r="EZ587">
        <v>18234.9153846154</v>
      </c>
      <c r="FA587">
        <v>48.875</v>
      </c>
      <c r="FB587">
        <v>49.4709230769231</v>
      </c>
      <c r="FC587">
        <v>49.3216923076923</v>
      </c>
      <c r="FD587">
        <v>49.062</v>
      </c>
      <c r="FE587">
        <v>50.687</v>
      </c>
      <c r="FF587">
        <v>1955.18615384615</v>
      </c>
      <c r="FG587">
        <v>39.89</v>
      </c>
      <c r="FH587">
        <v>0</v>
      </c>
      <c r="FI587">
        <v>1759004250.3</v>
      </c>
      <c r="FJ587">
        <v>0</v>
      </c>
      <c r="FK587">
        <v>304.829</v>
      </c>
      <c r="FL587">
        <v>0.825504277934218</v>
      </c>
      <c r="FM587">
        <v>5.87452994431287</v>
      </c>
      <c r="FN587">
        <v>6416.00807692308</v>
      </c>
      <c r="FO587">
        <v>15</v>
      </c>
      <c r="FP587">
        <v>0</v>
      </c>
      <c r="FQ587" t="s">
        <v>439</v>
      </c>
      <c r="FR587">
        <v>1747249705.1</v>
      </c>
      <c r="FS587">
        <v>1747249711.1</v>
      </c>
      <c r="FT587">
        <v>0</v>
      </c>
      <c r="FU587">
        <v>0.871</v>
      </c>
      <c r="FV587">
        <v>0.066</v>
      </c>
      <c r="FW587">
        <v>5.486</v>
      </c>
      <c r="FX587">
        <v>0.145</v>
      </c>
      <c r="FY587">
        <v>420</v>
      </c>
      <c r="FZ587">
        <v>16</v>
      </c>
      <c r="GA587">
        <v>0.27</v>
      </c>
      <c r="GB587">
        <v>0.16</v>
      </c>
      <c r="GC587">
        <v>-34.344845</v>
      </c>
      <c r="GD587">
        <v>1.68601353383454</v>
      </c>
      <c r="GE587">
        <v>0.683094166623461</v>
      </c>
      <c r="GF587">
        <v>0</v>
      </c>
      <c r="GG587">
        <v>304.822794117647</v>
      </c>
      <c r="GH587">
        <v>0.404140567957391</v>
      </c>
      <c r="GI587">
        <v>0.168577574988273</v>
      </c>
      <c r="GJ587">
        <v>-1</v>
      </c>
      <c r="GK587">
        <v>0.89656195</v>
      </c>
      <c r="GL587">
        <v>-0.16116554887218</v>
      </c>
      <c r="GM587">
        <v>0.0155199214575171</v>
      </c>
      <c r="GN587">
        <v>0</v>
      </c>
      <c r="GO587">
        <v>0</v>
      </c>
      <c r="GP587">
        <v>2</v>
      </c>
      <c r="GQ587" t="s">
        <v>457</v>
      </c>
      <c r="GR587">
        <v>3.12548</v>
      </c>
      <c r="GS587">
        <v>2.65445</v>
      </c>
      <c r="GT587">
        <v>0.20887</v>
      </c>
      <c r="GU587">
        <v>0.212092</v>
      </c>
      <c r="GV587">
        <v>0.0977845</v>
      </c>
      <c r="GW587">
        <v>0.0957046</v>
      </c>
      <c r="GX587">
        <v>20330.5</v>
      </c>
      <c r="GY587">
        <v>19235.1</v>
      </c>
      <c r="GZ587">
        <v>22980.7</v>
      </c>
      <c r="HA587">
        <v>23769.9</v>
      </c>
      <c r="HB587">
        <v>35345.7</v>
      </c>
      <c r="HC587">
        <v>35590.9</v>
      </c>
      <c r="HD587">
        <v>41431.1</v>
      </c>
      <c r="HE587">
        <v>42390.5</v>
      </c>
      <c r="HF587">
        <v>1.90492</v>
      </c>
      <c r="HG587">
        <v>1.8203</v>
      </c>
      <c r="HH587">
        <v>0.175081</v>
      </c>
      <c r="HI587">
        <v>0</v>
      </c>
      <c r="HJ587">
        <v>27.1788</v>
      </c>
      <c r="HK587">
        <v>999.9</v>
      </c>
      <c r="HL587">
        <v>55.506</v>
      </c>
      <c r="HM587">
        <v>29.497</v>
      </c>
      <c r="HN587">
        <v>25.4578</v>
      </c>
      <c r="HO587">
        <v>53.8965</v>
      </c>
      <c r="HP587">
        <v>41.4944</v>
      </c>
      <c r="HQ587">
        <v>1</v>
      </c>
      <c r="HR587">
        <v>0.0389685</v>
      </c>
      <c r="HS587">
        <v>1.06518</v>
      </c>
      <c r="HT587">
        <v>20.2143</v>
      </c>
      <c r="HU587">
        <v>5.23152</v>
      </c>
      <c r="HV587">
        <v>11.992</v>
      </c>
      <c r="HW587">
        <v>4.9557</v>
      </c>
      <c r="HX587">
        <v>3.3039</v>
      </c>
      <c r="HY587">
        <v>25.2</v>
      </c>
      <c r="HZ587">
        <v>9999</v>
      </c>
      <c r="IA587">
        <v>9999</v>
      </c>
      <c r="IB587">
        <v>9999</v>
      </c>
      <c r="IC587">
        <v>1.86847</v>
      </c>
      <c r="ID587">
        <v>1.8642</v>
      </c>
      <c r="IE587">
        <v>1.8718</v>
      </c>
      <c r="IF587">
        <v>1.86265</v>
      </c>
      <c r="IG587">
        <v>1.86206</v>
      </c>
      <c r="IH587">
        <v>1.8685</v>
      </c>
      <c r="II587">
        <v>1.85867</v>
      </c>
      <c r="IJ587">
        <v>1.86508</v>
      </c>
      <c r="IK587">
        <v>5</v>
      </c>
      <c r="IL587">
        <v>0</v>
      </c>
      <c r="IM587">
        <v>0</v>
      </c>
      <c r="IN587">
        <v>0</v>
      </c>
      <c r="IO587" t="s">
        <v>441</v>
      </c>
      <c r="IP587" t="s">
        <v>442</v>
      </c>
      <c r="IQ587" t="s">
        <v>443</v>
      </c>
      <c r="IR587" t="s">
        <v>443</v>
      </c>
      <c r="IS587" t="s">
        <v>443</v>
      </c>
      <c r="IT587" t="s">
        <v>443</v>
      </c>
      <c r="IU587">
        <v>0</v>
      </c>
      <c r="IV587">
        <v>100</v>
      </c>
      <c r="IW587">
        <v>100</v>
      </c>
      <c r="IX587">
        <v>8.04</v>
      </c>
      <c r="IY587">
        <v>0.37</v>
      </c>
      <c r="IZ587">
        <v>4.29428474587108</v>
      </c>
      <c r="JA587">
        <v>0.0044018681294096</v>
      </c>
      <c r="JB587">
        <v>-1.90699597991277e-06</v>
      </c>
      <c r="JC587">
        <v>4.44501569190667e-10</v>
      </c>
      <c r="JD587">
        <v>0.0663976639725661</v>
      </c>
      <c r="JE587">
        <v>0.00774552653971819</v>
      </c>
      <c r="JF587">
        <v>0.000136201457998369</v>
      </c>
      <c r="JG587">
        <v>5.32982615085375e-06</v>
      </c>
      <c r="JH587">
        <v>-0</v>
      </c>
      <c r="JI587">
        <v>1991</v>
      </c>
      <c r="JJ587">
        <v>1</v>
      </c>
      <c r="JK587">
        <v>28</v>
      </c>
      <c r="JL587">
        <v>195909</v>
      </c>
      <c r="JM587">
        <v>195908.9</v>
      </c>
      <c r="JN587">
        <v>2.72705</v>
      </c>
      <c r="JO587">
        <v>2.33887</v>
      </c>
      <c r="JP587">
        <v>1.49902</v>
      </c>
      <c r="JQ587">
        <v>2.33276</v>
      </c>
      <c r="JR587">
        <v>1.54419</v>
      </c>
      <c r="JS587">
        <v>2.33643</v>
      </c>
      <c r="JT587">
        <v>35.7777</v>
      </c>
      <c r="JU587">
        <v>24.1138</v>
      </c>
      <c r="JV587">
        <v>18</v>
      </c>
      <c r="JW587">
        <v>546.883</v>
      </c>
      <c r="JX587">
        <v>435.361</v>
      </c>
      <c r="JY587">
        <v>25.3436</v>
      </c>
      <c r="JZ587">
        <v>28.0749</v>
      </c>
      <c r="KA587">
        <v>29.9999</v>
      </c>
      <c r="KB587">
        <v>28.0324</v>
      </c>
      <c r="KC587">
        <v>28.0601</v>
      </c>
      <c r="KD587">
        <v>54.5814</v>
      </c>
      <c r="KE587">
        <v>25.6538</v>
      </c>
      <c r="KF587">
        <v>100</v>
      </c>
      <c r="KG587">
        <v>25.3103</v>
      </c>
      <c r="KH587">
        <v>1522.89</v>
      </c>
      <c r="KI587">
        <v>22.0245</v>
      </c>
      <c r="KJ587">
        <v>92.8573</v>
      </c>
      <c r="KK587">
        <v>98.7924</v>
      </c>
    </row>
    <row r="588" spans="1:297">
      <c r="A588">
        <v>572</v>
      </c>
      <c r="B588">
        <v>1759004250.1</v>
      </c>
      <c r="C588">
        <v>16903.0999999046</v>
      </c>
      <c r="D588" t="s">
        <v>1590</v>
      </c>
      <c r="E588" t="s">
        <v>1591</v>
      </c>
      <c r="F588">
        <v>5</v>
      </c>
      <c r="G588" t="s">
        <v>1217</v>
      </c>
      <c r="H588" t="s">
        <v>436</v>
      </c>
      <c r="I588">
        <v>1759004241.94615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(EA588+(U588+2*0.95*5.67E-8*(((EA588+$B$7)+273)^4-(EA588+273)^4)-44100*J588)/(1.84*29.3*R588+8*0.95*5.67E-8*(EA588+273)^3))</f>
        <v>0</v>
      </c>
      <c r="W588">
        <f>($C$7*EB588+$D$7*EC588+$E$7*V588)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2*0.95*5.67E-8*(((EA588+$B$7)+273)^4-(W588+273)^4)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1544.0282137381</v>
      </c>
      <c r="AK588">
        <v>1517.90939393939</v>
      </c>
      <c r="AL588">
        <v>3.55320086580078</v>
      </c>
      <c r="AM588">
        <v>63.08</v>
      </c>
      <c r="AN588">
        <f>(AP588 - AO588 + DY588*1E3/(8.314*(EA588+273.15)) * AR588/DX588 * AQ588) * DX588/(100*DL588) * 1000/(1000 - AP588)</f>
        <v>0</v>
      </c>
      <c r="AO588">
        <v>21.9855715744048</v>
      </c>
      <c r="AP588">
        <v>22.8438339393939</v>
      </c>
      <c r="AQ588">
        <v>-3.33788990466011e-05</v>
      </c>
      <c r="AR588">
        <v>99.94</v>
      </c>
      <c r="AS588">
        <v>0</v>
      </c>
      <c r="AT588">
        <v>0</v>
      </c>
      <c r="AU588">
        <f>IF(AS588*$H$13&gt;=AW588,1.0,(AW588/(AW588-AS588*$H$13)))</f>
        <v>0</v>
      </c>
      <c r="AV588">
        <f>(AU588-1)*100</f>
        <v>0</v>
      </c>
      <c r="AW588">
        <f>MAX(0,($B$13+$C$13*EF588)/(1+$D$13*EF588)*DY588/(EA588+273)*$E$13)</f>
        <v>0</v>
      </c>
      <c r="AX588" t="s">
        <v>437</v>
      </c>
      <c r="AY588" t="s">
        <v>437</v>
      </c>
      <c r="AZ588">
        <v>0</v>
      </c>
      <c r="BA588">
        <v>0</v>
      </c>
      <c r="BB588">
        <f>1-AZ588/BA588</f>
        <v>0</v>
      </c>
      <c r="BC588">
        <v>0</v>
      </c>
      <c r="BD588" t="s">
        <v>437</v>
      </c>
      <c r="BE588" t="s">
        <v>437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437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$B$11*EG588+$C$11*EH588+$F$11*ES588*(1-EV588)</f>
        <v>0</v>
      </c>
      <c r="DI588">
        <f>DH588*DJ588</f>
        <v>0</v>
      </c>
      <c r="DJ588">
        <f>($B$11*$D$9+$C$11*$D$9+$F$11*((FF588+EX588)/MAX(FF588+EX588+FG588, 0.1)*$I$9+FG588/MAX(FF588+EX588+FG588, 0.1)*$J$9))/($B$11+$C$11+$F$11)</f>
        <v>0</v>
      </c>
      <c r="DK588">
        <f>($B$11*$K$9+$C$11*$K$9+$F$11*((FF588+EX588)/MAX(FF588+EX588+FG588, 0.1)*$P$9+FG588/MAX(FF588+EX588+FG588, 0.1)*$Q$9))/($B$11+$C$11+$F$11)</f>
        <v>0</v>
      </c>
      <c r="DL588">
        <v>4.6</v>
      </c>
      <c r="DM588">
        <v>0.5</v>
      </c>
      <c r="DN588" t="s">
        <v>438</v>
      </c>
      <c r="DO588">
        <v>2</v>
      </c>
      <c r="DP588" t="b">
        <v>1</v>
      </c>
      <c r="DQ588">
        <v>1759004241.94615</v>
      </c>
      <c r="DR588">
        <v>1459.01846153846</v>
      </c>
      <c r="DS588">
        <v>1493.72384615385</v>
      </c>
      <c r="DT588">
        <v>22.8653</v>
      </c>
      <c r="DU588">
        <v>21.9881384615385</v>
      </c>
      <c r="DV588">
        <v>1450.99461538462</v>
      </c>
      <c r="DW588">
        <v>22.4950769230769</v>
      </c>
      <c r="DX588">
        <v>499.983769230769</v>
      </c>
      <c r="DY588">
        <v>90.2390615384615</v>
      </c>
      <c r="DZ588">
        <v>0.0286397076923077</v>
      </c>
      <c r="EA588">
        <v>29.4225</v>
      </c>
      <c r="EB588">
        <v>30.0389384615385</v>
      </c>
      <c r="EC588">
        <v>999.9</v>
      </c>
      <c r="ED588">
        <v>0</v>
      </c>
      <c r="EE588">
        <v>0</v>
      </c>
      <c r="EF588">
        <v>10003.6023076923</v>
      </c>
      <c r="EG588">
        <v>0</v>
      </c>
      <c r="EH588">
        <v>9.97668307692308</v>
      </c>
      <c r="EI588">
        <v>-34.7048384615385</v>
      </c>
      <c r="EJ588">
        <v>1493.16</v>
      </c>
      <c r="EK588">
        <v>1527.30538461538</v>
      </c>
      <c r="EL588">
        <v>0.877167615384616</v>
      </c>
      <c r="EM588">
        <v>1493.72384615385</v>
      </c>
      <c r="EN588">
        <v>21.9881384615385</v>
      </c>
      <c r="EO588">
        <v>2.06334384615385</v>
      </c>
      <c r="EP588">
        <v>1.98418769230769</v>
      </c>
      <c r="EQ588">
        <v>17.9389846153846</v>
      </c>
      <c r="ER588">
        <v>17.3187153846154</v>
      </c>
      <c r="ES588">
        <v>2000.02692307692</v>
      </c>
      <c r="ET588">
        <v>0.980003384615385</v>
      </c>
      <c r="EU588">
        <v>0.0199967</v>
      </c>
      <c r="EV588">
        <v>0</v>
      </c>
      <c r="EW588">
        <v>304.831846153846</v>
      </c>
      <c r="EX588">
        <v>5.00016</v>
      </c>
      <c r="EY588">
        <v>6416.73692307692</v>
      </c>
      <c r="EZ588">
        <v>18234.4615384615</v>
      </c>
      <c r="FA588">
        <v>48.875</v>
      </c>
      <c r="FB588">
        <v>49.4709230769231</v>
      </c>
      <c r="FC588">
        <v>49.312</v>
      </c>
      <c r="FD588">
        <v>49.0524615384615</v>
      </c>
      <c r="FE588">
        <v>50.687</v>
      </c>
      <c r="FF588">
        <v>1955.13692307692</v>
      </c>
      <c r="FG588">
        <v>39.89</v>
      </c>
      <c r="FH588">
        <v>0</v>
      </c>
      <c r="FI588">
        <v>1759004255.7</v>
      </c>
      <c r="FJ588">
        <v>0</v>
      </c>
      <c r="FK588">
        <v>304.86636</v>
      </c>
      <c r="FL588">
        <v>0.875076921505897</v>
      </c>
      <c r="FM588">
        <v>8.68769231392348</v>
      </c>
      <c r="FN588">
        <v>6416.6112</v>
      </c>
      <c r="FO588">
        <v>15</v>
      </c>
      <c r="FP588">
        <v>0</v>
      </c>
      <c r="FQ588" t="s">
        <v>439</v>
      </c>
      <c r="FR588">
        <v>1747249705.1</v>
      </c>
      <c r="FS588">
        <v>1747249711.1</v>
      </c>
      <c r="FT588">
        <v>0</v>
      </c>
      <c r="FU588">
        <v>0.871</v>
      </c>
      <c r="FV588">
        <v>0.066</v>
      </c>
      <c r="FW588">
        <v>5.486</v>
      </c>
      <c r="FX588">
        <v>0.145</v>
      </c>
      <c r="FY588">
        <v>420</v>
      </c>
      <c r="FZ588">
        <v>16</v>
      </c>
      <c r="GA588">
        <v>0.27</v>
      </c>
      <c r="GB588">
        <v>0.16</v>
      </c>
      <c r="GC588">
        <v>-34.4627285714286</v>
      </c>
      <c r="GD588">
        <v>-3.74807532467534</v>
      </c>
      <c r="GE588">
        <v>0.771048994887489</v>
      </c>
      <c r="GF588">
        <v>0</v>
      </c>
      <c r="GG588">
        <v>304.841264705882</v>
      </c>
      <c r="GH588">
        <v>0.518854088687063</v>
      </c>
      <c r="GI588">
        <v>0.187160250434113</v>
      </c>
      <c r="GJ588">
        <v>-1</v>
      </c>
      <c r="GK588">
        <v>0.884576428571428</v>
      </c>
      <c r="GL588">
        <v>-0.160182155844157</v>
      </c>
      <c r="GM588">
        <v>0.0161927164713364</v>
      </c>
      <c r="GN588">
        <v>0</v>
      </c>
      <c r="GO588">
        <v>0</v>
      </c>
      <c r="GP588">
        <v>2</v>
      </c>
      <c r="GQ588" t="s">
        <v>457</v>
      </c>
      <c r="GR588">
        <v>3.12557</v>
      </c>
      <c r="GS588">
        <v>2.65432</v>
      </c>
      <c r="GT588">
        <v>0.210374</v>
      </c>
      <c r="GU588">
        <v>0.213502</v>
      </c>
      <c r="GV588">
        <v>0.0977466</v>
      </c>
      <c r="GW588">
        <v>0.0957023</v>
      </c>
      <c r="GX588">
        <v>20292.3</v>
      </c>
      <c r="GY588">
        <v>19200.9</v>
      </c>
      <c r="GZ588">
        <v>22981.1</v>
      </c>
      <c r="HA588">
        <v>23770.2</v>
      </c>
      <c r="HB588">
        <v>35347.6</v>
      </c>
      <c r="HC588">
        <v>35591.6</v>
      </c>
      <c r="HD588">
        <v>41431.4</v>
      </c>
      <c r="HE588">
        <v>42391.1</v>
      </c>
      <c r="HF588">
        <v>1.90555</v>
      </c>
      <c r="HG588">
        <v>1.81973</v>
      </c>
      <c r="HH588">
        <v>0.175759</v>
      </c>
      <c r="HI588">
        <v>0</v>
      </c>
      <c r="HJ588">
        <v>27.1788</v>
      </c>
      <c r="HK588">
        <v>999.9</v>
      </c>
      <c r="HL588">
        <v>55.506</v>
      </c>
      <c r="HM588">
        <v>29.497</v>
      </c>
      <c r="HN588">
        <v>25.4543</v>
      </c>
      <c r="HO588">
        <v>54.3265</v>
      </c>
      <c r="HP588">
        <v>41.6707</v>
      </c>
      <c r="HQ588">
        <v>1</v>
      </c>
      <c r="HR588">
        <v>0.0385442</v>
      </c>
      <c r="HS588">
        <v>1.10122</v>
      </c>
      <c r="HT588">
        <v>20.2142</v>
      </c>
      <c r="HU588">
        <v>5.23152</v>
      </c>
      <c r="HV588">
        <v>11.992</v>
      </c>
      <c r="HW588">
        <v>4.95575</v>
      </c>
      <c r="HX588">
        <v>3.30387</v>
      </c>
      <c r="HY588">
        <v>25.2</v>
      </c>
      <c r="HZ588">
        <v>9999</v>
      </c>
      <c r="IA588">
        <v>9999</v>
      </c>
      <c r="IB588">
        <v>9999</v>
      </c>
      <c r="IC588">
        <v>1.86848</v>
      </c>
      <c r="ID588">
        <v>1.86419</v>
      </c>
      <c r="IE588">
        <v>1.8718</v>
      </c>
      <c r="IF588">
        <v>1.86266</v>
      </c>
      <c r="IG588">
        <v>1.86205</v>
      </c>
      <c r="IH588">
        <v>1.86851</v>
      </c>
      <c r="II588">
        <v>1.85867</v>
      </c>
      <c r="IJ588">
        <v>1.86508</v>
      </c>
      <c r="IK588">
        <v>5</v>
      </c>
      <c r="IL588">
        <v>0</v>
      </c>
      <c r="IM588">
        <v>0</v>
      </c>
      <c r="IN588">
        <v>0</v>
      </c>
      <c r="IO588" t="s">
        <v>441</v>
      </c>
      <c r="IP588" t="s">
        <v>442</v>
      </c>
      <c r="IQ588" t="s">
        <v>443</v>
      </c>
      <c r="IR588" t="s">
        <v>443</v>
      </c>
      <c r="IS588" t="s">
        <v>443</v>
      </c>
      <c r="IT588" t="s">
        <v>443</v>
      </c>
      <c r="IU588">
        <v>0</v>
      </c>
      <c r="IV588">
        <v>100</v>
      </c>
      <c r="IW588">
        <v>100</v>
      </c>
      <c r="IX588">
        <v>8.07</v>
      </c>
      <c r="IY588">
        <v>0.3697</v>
      </c>
      <c r="IZ588">
        <v>4.29428474587108</v>
      </c>
      <c r="JA588">
        <v>0.0044018681294096</v>
      </c>
      <c r="JB588">
        <v>-1.90699597991277e-06</v>
      </c>
      <c r="JC588">
        <v>4.44501569190667e-10</v>
      </c>
      <c r="JD588">
        <v>0.0663976639725661</v>
      </c>
      <c r="JE588">
        <v>0.00774552653971819</v>
      </c>
      <c r="JF588">
        <v>0.000136201457998369</v>
      </c>
      <c r="JG588">
        <v>5.32982615085375e-06</v>
      </c>
      <c r="JH588">
        <v>-0</v>
      </c>
      <c r="JI588">
        <v>1991</v>
      </c>
      <c r="JJ588">
        <v>1</v>
      </c>
      <c r="JK588">
        <v>28</v>
      </c>
      <c r="JL588">
        <v>195909.1</v>
      </c>
      <c r="JM588">
        <v>195909</v>
      </c>
      <c r="JN588">
        <v>2.75391</v>
      </c>
      <c r="JO588">
        <v>2.34131</v>
      </c>
      <c r="JP588">
        <v>1.4978</v>
      </c>
      <c r="JQ588">
        <v>2.33276</v>
      </c>
      <c r="JR588">
        <v>1.54419</v>
      </c>
      <c r="JS588">
        <v>2.39868</v>
      </c>
      <c r="JT588">
        <v>35.7777</v>
      </c>
      <c r="JU588">
        <v>24.105</v>
      </c>
      <c r="JV588">
        <v>18</v>
      </c>
      <c r="JW588">
        <v>547.259</v>
      </c>
      <c r="JX588">
        <v>434.992</v>
      </c>
      <c r="JY588">
        <v>25.3039</v>
      </c>
      <c r="JZ588">
        <v>28.0714</v>
      </c>
      <c r="KA588">
        <v>29.9999</v>
      </c>
      <c r="KB588">
        <v>28.0288</v>
      </c>
      <c r="KC588">
        <v>28.0565</v>
      </c>
      <c r="KD588">
        <v>55.1035</v>
      </c>
      <c r="KE588">
        <v>25.6538</v>
      </c>
      <c r="KF588">
        <v>100</v>
      </c>
      <c r="KG588">
        <v>25.2731</v>
      </c>
      <c r="KH588">
        <v>1543.14</v>
      </c>
      <c r="KI588">
        <v>22.0426</v>
      </c>
      <c r="KJ588">
        <v>92.8584</v>
      </c>
      <c r="KK588">
        <v>98.7936</v>
      </c>
    </row>
    <row r="589" spans="1:297">
      <c r="A589">
        <v>573</v>
      </c>
      <c r="B589">
        <v>1759004255.1</v>
      </c>
      <c r="C589">
        <v>16908.0999999046</v>
      </c>
      <c r="D589" t="s">
        <v>1592</v>
      </c>
      <c r="E589" t="s">
        <v>1593</v>
      </c>
      <c r="F589">
        <v>5</v>
      </c>
      <c r="G589" t="s">
        <v>1217</v>
      </c>
      <c r="H589" t="s">
        <v>436</v>
      </c>
      <c r="I589">
        <v>1759004246.94615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(EA589+(U589+2*0.95*5.67E-8*(((EA589+$B$7)+273)^4-(EA589+273)^4)-44100*J589)/(1.84*29.3*R589+8*0.95*5.67E-8*(EA589+273)^3))</f>
        <v>0</v>
      </c>
      <c r="W589">
        <f>($C$7*EB589+$D$7*EC589+$E$7*V589)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2*0.95*5.67E-8*(((EA589+$B$7)+273)^4-(W589+273)^4)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1560.36387148809</v>
      </c>
      <c r="AK589">
        <v>1534.87272727273</v>
      </c>
      <c r="AL589">
        <v>3.34531277056254</v>
      </c>
      <c r="AM589">
        <v>63.08</v>
      </c>
      <c r="AN589">
        <f>(AP589 - AO589 + DY589*1E3/(8.314*(EA589+273.15)) * AR589/DX589 * AQ589) * DX589/(100*DL589) * 1000/(1000 - AP589)</f>
        <v>0</v>
      </c>
      <c r="AO589">
        <v>21.9840980595238</v>
      </c>
      <c r="AP589">
        <v>22.832943030303</v>
      </c>
      <c r="AQ589">
        <v>-2.60243248814866e-05</v>
      </c>
      <c r="AR589">
        <v>99.94</v>
      </c>
      <c r="AS589">
        <v>0</v>
      </c>
      <c r="AT589">
        <v>0</v>
      </c>
      <c r="AU589">
        <f>IF(AS589*$H$13&gt;=AW589,1.0,(AW589/(AW589-AS589*$H$13)))</f>
        <v>0</v>
      </c>
      <c r="AV589">
        <f>(AU589-1)*100</f>
        <v>0</v>
      </c>
      <c r="AW589">
        <f>MAX(0,($B$13+$C$13*EF589)/(1+$D$13*EF589)*DY589/(EA589+273)*$E$13)</f>
        <v>0</v>
      </c>
      <c r="AX589" t="s">
        <v>437</v>
      </c>
      <c r="AY589" t="s">
        <v>437</v>
      </c>
      <c r="AZ589">
        <v>0</v>
      </c>
      <c r="BA589">
        <v>0</v>
      </c>
      <c r="BB589">
        <f>1-AZ589/BA589</f>
        <v>0</v>
      </c>
      <c r="BC589">
        <v>0</v>
      </c>
      <c r="BD589" t="s">
        <v>437</v>
      </c>
      <c r="BE589" t="s">
        <v>437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437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$B$11*EG589+$C$11*EH589+$F$11*ES589*(1-EV589)</f>
        <v>0</v>
      </c>
      <c r="DI589">
        <f>DH589*DJ589</f>
        <v>0</v>
      </c>
      <c r="DJ589">
        <f>($B$11*$D$9+$C$11*$D$9+$F$11*((FF589+EX589)/MAX(FF589+EX589+FG589, 0.1)*$I$9+FG589/MAX(FF589+EX589+FG589, 0.1)*$J$9))/($B$11+$C$11+$F$11)</f>
        <v>0</v>
      </c>
      <c r="DK589">
        <f>($B$11*$K$9+$C$11*$K$9+$F$11*((FF589+EX589)/MAX(FF589+EX589+FG589, 0.1)*$P$9+FG589/MAX(FF589+EX589+FG589, 0.1)*$Q$9))/($B$11+$C$11+$F$11)</f>
        <v>0</v>
      </c>
      <c r="DL589">
        <v>4.6</v>
      </c>
      <c r="DM589">
        <v>0.5</v>
      </c>
      <c r="DN589" t="s">
        <v>438</v>
      </c>
      <c r="DO589">
        <v>2</v>
      </c>
      <c r="DP589" t="b">
        <v>1</v>
      </c>
      <c r="DQ589">
        <v>1759004246.94615</v>
      </c>
      <c r="DR589">
        <v>1475.86615384615</v>
      </c>
      <c r="DS589">
        <v>1510.25153846154</v>
      </c>
      <c r="DT589">
        <v>22.8510692307692</v>
      </c>
      <c r="DU589">
        <v>21.9861307692308</v>
      </c>
      <c r="DV589">
        <v>1467.81461538462</v>
      </c>
      <c r="DW589">
        <v>22.4811538461539</v>
      </c>
      <c r="DX589">
        <v>499.980384615385</v>
      </c>
      <c r="DY589">
        <v>90.2397769230769</v>
      </c>
      <c r="DZ589">
        <v>0.0285594153846154</v>
      </c>
      <c r="EA589">
        <v>29.4130615384615</v>
      </c>
      <c r="EB589">
        <v>30.0420076923077</v>
      </c>
      <c r="EC589">
        <v>999.9</v>
      </c>
      <c r="ED589">
        <v>0</v>
      </c>
      <c r="EE589">
        <v>0</v>
      </c>
      <c r="EF589">
        <v>10021.6253846154</v>
      </c>
      <c r="EG589">
        <v>0</v>
      </c>
      <c r="EH589">
        <v>10.5036676923077</v>
      </c>
      <c r="EI589">
        <v>-34.3845923076923</v>
      </c>
      <c r="EJ589">
        <v>1510.38</v>
      </c>
      <c r="EK589">
        <v>1544.20076923077</v>
      </c>
      <c r="EL589">
        <v>0.864940538461539</v>
      </c>
      <c r="EM589">
        <v>1510.25153846154</v>
      </c>
      <c r="EN589">
        <v>21.9861307692308</v>
      </c>
      <c r="EO589">
        <v>2.06207615384615</v>
      </c>
      <c r="EP589">
        <v>1.98402307692308</v>
      </c>
      <c r="EQ589">
        <v>17.9292230769231</v>
      </c>
      <c r="ER589">
        <v>17.3174076923077</v>
      </c>
      <c r="ES589">
        <v>2000.03692307692</v>
      </c>
      <c r="ET589">
        <v>0.980003615384616</v>
      </c>
      <c r="EU589">
        <v>0.0199964846153846</v>
      </c>
      <c r="EV589">
        <v>0</v>
      </c>
      <c r="EW589">
        <v>304.886076923077</v>
      </c>
      <c r="EX589">
        <v>5.00016</v>
      </c>
      <c r="EY589">
        <v>6417.36769230769</v>
      </c>
      <c r="EZ589">
        <v>18234.5461538462</v>
      </c>
      <c r="FA589">
        <v>48.875</v>
      </c>
      <c r="FB589">
        <v>49.4854615384615</v>
      </c>
      <c r="FC589">
        <v>49.312</v>
      </c>
      <c r="FD589">
        <v>49.0476923076923</v>
      </c>
      <c r="FE589">
        <v>50.687</v>
      </c>
      <c r="FF589">
        <v>1955.14692307692</v>
      </c>
      <c r="FG589">
        <v>39.89</v>
      </c>
      <c r="FH589">
        <v>0</v>
      </c>
      <c r="FI589">
        <v>1759004260.5</v>
      </c>
      <c r="FJ589">
        <v>0</v>
      </c>
      <c r="FK589">
        <v>304.884</v>
      </c>
      <c r="FL589">
        <v>0.0949999944213415</v>
      </c>
      <c r="FM589">
        <v>6.1769230855319</v>
      </c>
      <c r="FN589">
        <v>6417.334</v>
      </c>
      <c r="FO589">
        <v>15</v>
      </c>
      <c r="FP589">
        <v>0</v>
      </c>
      <c r="FQ589" t="s">
        <v>439</v>
      </c>
      <c r="FR589">
        <v>1747249705.1</v>
      </c>
      <c r="FS589">
        <v>1747249711.1</v>
      </c>
      <c r="FT589">
        <v>0</v>
      </c>
      <c r="FU589">
        <v>0.871</v>
      </c>
      <c r="FV589">
        <v>0.066</v>
      </c>
      <c r="FW589">
        <v>5.486</v>
      </c>
      <c r="FX589">
        <v>0.145</v>
      </c>
      <c r="FY589">
        <v>420</v>
      </c>
      <c r="FZ589">
        <v>16</v>
      </c>
      <c r="GA589">
        <v>0.27</v>
      </c>
      <c r="GB589">
        <v>0.16</v>
      </c>
      <c r="GC589">
        <v>-34.538065</v>
      </c>
      <c r="GD589">
        <v>1.56057293233086</v>
      </c>
      <c r="GE589">
        <v>0.721149530454676</v>
      </c>
      <c r="GF589">
        <v>0</v>
      </c>
      <c r="GG589">
        <v>304.879588235294</v>
      </c>
      <c r="GH589">
        <v>0.242108479791884</v>
      </c>
      <c r="GI589">
        <v>0.187112598633746</v>
      </c>
      <c r="GJ589">
        <v>-1</v>
      </c>
      <c r="GK589">
        <v>0.8707864</v>
      </c>
      <c r="GL589">
        <v>-0.149539488721806</v>
      </c>
      <c r="GM589">
        <v>0.0144514279273711</v>
      </c>
      <c r="GN589">
        <v>0</v>
      </c>
      <c r="GO589">
        <v>0</v>
      </c>
      <c r="GP589">
        <v>2</v>
      </c>
      <c r="GQ589" t="s">
        <v>457</v>
      </c>
      <c r="GR589">
        <v>3.1258</v>
      </c>
      <c r="GS589">
        <v>2.65414</v>
      </c>
      <c r="GT589">
        <v>0.211793</v>
      </c>
      <c r="GU589">
        <v>0.214961</v>
      </c>
      <c r="GV589">
        <v>0.097705</v>
      </c>
      <c r="GW589">
        <v>0.0956976</v>
      </c>
      <c r="GX589">
        <v>20255.9</v>
      </c>
      <c r="GY589">
        <v>19165.6</v>
      </c>
      <c r="GZ589">
        <v>22981.3</v>
      </c>
      <c r="HA589">
        <v>23770.5</v>
      </c>
      <c r="HB589">
        <v>35349.7</v>
      </c>
      <c r="HC589">
        <v>35592.4</v>
      </c>
      <c r="HD589">
        <v>41431.8</v>
      </c>
      <c r="HE589">
        <v>42391.6</v>
      </c>
      <c r="HF589">
        <v>1.9055</v>
      </c>
      <c r="HG589">
        <v>1.81965</v>
      </c>
      <c r="HH589">
        <v>0.175796</v>
      </c>
      <c r="HI589">
        <v>0</v>
      </c>
      <c r="HJ589">
        <v>27.1788</v>
      </c>
      <c r="HK589">
        <v>999.9</v>
      </c>
      <c r="HL589">
        <v>55.506</v>
      </c>
      <c r="HM589">
        <v>29.497</v>
      </c>
      <c r="HN589">
        <v>25.4565</v>
      </c>
      <c r="HO589">
        <v>54.0965</v>
      </c>
      <c r="HP589">
        <v>41.5064</v>
      </c>
      <c r="HQ589">
        <v>1</v>
      </c>
      <c r="HR589">
        <v>0.0385213</v>
      </c>
      <c r="HS589">
        <v>1.12387</v>
      </c>
      <c r="HT589">
        <v>20.2143</v>
      </c>
      <c r="HU589">
        <v>5.23182</v>
      </c>
      <c r="HV589">
        <v>11.992</v>
      </c>
      <c r="HW589">
        <v>4.9558</v>
      </c>
      <c r="HX589">
        <v>3.304</v>
      </c>
      <c r="HY589">
        <v>25.2</v>
      </c>
      <c r="HZ589">
        <v>9999</v>
      </c>
      <c r="IA589">
        <v>9999</v>
      </c>
      <c r="IB589">
        <v>9999</v>
      </c>
      <c r="IC589">
        <v>1.86846</v>
      </c>
      <c r="ID589">
        <v>1.86421</v>
      </c>
      <c r="IE589">
        <v>1.8718</v>
      </c>
      <c r="IF589">
        <v>1.86266</v>
      </c>
      <c r="IG589">
        <v>1.86204</v>
      </c>
      <c r="IH589">
        <v>1.86849</v>
      </c>
      <c r="II589">
        <v>1.85867</v>
      </c>
      <c r="IJ589">
        <v>1.86508</v>
      </c>
      <c r="IK589">
        <v>5</v>
      </c>
      <c r="IL589">
        <v>0</v>
      </c>
      <c r="IM589">
        <v>0</v>
      </c>
      <c r="IN589">
        <v>0</v>
      </c>
      <c r="IO589" t="s">
        <v>441</v>
      </c>
      <c r="IP589" t="s">
        <v>442</v>
      </c>
      <c r="IQ589" t="s">
        <v>443</v>
      </c>
      <c r="IR589" t="s">
        <v>443</v>
      </c>
      <c r="IS589" t="s">
        <v>443</v>
      </c>
      <c r="IT589" t="s">
        <v>443</v>
      </c>
      <c r="IU589">
        <v>0</v>
      </c>
      <c r="IV589">
        <v>100</v>
      </c>
      <c r="IW589">
        <v>100</v>
      </c>
      <c r="IX589">
        <v>8.1</v>
      </c>
      <c r="IY589">
        <v>0.3695</v>
      </c>
      <c r="IZ589">
        <v>4.29428474587108</v>
      </c>
      <c r="JA589">
        <v>0.0044018681294096</v>
      </c>
      <c r="JB589">
        <v>-1.90699597991277e-06</v>
      </c>
      <c r="JC589">
        <v>4.44501569190667e-10</v>
      </c>
      <c r="JD589">
        <v>0.0663976639725661</v>
      </c>
      <c r="JE589">
        <v>0.00774552653971819</v>
      </c>
      <c r="JF589">
        <v>0.000136201457998369</v>
      </c>
      <c r="JG589">
        <v>5.32982615085375e-06</v>
      </c>
      <c r="JH589">
        <v>-0</v>
      </c>
      <c r="JI589">
        <v>1991</v>
      </c>
      <c r="JJ589">
        <v>1</v>
      </c>
      <c r="JK589">
        <v>28</v>
      </c>
      <c r="JL589">
        <v>195909.2</v>
      </c>
      <c r="JM589">
        <v>195909.1</v>
      </c>
      <c r="JN589">
        <v>2.78076</v>
      </c>
      <c r="JO589">
        <v>2.35596</v>
      </c>
      <c r="JP589">
        <v>1.49902</v>
      </c>
      <c r="JQ589">
        <v>2.33276</v>
      </c>
      <c r="JR589">
        <v>1.54419</v>
      </c>
      <c r="JS589">
        <v>2.26196</v>
      </c>
      <c r="JT589">
        <v>35.7777</v>
      </c>
      <c r="JU589">
        <v>24.0963</v>
      </c>
      <c r="JV589">
        <v>18</v>
      </c>
      <c r="JW589">
        <v>547.196</v>
      </c>
      <c r="JX589">
        <v>434.922</v>
      </c>
      <c r="JY589">
        <v>25.2651</v>
      </c>
      <c r="JZ589">
        <v>28.0684</v>
      </c>
      <c r="KA589">
        <v>30</v>
      </c>
      <c r="KB589">
        <v>28.0253</v>
      </c>
      <c r="KC589">
        <v>28.0531</v>
      </c>
      <c r="KD589">
        <v>55.634</v>
      </c>
      <c r="KE589">
        <v>25.6538</v>
      </c>
      <c r="KF589">
        <v>100</v>
      </c>
      <c r="KG589">
        <v>25.2275</v>
      </c>
      <c r="KH589">
        <v>1556.64</v>
      </c>
      <c r="KI589">
        <v>22.0718</v>
      </c>
      <c r="KJ589">
        <v>92.8592</v>
      </c>
      <c r="KK589">
        <v>98.7949</v>
      </c>
    </row>
    <row r="590" spans="1:297">
      <c r="A590">
        <v>574</v>
      </c>
      <c r="B590">
        <v>1759004260.1</v>
      </c>
      <c r="C590">
        <v>16913.0999999046</v>
      </c>
      <c r="D590" t="s">
        <v>1594</v>
      </c>
      <c r="E590" t="s">
        <v>1595</v>
      </c>
      <c r="F590">
        <v>5</v>
      </c>
      <c r="G590" t="s">
        <v>1217</v>
      </c>
      <c r="H590" t="s">
        <v>436</v>
      </c>
      <c r="I590">
        <v>1759004251.94615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(EA590+(U590+2*0.95*5.67E-8*(((EA590+$B$7)+273)^4-(EA590+273)^4)-44100*J590)/(1.84*29.3*R590+8*0.95*5.67E-8*(EA590+273)^3))</f>
        <v>0</v>
      </c>
      <c r="W590">
        <f>($C$7*EB590+$D$7*EC590+$E$7*V590)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2*0.95*5.67E-8*(((EA590+$B$7)+273)^4-(W590+273)^4)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1578.7892647381</v>
      </c>
      <c r="AK590">
        <v>1552.9603030303</v>
      </c>
      <c r="AL590">
        <v>3.63841385281369</v>
      </c>
      <c r="AM590">
        <v>63.08</v>
      </c>
      <c r="AN590">
        <f>(AP590 - AO590 + DY590*1E3/(8.314*(EA590+273.15)) * AR590/DX590 * AQ590) * DX590/(100*DL590) * 1000/(1000 - AP590)</f>
        <v>0</v>
      </c>
      <c r="AO590">
        <v>21.9835589047619</v>
      </c>
      <c r="AP590">
        <v>22.8172309090909</v>
      </c>
      <c r="AQ590">
        <v>-3.2458747508605e-05</v>
      </c>
      <c r="AR590">
        <v>99.94</v>
      </c>
      <c r="AS590">
        <v>0</v>
      </c>
      <c r="AT590">
        <v>0</v>
      </c>
      <c r="AU590">
        <f>IF(AS590*$H$13&gt;=AW590,1.0,(AW590/(AW590-AS590*$H$13)))</f>
        <v>0</v>
      </c>
      <c r="AV590">
        <f>(AU590-1)*100</f>
        <v>0</v>
      </c>
      <c r="AW590">
        <f>MAX(0,($B$13+$C$13*EF590)/(1+$D$13*EF590)*DY590/(EA590+273)*$E$13)</f>
        <v>0</v>
      </c>
      <c r="AX590" t="s">
        <v>437</v>
      </c>
      <c r="AY590" t="s">
        <v>437</v>
      </c>
      <c r="AZ590">
        <v>0</v>
      </c>
      <c r="BA590">
        <v>0</v>
      </c>
      <c r="BB590">
        <f>1-AZ590/BA590</f>
        <v>0</v>
      </c>
      <c r="BC590">
        <v>0</v>
      </c>
      <c r="BD590" t="s">
        <v>437</v>
      </c>
      <c r="BE590" t="s">
        <v>437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437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$B$11*EG590+$C$11*EH590+$F$11*ES590*(1-EV590)</f>
        <v>0</v>
      </c>
      <c r="DI590">
        <f>DH590*DJ590</f>
        <v>0</v>
      </c>
      <c r="DJ590">
        <f>($B$11*$D$9+$C$11*$D$9+$F$11*((FF590+EX590)/MAX(FF590+EX590+FG590, 0.1)*$I$9+FG590/MAX(FF590+EX590+FG590, 0.1)*$J$9))/($B$11+$C$11+$F$11)</f>
        <v>0</v>
      </c>
      <c r="DK590">
        <f>($B$11*$K$9+$C$11*$K$9+$F$11*((FF590+EX590)/MAX(FF590+EX590+FG590, 0.1)*$P$9+FG590/MAX(FF590+EX590+FG590, 0.1)*$Q$9))/($B$11+$C$11+$F$11)</f>
        <v>0</v>
      </c>
      <c r="DL590">
        <v>4.6</v>
      </c>
      <c r="DM590">
        <v>0.5</v>
      </c>
      <c r="DN590" t="s">
        <v>438</v>
      </c>
      <c r="DO590">
        <v>2</v>
      </c>
      <c r="DP590" t="b">
        <v>1</v>
      </c>
      <c r="DQ590">
        <v>1759004251.94615</v>
      </c>
      <c r="DR590">
        <v>1492.79923076923</v>
      </c>
      <c r="DS590">
        <v>1527.60846153846</v>
      </c>
      <c r="DT590">
        <v>22.8366692307692</v>
      </c>
      <c r="DU590">
        <v>21.9844384615385</v>
      </c>
      <c r="DV590">
        <v>1484.71923076923</v>
      </c>
      <c r="DW590">
        <v>22.4670615384615</v>
      </c>
      <c r="DX590">
        <v>499.983615384615</v>
      </c>
      <c r="DY590">
        <v>90.2399384615385</v>
      </c>
      <c r="DZ590">
        <v>0.0286528230769231</v>
      </c>
      <c r="EA590">
        <v>29.4037846153846</v>
      </c>
      <c r="EB590">
        <v>30.042</v>
      </c>
      <c r="EC590">
        <v>999.9</v>
      </c>
      <c r="ED590">
        <v>0</v>
      </c>
      <c r="EE590">
        <v>0</v>
      </c>
      <c r="EF590">
        <v>10015.4753846154</v>
      </c>
      <c r="EG590">
        <v>0</v>
      </c>
      <c r="EH590">
        <v>11.0301307692308</v>
      </c>
      <c r="EI590">
        <v>-34.8076692307692</v>
      </c>
      <c r="EJ590">
        <v>1527.68769230769</v>
      </c>
      <c r="EK590">
        <v>1561.94461538462</v>
      </c>
      <c r="EL590">
        <v>0.852229307692308</v>
      </c>
      <c r="EM590">
        <v>1527.60846153846</v>
      </c>
      <c r="EN590">
        <v>21.9844384615385</v>
      </c>
      <c r="EO590">
        <v>2.06078076923077</v>
      </c>
      <c r="EP590">
        <v>1.98387538461538</v>
      </c>
      <c r="EQ590">
        <v>17.9192384615385</v>
      </c>
      <c r="ER590">
        <v>17.3162230769231</v>
      </c>
      <c r="ES590">
        <v>2000.00846153846</v>
      </c>
      <c r="ET590">
        <v>0.980003384615385</v>
      </c>
      <c r="EU590">
        <v>0.0199967</v>
      </c>
      <c r="EV590">
        <v>0</v>
      </c>
      <c r="EW590">
        <v>304.899923076923</v>
      </c>
      <c r="EX590">
        <v>5.00016</v>
      </c>
      <c r="EY590">
        <v>6417.80153846154</v>
      </c>
      <c r="EZ590">
        <v>18234.2769230769</v>
      </c>
      <c r="FA590">
        <v>48.875</v>
      </c>
      <c r="FB590">
        <v>49.4854615384615</v>
      </c>
      <c r="FC590">
        <v>49.312</v>
      </c>
      <c r="FD590">
        <v>49.0476923076923</v>
      </c>
      <c r="FE590">
        <v>50.687</v>
      </c>
      <c r="FF590">
        <v>1955.11846153846</v>
      </c>
      <c r="FG590">
        <v>39.89</v>
      </c>
      <c r="FH590">
        <v>0</v>
      </c>
      <c r="FI590">
        <v>1759004265.3</v>
      </c>
      <c r="FJ590">
        <v>0</v>
      </c>
      <c r="FK590">
        <v>304.89192</v>
      </c>
      <c r="FL590">
        <v>-0.114461543487834</v>
      </c>
      <c r="FM590">
        <v>6.3669230896632</v>
      </c>
      <c r="FN590">
        <v>6417.8352</v>
      </c>
      <c r="FO590">
        <v>15</v>
      </c>
      <c r="FP590">
        <v>0</v>
      </c>
      <c r="FQ590" t="s">
        <v>439</v>
      </c>
      <c r="FR590">
        <v>1747249705.1</v>
      </c>
      <c r="FS590">
        <v>1747249711.1</v>
      </c>
      <c r="FT590">
        <v>0</v>
      </c>
      <c r="FU590">
        <v>0.871</v>
      </c>
      <c r="FV590">
        <v>0.066</v>
      </c>
      <c r="FW590">
        <v>5.486</v>
      </c>
      <c r="FX590">
        <v>0.145</v>
      </c>
      <c r="FY590">
        <v>420</v>
      </c>
      <c r="FZ590">
        <v>16</v>
      </c>
      <c r="GA590">
        <v>0.27</v>
      </c>
      <c r="GB590">
        <v>0.16</v>
      </c>
      <c r="GC590">
        <v>-34.5873523809524</v>
      </c>
      <c r="GD590">
        <v>-2.61144155844163</v>
      </c>
      <c r="GE590">
        <v>0.741729443433545</v>
      </c>
      <c r="GF590">
        <v>0</v>
      </c>
      <c r="GG590">
        <v>304.887941176471</v>
      </c>
      <c r="GH590">
        <v>0.0290297918105197</v>
      </c>
      <c r="GI590">
        <v>0.184110571185211</v>
      </c>
      <c r="GJ590">
        <v>-1</v>
      </c>
      <c r="GK590">
        <v>0.859113190476191</v>
      </c>
      <c r="GL590">
        <v>-0.148998701298701</v>
      </c>
      <c r="GM590">
        <v>0.015106000228919</v>
      </c>
      <c r="GN590">
        <v>0</v>
      </c>
      <c r="GO590">
        <v>0</v>
      </c>
      <c r="GP590">
        <v>2</v>
      </c>
      <c r="GQ590" t="s">
        <v>457</v>
      </c>
      <c r="GR590">
        <v>3.12544</v>
      </c>
      <c r="GS590">
        <v>2.65442</v>
      </c>
      <c r="GT590">
        <v>0.213282</v>
      </c>
      <c r="GU590">
        <v>0.216299</v>
      </c>
      <c r="GV590">
        <v>0.0976667</v>
      </c>
      <c r="GW590">
        <v>0.0957108</v>
      </c>
      <c r="GX590">
        <v>20217.9</v>
      </c>
      <c r="GY590">
        <v>19132.9</v>
      </c>
      <c r="GZ590">
        <v>22981.5</v>
      </c>
      <c r="HA590">
        <v>23770.4</v>
      </c>
      <c r="HB590">
        <v>35351.5</v>
      </c>
      <c r="HC590">
        <v>35591.8</v>
      </c>
      <c r="HD590">
        <v>41432</v>
      </c>
      <c r="HE590">
        <v>42391.5</v>
      </c>
      <c r="HF590">
        <v>1.905</v>
      </c>
      <c r="HG590">
        <v>1.82057</v>
      </c>
      <c r="HH590">
        <v>0.17526</v>
      </c>
      <c r="HI590">
        <v>0</v>
      </c>
      <c r="HJ590">
        <v>27.1788</v>
      </c>
      <c r="HK590">
        <v>999.9</v>
      </c>
      <c r="HL590">
        <v>55.506</v>
      </c>
      <c r="HM590">
        <v>29.517</v>
      </c>
      <c r="HN590">
        <v>25.4899</v>
      </c>
      <c r="HO590">
        <v>53.7165</v>
      </c>
      <c r="HP590">
        <v>41.4864</v>
      </c>
      <c r="HQ590">
        <v>1</v>
      </c>
      <c r="HR590">
        <v>0.0384807</v>
      </c>
      <c r="HS590">
        <v>1.16815</v>
      </c>
      <c r="HT590">
        <v>20.2136</v>
      </c>
      <c r="HU590">
        <v>5.23107</v>
      </c>
      <c r="HV590">
        <v>11.992</v>
      </c>
      <c r="HW590">
        <v>4.95555</v>
      </c>
      <c r="HX590">
        <v>3.30382</v>
      </c>
      <c r="HY590">
        <v>25.2</v>
      </c>
      <c r="HZ590">
        <v>9999</v>
      </c>
      <c r="IA590">
        <v>9999</v>
      </c>
      <c r="IB590">
        <v>9999</v>
      </c>
      <c r="IC590">
        <v>1.86846</v>
      </c>
      <c r="ID590">
        <v>1.8642</v>
      </c>
      <c r="IE590">
        <v>1.8718</v>
      </c>
      <c r="IF590">
        <v>1.86267</v>
      </c>
      <c r="IG590">
        <v>1.86206</v>
      </c>
      <c r="IH590">
        <v>1.8685</v>
      </c>
      <c r="II590">
        <v>1.85868</v>
      </c>
      <c r="IJ590">
        <v>1.86508</v>
      </c>
      <c r="IK590">
        <v>5</v>
      </c>
      <c r="IL590">
        <v>0</v>
      </c>
      <c r="IM590">
        <v>0</v>
      </c>
      <c r="IN590">
        <v>0</v>
      </c>
      <c r="IO590" t="s">
        <v>441</v>
      </c>
      <c r="IP590" t="s">
        <v>442</v>
      </c>
      <c r="IQ590" t="s">
        <v>443</v>
      </c>
      <c r="IR590" t="s">
        <v>443</v>
      </c>
      <c r="IS590" t="s">
        <v>443</v>
      </c>
      <c r="IT590" t="s">
        <v>443</v>
      </c>
      <c r="IU590">
        <v>0</v>
      </c>
      <c r="IV590">
        <v>100</v>
      </c>
      <c r="IW590">
        <v>100</v>
      </c>
      <c r="IX590">
        <v>8.12</v>
      </c>
      <c r="IY590">
        <v>0.3691</v>
      </c>
      <c r="IZ590">
        <v>4.29428474587108</v>
      </c>
      <c r="JA590">
        <v>0.0044018681294096</v>
      </c>
      <c r="JB590">
        <v>-1.90699597991277e-06</v>
      </c>
      <c r="JC590">
        <v>4.44501569190667e-10</v>
      </c>
      <c r="JD590">
        <v>0.0663976639725661</v>
      </c>
      <c r="JE590">
        <v>0.00774552653971819</v>
      </c>
      <c r="JF590">
        <v>0.000136201457998369</v>
      </c>
      <c r="JG590">
        <v>5.32982615085375e-06</v>
      </c>
      <c r="JH590">
        <v>-0</v>
      </c>
      <c r="JI590">
        <v>1991</v>
      </c>
      <c r="JJ590">
        <v>1</v>
      </c>
      <c r="JK590">
        <v>28</v>
      </c>
      <c r="JL590">
        <v>195909.2</v>
      </c>
      <c r="JM590">
        <v>195909.1</v>
      </c>
      <c r="JN590">
        <v>2.80151</v>
      </c>
      <c r="JO590">
        <v>2.34131</v>
      </c>
      <c r="JP590">
        <v>1.49902</v>
      </c>
      <c r="JQ590">
        <v>2.33276</v>
      </c>
      <c r="JR590">
        <v>1.54419</v>
      </c>
      <c r="JS590">
        <v>2.32544</v>
      </c>
      <c r="JT590">
        <v>35.7777</v>
      </c>
      <c r="JU590">
        <v>24.105</v>
      </c>
      <c r="JV590">
        <v>18</v>
      </c>
      <c r="JW590">
        <v>546.847</v>
      </c>
      <c r="JX590">
        <v>435.45</v>
      </c>
      <c r="JY590">
        <v>25.2213</v>
      </c>
      <c r="JZ590">
        <v>28.0654</v>
      </c>
      <c r="KA590">
        <v>30</v>
      </c>
      <c r="KB590">
        <v>28.0223</v>
      </c>
      <c r="KC590">
        <v>28.05</v>
      </c>
      <c r="KD590">
        <v>56.0593</v>
      </c>
      <c r="KE590">
        <v>25.3769</v>
      </c>
      <c r="KF590">
        <v>100</v>
      </c>
      <c r="KG590">
        <v>25.1832</v>
      </c>
      <c r="KH590">
        <v>1577</v>
      </c>
      <c r="KI590">
        <v>22.0387</v>
      </c>
      <c r="KJ590">
        <v>92.8598</v>
      </c>
      <c r="KK590">
        <v>98.7945</v>
      </c>
    </row>
    <row r="591" spans="1:297">
      <c r="A591">
        <v>575</v>
      </c>
      <c r="B591">
        <v>1759004265.1</v>
      </c>
      <c r="C591">
        <v>16918.0999999046</v>
      </c>
      <c r="D591" t="s">
        <v>1596</v>
      </c>
      <c r="E591" t="s">
        <v>1597</v>
      </c>
      <c r="F591">
        <v>5</v>
      </c>
      <c r="G591" t="s">
        <v>1217</v>
      </c>
      <c r="H591" t="s">
        <v>436</v>
      </c>
      <c r="I591">
        <v>1759004256.94615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(EA591+(U591+2*0.95*5.67E-8*(((EA591+$B$7)+273)^4-(EA591+273)^4)-44100*J591)/(1.84*29.3*R591+8*0.95*5.67E-8*(EA591+273)^3))</f>
        <v>0</v>
      </c>
      <c r="W591">
        <f>($C$7*EB591+$D$7*EC591+$E$7*V591)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2*0.95*5.67E-8*(((EA591+$B$7)+273)^4-(W591+273)^4)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1594.33873134524</v>
      </c>
      <c r="AK591">
        <v>1568.99606060606</v>
      </c>
      <c r="AL591">
        <v>3.14078181818172</v>
      </c>
      <c r="AM591">
        <v>63.08</v>
      </c>
      <c r="AN591">
        <f>(AP591 - AO591 + DY591*1E3/(8.314*(EA591+273.15)) * AR591/DX591 * AQ591) * DX591/(100*DL591) * 1000/(1000 - AP591)</f>
        <v>0</v>
      </c>
      <c r="AO591">
        <v>22.0012906666667</v>
      </c>
      <c r="AP591">
        <v>22.8063557575757</v>
      </c>
      <c r="AQ591">
        <v>-2.48360733678998e-05</v>
      </c>
      <c r="AR591">
        <v>99.94</v>
      </c>
      <c r="AS591">
        <v>0</v>
      </c>
      <c r="AT591">
        <v>0</v>
      </c>
      <c r="AU591">
        <f>IF(AS591*$H$13&gt;=AW591,1.0,(AW591/(AW591-AS591*$H$13)))</f>
        <v>0</v>
      </c>
      <c r="AV591">
        <f>(AU591-1)*100</f>
        <v>0</v>
      </c>
      <c r="AW591">
        <f>MAX(0,($B$13+$C$13*EF591)/(1+$D$13*EF591)*DY591/(EA591+273)*$E$13)</f>
        <v>0</v>
      </c>
      <c r="AX591" t="s">
        <v>437</v>
      </c>
      <c r="AY591" t="s">
        <v>437</v>
      </c>
      <c r="AZ591">
        <v>0</v>
      </c>
      <c r="BA591">
        <v>0</v>
      </c>
      <c r="BB591">
        <f>1-AZ591/BA591</f>
        <v>0</v>
      </c>
      <c r="BC591">
        <v>0</v>
      </c>
      <c r="BD591" t="s">
        <v>437</v>
      </c>
      <c r="BE591" t="s">
        <v>437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437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$B$11*EG591+$C$11*EH591+$F$11*ES591*(1-EV591)</f>
        <v>0</v>
      </c>
      <c r="DI591">
        <f>DH591*DJ591</f>
        <v>0</v>
      </c>
      <c r="DJ591">
        <f>($B$11*$D$9+$C$11*$D$9+$F$11*((FF591+EX591)/MAX(FF591+EX591+FG591, 0.1)*$I$9+FG591/MAX(FF591+EX591+FG591, 0.1)*$J$9))/($B$11+$C$11+$F$11)</f>
        <v>0</v>
      </c>
      <c r="DK591">
        <f>($B$11*$K$9+$C$11*$K$9+$F$11*((FF591+EX591)/MAX(FF591+EX591+FG591, 0.1)*$P$9+FG591/MAX(FF591+EX591+FG591, 0.1)*$Q$9))/($B$11+$C$11+$F$11)</f>
        <v>0</v>
      </c>
      <c r="DL591">
        <v>4.6</v>
      </c>
      <c r="DM591">
        <v>0.5</v>
      </c>
      <c r="DN591" t="s">
        <v>438</v>
      </c>
      <c r="DO591">
        <v>2</v>
      </c>
      <c r="DP591" t="b">
        <v>1</v>
      </c>
      <c r="DQ591">
        <v>1759004256.94615</v>
      </c>
      <c r="DR591">
        <v>1509.72846153846</v>
      </c>
      <c r="DS591">
        <v>1543.89076923077</v>
      </c>
      <c r="DT591">
        <v>22.8237153846154</v>
      </c>
      <c r="DU591">
        <v>21.9903153846154</v>
      </c>
      <c r="DV591">
        <v>1501.61923076923</v>
      </c>
      <c r="DW591">
        <v>22.4543923076923</v>
      </c>
      <c r="DX591">
        <v>500.007615384615</v>
      </c>
      <c r="DY591">
        <v>90.2390615384615</v>
      </c>
      <c r="DZ591">
        <v>0.0286555384615385</v>
      </c>
      <c r="EA591">
        <v>29.3945</v>
      </c>
      <c r="EB591">
        <v>30.0400153846154</v>
      </c>
      <c r="EC591">
        <v>999.9</v>
      </c>
      <c r="ED591">
        <v>0</v>
      </c>
      <c r="EE591">
        <v>0</v>
      </c>
      <c r="EF591">
        <v>10025.9569230769</v>
      </c>
      <c r="EG591">
        <v>0</v>
      </c>
      <c r="EH591">
        <v>11.1802615384615</v>
      </c>
      <c r="EI591">
        <v>-34.1621384615385</v>
      </c>
      <c r="EJ591">
        <v>1544.99153846154</v>
      </c>
      <c r="EK591">
        <v>1578.60461538462</v>
      </c>
      <c r="EL591">
        <v>0.833403846153846</v>
      </c>
      <c r="EM591">
        <v>1543.89076923077</v>
      </c>
      <c r="EN591">
        <v>21.9903153846154</v>
      </c>
      <c r="EO591">
        <v>2.05959230769231</v>
      </c>
      <c r="EP591">
        <v>1.98438615384615</v>
      </c>
      <c r="EQ591">
        <v>17.9100692307692</v>
      </c>
      <c r="ER591">
        <v>17.3203</v>
      </c>
      <c r="ES591">
        <v>2000.06307692308</v>
      </c>
      <c r="ET591">
        <v>0.980004076923077</v>
      </c>
      <c r="EU591">
        <v>0.0199960615384615</v>
      </c>
      <c r="EV591">
        <v>0</v>
      </c>
      <c r="EW591">
        <v>304.936230769231</v>
      </c>
      <c r="EX591">
        <v>5.00016</v>
      </c>
      <c r="EY591">
        <v>6418.40538461538</v>
      </c>
      <c r="EZ591">
        <v>18234.7769230769</v>
      </c>
      <c r="FA591">
        <v>48.875</v>
      </c>
      <c r="FB591">
        <v>49.4806153846154</v>
      </c>
      <c r="FC591">
        <v>49.3168461538462</v>
      </c>
      <c r="FD591">
        <v>49.0524615384615</v>
      </c>
      <c r="FE591">
        <v>50.687</v>
      </c>
      <c r="FF591">
        <v>1955.17307692308</v>
      </c>
      <c r="FG591">
        <v>39.89</v>
      </c>
      <c r="FH591">
        <v>0</v>
      </c>
      <c r="FI591">
        <v>1759004270.7</v>
      </c>
      <c r="FJ591">
        <v>0</v>
      </c>
      <c r="FK591">
        <v>304.915692307692</v>
      </c>
      <c r="FL591">
        <v>0.441846151856656</v>
      </c>
      <c r="FM591">
        <v>4.93025639152625</v>
      </c>
      <c r="FN591">
        <v>6418.27730769231</v>
      </c>
      <c r="FO591">
        <v>15</v>
      </c>
      <c r="FP591">
        <v>0</v>
      </c>
      <c r="FQ591" t="s">
        <v>439</v>
      </c>
      <c r="FR591">
        <v>1747249705.1</v>
      </c>
      <c r="FS591">
        <v>1747249711.1</v>
      </c>
      <c r="FT591">
        <v>0</v>
      </c>
      <c r="FU591">
        <v>0.871</v>
      </c>
      <c r="FV591">
        <v>0.066</v>
      </c>
      <c r="FW591">
        <v>5.486</v>
      </c>
      <c r="FX591">
        <v>0.145</v>
      </c>
      <c r="FY591">
        <v>420</v>
      </c>
      <c r="FZ591">
        <v>16</v>
      </c>
      <c r="GA591">
        <v>0.27</v>
      </c>
      <c r="GB591">
        <v>0.16</v>
      </c>
      <c r="GC591">
        <v>-34.432135</v>
      </c>
      <c r="GD591">
        <v>5.5243804511278</v>
      </c>
      <c r="GE591">
        <v>0.93975326404062</v>
      </c>
      <c r="GF591">
        <v>0</v>
      </c>
      <c r="GG591">
        <v>304.923705882353</v>
      </c>
      <c r="GH591">
        <v>0.164950342109728</v>
      </c>
      <c r="GI591">
        <v>0.176467215654048</v>
      </c>
      <c r="GJ591">
        <v>-1</v>
      </c>
      <c r="GK591">
        <v>0.84090565</v>
      </c>
      <c r="GL591">
        <v>-0.214294150375939</v>
      </c>
      <c r="GM591">
        <v>0.021536934900944</v>
      </c>
      <c r="GN591">
        <v>0</v>
      </c>
      <c r="GO591">
        <v>0</v>
      </c>
      <c r="GP591">
        <v>2</v>
      </c>
      <c r="GQ591" t="s">
        <v>457</v>
      </c>
      <c r="GR591">
        <v>3.12563</v>
      </c>
      <c r="GS591">
        <v>2.65458</v>
      </c>
      <c r="GT591">
        <v>0.214606</v>
      </c>
      <c r="GU591">
        <v>0.217693</v>
      </c>
      <c r="GV591">
        <v>0.0976445</v>
      </c>
      <c r="GW591">
        <v>0.0957862</v>
      </c>
      <c r="GX591">
        <v>20183.6</v>
      </c>
      <c r="GY591">
        <v>19099</v>
      </c>
      <c r="GZ591">
        <v>22981.2</v>
      </c>
      <c r="HA591">
        <v>23770.6</v>
      </c>
      <c r="HB591">
        <v>35352.3</v>
      </c>
      <c r="HC591">
        <v>35589.1</v>
      </c>
      <c r="HD591">
        <v>41431.8</v>
      </c>
      <c r="HE591">
        <v>42391.7</v>
      </c>
      <c r="HF591">
        <v>1.90545</v>
      </c>
      <c r="HG591">
        <v>1.82023</v>
      </c>
      <c r="HH591">
        <v>0.174627</v>
      </c>
      <c r="HI591">
        <v>0</v>
      </c>
      <c r="HJ591">
        <v>27.1801</v>
      </c>
      <c r="HK591">
        <v>999.9</v>
      </c>
      <c r="HL591">
        <v>55.506</v>
      </c>
      <c r="HM591">
        <v>29.517</v>
      </c>
      <c r="HN591">
        <v>25.4874</v>
      </c>
      <c r="HO591">
        <v>54.3565</v>
      </c>
      <c r="HP591">
        <v>41.5905</v>
      </c>
      <c r="HQ591">
        <v>1</v>
      </c>
      <c r="HR591">
        <v>0.0384223</v>
      </c>
      <c r="HS591">
        <v>1.18072</v>
      </c>
      <c r="HT591">
        <v>20.2135</v>
      </c>
      <c r="HU591">
        <v>5.23167</v>
      </c>
      <c r="HV591">
        <v>11.992</v>
      </c>
      <c r="HW591">
        <v>4.95565</v>
      </c>
      <c r="HX591">
        <v>3.30395</v>
      </c>
      <c r="HY591">
        <v>25.2</v>
      </c>
      <c r="HZ591">
        <v>9999</v>
      </c>
      <c r="IA591">
        <v>9999</v>
      </c>
      <c r="IB591">
        <v>9999</v>
      </c>
      <c r="IC591">
        <v>1.86849</v>
      </c>
      <c r="ID591">
        <v>1.86419</v>
      </c>
      <c r="IE591">
        <v>1.8718</v>
      </c>
      <c r="IF591">
        <v>1.86267</v>
      </c>
      <c r="IG591">
        <v>1.86206</v>
      </c>
      <c r="IH591">
        <v>1.86855</v>
      </c>
      <c r="II591">
        <v>1.85867</v>
      </c>
      <c r="IJ591">
        <v>1.86508</v>
      </c>
      <c r="IK591">
        <v>5</v>
      </c>
      <c r="IL591">
        <v>0</v>
      </c>
      <c r="IM591">
        <v>0</v>
      </c>
      <c r="IN591">
        <v>0</v>
      </c>
      <c r="IO591" t="s">
        <v>441</v>
      </c>
      <c r="IP591" t="s">
        <v>442</v>
      </c>
      <c r="IQ591" t="s">
        <v>443</v>
      </c>
      <c r="IR591" t="s">
        <v>443</v>
      </c>
      <c r="IS591" t="s">
        <v>443</v>
      </c>
      <c r="IT591" t="s">
        <v>443</v>
      </c>
      <c r="IU591">
        <v>0</v>
      </c>
      <c r="IV591">
        <v>100</v>
      </c>
      <c r="IW591">
        <v>100</v>
      </c>
      <c r="IX591">
        <v>8.16</v>
      </c>
      <c r="IY591">
        <v>0.3689</v>
      </c>
      <c r="IZ591">
        <v>4.29428474587108</v>
      </c>
      <c r="JA591">
        <v>0.0044018681294096</v>
      </c>
      <c r="JB591">
        <v>-1.90699597991277e-06</v>
      </c>
      <c r="JC591">
        <v>4.44501569190667e-10</v>
      </c>
      <c r="JD591">
        <v>0.0663976639725661</v>
      </c>
      <c r="JE591">
        <v>0.00774552653971819</v>
      </c>
      <c r="JF591">
        <v>0.000136201457998369</v>
      </c>
      <c r="JG591">
        <v>5.32982615085375e-06</v>
      </c>
      <c r="JH591">
        <v>-0</v>
      </c>
      <c r="JI591">
        <v>1991</v>
      </c>
      <c r="JJ591">
        <v>1</v>
      </c>
      <c r="JK591">
        <v>28</v>
      </c>
      <c r="JL591">
        <v>195909.3</v>
      </c>
      <c r="JM591">
        <v>195909.2</v>
      </c>
      <c r="JN591">
        <v>2.83081</v>
      </c>
      <c r="JO591">
        <v>2.33398</v>
      </c>
      <c r="JP591">
        <v>1.4978</v>
      </c>
      <c r="JQ591">
        <v>2.33276</v>
      </c>
      <c r="JR591">
        <v>1.54419</v>
      </c>
      <c r="JS591">
        <v>2.35352</v>
      </c>
      <c r="JT591">
        <v>35.7777</v>
      </c>
      <c r="JU591">
        <v>24.1138</v>
      </c>
      <c r="JV591">
        <v>18</v>
      </c>
      <c r="JW591">
        <v>547.104</v>
      </c>
      <c r="JX591">
        <v>435.211</v>
      </c>
      <c r="JY591">
        <v>25.176</v>
      </c>
      <c r="JZ591">
        <v>28.0618</v>
      </c>
      <c r="KA591">
        <v>29.9999</v>
      </c>
      <c r="KB591">
        <v>28.0182</v>
      </c>
      <c r="KC591">
        <v>28.046</v>
      </c>
      <c r="KD591">
        <v>56.6578</v>
      </c>
      <c r="KE591">
        <v>25.3769</v>
      </c>
      <c r="KF591">
        <v>100</v>
      </c>
      <c r="KG591">
        <v>25.1514</v>
      </c>
      <c r="KH591">
        <v>1590.54</v>
      </c>
      <c r="KI591">
        <v>22.0387</v>
      </c>
      <c r="KJ591">
        <v>92.859</v>
      </c>
      <c r="KK591">
        <v>98.7951</v>
      </c>
    </row>
    <row r="592" spans="1:297">
      <c r="A592">
        <v>576</v>
      </c>
      <c r="B592">
        <v>1759004270.1</v>
      </c>
      <c r="C592">
        <v>16923.0999999046</v>
      </c>
      <c r="D592" t="s">
        <v>1598</v>
      </c>
      <c r="E592" t="s">
        <v>1599</v>
      </c>
      <c r="F592">
        <v>5</v>
      </c>
      <c r="G592" t="s">
        <v>1217</v>
      </c>
      <c r="H592" t="s">
        <v>436</v>
      </c>
      <c r="I592">
        <v>1759004261.94615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(EA592+(U592+2*0.95*5.67E-8*(((EA592+$B$7)+273)^4-(EA592+273)^4)-44100*J592)/(1.84*29.3*R592+8*0.95*5.67E-8*(EA592+273)^3))</f>
        <v>0</v>
      </c>
      <c r="W592">
        <f>($C$7*EB592+$D$7*EC592+$E$7*V592)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2*0.95*5.67E-8*(((EA592+$B$7)+273)^4-(W592+273)^4)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1612.31944967857</v>
      </c>
      <c r="AK592">
        <v>1586.56981818182</v>
      </c>
      <c r="AL592">
        <v>3.56084740259739</v>
      </c>
      <c r="AM592">
        <v>63.08</v>
      </c>
      <c r="AN592">
        <f>(AP592 - AO592 + DY592*1E3/(8.314*(EA592+273.15)) * AR592/DX592 * AQ592) * DX592/(100*DL592) * 1000/(1000 - AP592)</f>
        <v>0</v>
      </c>
      <c r="AO592">
        <v>22.0141971309524</v>
      </c>
      <c r="AP592">
        <v>22.8069684848485</v>
      </c>
      <c r="AQ592">
        <v>-2.16119682787092e-06</v>
      </c>
      <c r="AR592">
        <v>99.94</v>
      </c>
      <c r="AS592">
        <v>0</v>
      </c>
      <c r="AT592">
        <v>0</v>
      </c>
      <c r="AU592">
        <f>IF(AS592*$H$13&gt;=AW592,1.0,(AW592/(AW592-AS592*$H$13)))</f>
        <v>0</v>
      </c>
      <c r="AV592">
        <f>(AU592-1)*100</f>
        <v>0</v>
      </c>
      <c r="AW592">
        <f>MAX(0,($B$13+$C$13*EF592)/(1+$D$13*EF592)*DY592/(EA592+273)*$E$13)</f>
        <v>0</v>
      </c>
      <c r="AX592" t="s">
        <v>437</v>
      </c>
      <c r="AY592" t="s">
        <v>437</v>
      </c>
      <c r="AZ592">
        <v>0</v>
      </c>
      <c r="BA592">
        <v>0</v>
      </c>
      <c r="BB592">
        <f>1-AZ592/BA592</f>
        <v>0</v>
      </c>
      <c r="BC592">
        <v>0</v>
      </c>
      <c r="BD592" t="s">
        <v>437</v>
      </c>
      <c r="BE592" t="s">
        <v>437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437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$B$11*EG592+$C$11*EH592+$F$11*ES592*(1-EV592)</f>
        <v>0</v>
      </c>
      <c r="DI592">
        <f>DH592*DJ592</f>
        <v>0</v>
      </c>
      <c r="DJ592">
        <f>($B$11*$D$9+$C$11*$D$9+$F$11*((FF592+EX592)/MAX(FF592+EX592+FG592, 0.1)*$I$9+FG592/MAX(FF592+EX592+FG592, 0.1)*$J$9))/($B$11+$C$11+$F$11)</f>
        <v>0</v>
      </c>
      <c r="DK592">
        <f>($B$11*$K$9+$C$11*$K$9+$F$11*((FF592+EX592)/MAX(FF592+EX592+FG592, 0.1)*$P$9+FG592/MAX(FF592+EX592+FG592, 0.1)*$Q$9))/($B$11+$C$11+$F$11)</f>
        <v>0</v>
      </c>
      <c r="DL592">
        <v>4.6</v>
      </c>
      <c r="DM592">
        <v>0.5</v>
      </c>
      <c r="DN592" t="s">
        <v>438</v>
      </c>
      <c r="DO592">
        <v>2</v>
      </c>
      <c r="DP592" t="b">
        <v>1</v>
      </c>
      <c r="DQ592">
        <v>1759004261.94615</v>
      </c>
      <c r="DR592">
        <v>1526.42769230769</v>
      </c>
      <c r="DS592">
        <v>1560.90769230769</v>
      </c>
      <c r="DT592">
        <v>22.8138692307692</v>
      </c>
      <c r="DU592">
        <v>21.9991153846154</v>
      </c>
      <c r="DV592">
        <v>1518.29076923077</v>
      </c>
      <c r="DW592">
        <v>22.4447615384615</v>
      </c>
      <c r="DX592">
        <v>500.013692307692</v>
      </c>
      <c r="DY592">
        <v>90.238</v>
      </c>
      <c r="DZ592">
        <v>0.0288736461538462</v>
      </c>
      <c r="EA592">
        <v>29.3845</v>
      </c>
      <c r="EB592">
        <v>30.0318769230769</v>
      </c>
      <c r="EC592">
        <v>999.9</v>
      </c>
      <c r="ED592">
        <v>0</v>
      </c>
      <c r="EE592">
        <v>0</v>
      </c>
      <c r="EF592">
        <v>10002.0207692308</v>
      </c>
      <c r="EG592">
        <v>0</v>
      </c>
      <c r="EH592">
        <v>10.9310538461538</v>
      </c>
      <c r="EI592">
        <v>-34.4814384615385</v>
      </c>
      <c r="EJ592">
        <v>1562.06461538462</v>
      </c>
      <c r="EK592">
        <v>1596.01923076923</v>
      </c>
      <c r="EL592">
        <v>0.814768230769231</v>
      </c>
      <c r="EM592">
        <v>1560.90769230769</v>
      </c>
      <c r="EN592">
        <v>21.9991153846154</v>
      </c>
      <c r="EO592">
        <v>2.05868076923077</v>
      </c>
      <c r="EP592">
        <v>1.98515692307692</v>
      </c>
      <c r="EQ592">
        <v>17.9030230769231</v>
      </c>
      <c r="ER592">
        <v>17.3264307692308</v>
      </c>
      <c r="ES592">
        <v>2000.03461538462</v>
      </c>
      <c r="ET592">
        <v>0.980003846153846</v>
      </c>
      <c r="EU592">
        <v>0.0199962769230769</v>
      </c>
      <c r="EV592">
        <v>0</v>
      </c>
      <c r="EW592">
        <v>304.961923076923</v>
      </c>
      <c r="EX592">
        <v>5.00016</v>
      </c>
      <c r="EY592">
        <v>6418.81692307692</v>
      </c>
      <c r="EZ592">
        <v>18234.5076923077</v>
      </c>
      <c r="FA592">
        <v>48.875</v>
      </c>
      <c r="FB592">
        <v>49.4709230769231</v>
      </c>
      <c r="FC592">
        <v>49.3168461538462</v>
      </c>
      <c r="FD592">
        <v>49.0572307692308</v>
      </c>
      <c r="FE592">
        <v>50.687</v>
      </c>
      <c r="FF592">
        <v>1955.14461538462</v>
      </c>
      <c r="FG592">
        <v>39.89</v>
      </c>
      <c r="FH592">
        <v>0</v>
      </c>
      <c r="FI592">
        <v>1759004275.5</v>
      </c>
      <c r="FJ592">
        <v>0</v>
      </c>
      <c r="FK592">
        <v>304.965346153846</v>
      </c>
      <c r="FL592">
        <v>0.788888885659484</v>
      </c>
      <c r="FM592">
        <v>5.10393159112646</v>
      </c>
      <c r="FN592">
        <v>6418.74115384615</v>
      </c>
      <c r="FO592">
        <v>15</v>
      </c>
      <c r="FP592">
        <v>0</v>
      </c>
      <c r="FQ592" t="s">
        <v>439</v>
      </c>
      <c r="FR592">
        <v>1747249705.1</v>
      </c>
      <c r="FS592">
        <v>1747249711.1</v>
      </c>
      <c r="FT592">
        <v>0</v>
      </c>
      <c r="FU592">
        <v>0.871</v>
      </c>
      <c r="FV592">
        <v>0.066</v>
      </c>
      <c r="FW592">
        <v>5.486</v>
      </c>
      <c r="FX592">
        <v>0.145</v>
      </c>
      <c r="FY592">
        <v>420</v>
      </c>
      <c r="FZ592">
        <v>16</v>
      </c>
      <c r="GA592">
        <v>0.27</v>
      </c>
      <c r="GB592">
        <v>0.16</v>
      </c>
      <c r="GC592">
        <v>-34.3826714285714</v>
      </c>
      <c r="GD592">
        <v>-0.584415584415596</v>
      </c>
      <c r="GE592">
        <v>0.864622488578167</v>
      </c>
      <c r="GF592">
        <v>0</v>
      </c>
      <c r="GG592">
        <v>304.945088235294</v>
      </c>
      <c r="GH592">
        <v>0.168051945737713</v>
      </c>
      <c r="GI592">
        <v>0.169220247649426</v>
      </c>
      <c r="GJ592">
        <v>-1</v>
      </c>
      <c r="GK592">
        <v>0.825318952380952</v>
      </c>
      <c r="GL592">
        <v>-0.236979428571428</v>
      </c>
      <c r="GM592">
        <v>0.0245923221419016</v>
      </c>
      <c r="GN592">
        <v>0</v>
      </c>
      <c r="GO592">
        <v>0</v>
      </c>
      <c r="GP592">
        <v>2</v>
      </c>
      <c r="GQ592" t="s">
        <v>457</v>
      </c>
      <c r="GR592">
        <v>3.12579</v>
      </c>
      <c r="GS592">
        <v>2.65442</v>
      </c>
      <c r="GT592">
        <v>0.216062</v>
      </c>
      <c r="GU592">
        <v>0.219062</v>
      </c>
      <c r="GV592">
        <v>0.0976341</v>
      </c>
      <c r="GW592">
        <v>0.0957876</v>
      </c>
      <c r="GX592">
        <v>20146.9</v>
      </c>
      <c r="GY592">
        <v>19065.9</v>
      </c>
      <c r="GZ592">
        <v>22981.9</v>
      </c>
      <c r="HA592">
        <v>23771</v>
      </c>
      <c r="HB592">
        <v>35353.5</v>
      </c>
      <c r="HC592">
        <v>35590</v>
      </c>
      <c r="HD592">
        <v>41432.6</v>
      </c>
      <c r="HE592">
        <v>42392.6</v>
      </c>
      <c r="HF592">
        <v>1.90525</v>
      </c>
      <c r="HG592">
        <v>1.82008</v>
      </c>
      <c r="HH592">
        <v>0.172015</v>
      </c>
      <c r="HI592">
        <v>0</v>
      </c>
      <c r="HJ592">
        <v>27.1813</v>
      </c>
      <c r="HK592">
        <v>999.9</v>
      </c>
      <c r="HL592">
        <v>55.506</v>
      </c>
      <c r="HM592">
        <v>29.497</v>
      </c>
      <c r="HN592">
        <v>25.4593</v>
      </c>
      <c r="HO592">
        <v>54.4565</v>
      </c>
      <c r="HP592">
        <v>41.4824</v>
      </c>
      <c r="HQ592">
        <v>1</v>
      </c>
      <c r="HR592">
        <v>0.0380742</v>
      </c>
      <c r="HS592">
        <v>1.15176</v>
      </c>
      <c r="HT592">
        <v>20.2137</v>
      </c>
      <c r="HU592">
        <v>5.23167</v>
      </c>
      <c r="HV592">
        <v>11.992</v>
      </c>
      <c r="HW592">
        <v>4.95555</v>
      </c>
      <c r="HX592">
        <v>3.30393</v>
      </c>
      <c r="HY592">
        <v>25.2</v>
      </c>
      <c r="HZ592">
        <v>9999</v>
      </c>
      <c r="IA592">
        <v>9999</v>
      </c>
      <c r="IB592">
        <v>9999</v>
      </c>
      <c r="IC592">
        <v>1.86851</v>
      </c>
      <c r="ID592">
        <v>1.86418</v>
      </c>
      <c r="IE592">
        <v>1.8718</v>
      </c>
      <c r="IF592">
        <v>1.86268</v>
      </c>
      <c r="IG592">
        <v>1.86205</v>
      </c>
      <c r="IH592">
        <v>1.86855</v>
      </c>
      <c r="II592">
        <v>1.85868</v>
      </c>
      <c r="IJ592">
        <v>1.86508</v>
      </c>
      <c r="IK592">
        <v>5</v>
      </c>
      <c r="IL592">
        <v>0</v>
      </c>
      <c r="IM592">
        <v>0</v>
      </c>
      <c r="IN592">
        <v>0</v>
      </c>
      <c r="IO592" t="s">
        <v>441</v>
      </c>
      <c r="IP592" t="s">
        <v>442</v>
      </c>
      <c r="IQ592" t="s">
        <v>443</v>
      </c>
      <c r="IR592" t="s">
        <v>443</v>
      </c>
      <c r="IS592" t="s">
        <v>443</v>
      </c>
      <c r="IT592" t="s">
        <v>443</v>
      </c>
      <c r="IU592">
        <v>0</v>
      </c>
      <c r="IV592">
        <v>100</v>
      </c>
      <c r="IW592">
        <v>100</v>
      </c>
      <c r="IX592">
        <v>8.18</v>
      </c>
      <c r="IY592">
        <v>0.3689</v>
      </c>
      <c r="IZ592">
        <v>4.29428474587108</v>
      </c>
      <c r="JA592">
        <v>0.0044018681294096</v>
      </c>
      <c r="JB592">
        <v>-1.90699597991277e-06</v>
      </c>
      <c r="JC592">
        <v>4.44501569190667e-10</v>
      </c>
      <c r="JD592">
        <v>0.0663976639725661</v>
      </c>
      <c r="JE592">
        <v>0.00774552653971819</v>
      </c>
      <c r="JF592">
        <v>0.000136201457998369</v>
      </c>
      <c r="JG592">
        <v>5.32982615085375e-06</v>
      </c>
      <c r="JH592">
        <v>-0</v>
      </c>
      <c r="JI592">
        <v>1991</v>
      </c>
      <c r="JJ592">
        <v>1</v>
      </c>
      <c r="JK592">
        <v>28</v>
      </c>
      <c r="JL592">
        <v>195909.4</v>
      </c>
      <c r="JM592">
        <v>195909.3</v>
      </c>
      <c r="JN592">
        <v>2.85522</v>
      </c>
      <c r="JO592">
        <v>2.34741</v>
      </c>
      <c r="JP592">
        <v>1.49902</v>
      </c>
      <c r="JQ592">
        <v>2.33276</v>
      </c>
      <c r="JR592">
        <v>1.54419</v>
      </c>
      <c r="JS592">
        <v>2.39502</v>
      </c>
      <c r="JT592">
        <v>35.7777</v>
      </c>
      <c r="JU592">
        <v>24.105</v>
      </c>
      <c r="JV592">
        <v>18</v>
      </c>
      <c r="JW592">
        <v>546.948</v>
      </c>
      <c r="JX592">
        <v>435.098</v>
      </c>
      <c r="JY592">
        <v>25.1416</v>
      </c>
      <c r="JZ592">
        <v>28.0588</v>
      </c>
      <c r="KA592">
        <v>29.9999</v>
      </c>
      <c r="KB592">
        <v>28.0151</v>
      </c>
      <c r="KC592">
        <v>28.0429</v>
      </c>
      <c r="KD592">
        <v>57.133</v>
      </c>
      <c r="KE592">
        <v>25.3769</v>
      </c>
      <c r="KF592">
        <v>100</v>
      </c>
      <c r="KG592">
        <v>25.1313</v>
      </c>
      <c r="KH592">
        <v>1610.83</v>
      </c>
      <c r="KI592">
        <v>22.0387</v>
      </c>
      <c r="KJ592">
        <v>92.8613</v>
      </c>
      <c r="KK592">
        <v>98.7971</v>
      </c>
    </row>
    <row r="593" spans="1:297">
      <c r="A593">
        <v>577</v>
      </c>
      <c r="B593">
        <v>1759007171</v>
      </c>
      <c r="C593">
        <v>19824</v>
      </c>
      <c r="D593" t="s">
        <v>1600</v>
      </c>
      <c r="E593" t="s">
        <v>1601</v>
      </c>
      <c r="F593">
        <v>5</v>
      </c>
      <c r="G593" t="s">
        <v>1602</v>
      </c>
      <c r="H593" t="s">
        <v>436</v>
      </c>
      <c r="I593">
        <v>1759007163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(EA593+(U593+2*0.95*5.67E-8*(((EA593+$B$7)+273)^4-(EA593+273)^4)-44100*J593)/(1.84*29.3*R593+8*0.95*5.67E-8*(EA593+273)^3))</f>
        <v>0</v>
      </c>
      <c r="W593">
        <f>($C$7*EB593+$D$7*EC593+$E$7*V593)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2*0.95*5.67E-8*(((EA593+$B$7)+273)^4-(W593+273)^4)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428.985800804762</v>
      </c>
      <c r="AK593">
        <v>423.620890909091</v>
      </c>
      <c r="AL593">
        <v>0.011093405483398</v>
      </c>
      <c r="AM593">
        <v>63.08</v>
      </c>
      <c r="AN593">
        <f>(AP593 - AO593 + DY593*1E3/(8.314*(EA593+273.15)) * AR593/DX593 * AQ593) * DX593/(100*DL593) * 1000/(1000 - AP593)</f>
        <v>0</v>
      </c>
      <c r="AO593">
        <v>21.5736365327381</v>
      </c>
      <c r="AP593">
        <v>22.4955545454545</v>
      </c>
      <c r="AQ593">
        <v>1.35640780711268e-06</v>
      </c>
      <c r="AR593">
        <v>99.94</v>
      </c>
      <c r="AS593">
        <v>0</v>
      </c>
      <c r="AT593">
        <v>0</v>
      </c>
      <c r="AU593">
        <f>IF(AS593*$H$13&gt;=AW593,1.0,(AW593/(AW593-AS593*$H$13)))</f>
        <v>0</v>
      </c>
      <c r="AV593">
        <f>(AU593-1)*100</f>
        <v>0</v>
      </c>
      <c r="AW593">
        <f>MAX(0,($B$13+$C$13*EF593)/(1+$D$13*EF593)*DY593/(EA593+273)*$E$13)</f>
        <v>0</v>
      </c>
      <c r="AX593" t="s">
        <v>437</v>
      </c>
      <c r="AY593" t="s">
        <v>437</v>
      </c>
      <c r="AZ593">
        <v>0</v>
      </c>
      <c r="BA593">
        <v>0</v>
      </c>
      <c r="BB593">
        <f>1-AZ593/BA593</f>
        <v>0</v>
      </c>
      <c r="BC593">
        <v>0</v>
      </c>
      <c r="BD593" t="s">
        <v>437</v>
      </c>
      <c r="BE593" t="s">
        <v>437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437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$B$11*EG593+$C$11*EH593+$F$11*ES593*(1-EV593)</f>
        <v>0</v>
      </c>
      <c r="DI593">
        <f>DH593*DJ593</f>
        <v>0</v>
      </c>
      <c r="DJ593">
        <f>($B$11*$D$9+$C$11*$D$9+$F$11*((FF593+EX593)/MAX(FF593+EX593+FG593, 0.1)*$I$9+FG593/MAX(FF593+EX593+FG593, 0.1)*$J$9))/($B$11+$C$11+$F$11)</f>
        <v>0</v>
      </c>
      <c r="DK593">
        <f>($B$11*$K$9+$C$11*$K$9+$F$11*((FF593+EX593)/MAX(FF593+EX593+FG593, 0.1)*$P$9+FG593/MAX(FF593+EX593+FG593, 0.1)*$Q$9))/($B$11+$C$11+$F$11)</f>
        <v>0</v>
      </c>
      <c r="DL593">
        <v>2.7</v>
      </c>
      <c r="DM593">
        <v>0.5</v>
      </c>
      <c r="DN593" t="s">
        <v>438</v>
      </c>
      <c r="DO593">
        <v>2</v>
      </c>
      <c r="DP593" t="b">
        <v>1</v>
      </c>
      <c r="DQ593">
        <v>1759007163</v>
      </c>
      <c r="DR593">
        <v>414.516866666667</v>
      </c>
      <c r="DS593">
        <v>419.521666666667</v>
      </c>
      <c r="DT593">
        <v>22.4832133333333</v>
      </c>
      <c r="DU593">
        <v>21.5747266666667</v>
      </c>
      <c r="DV593">
        <v>408.711866666667</v>
      </c>
      <c r="DW593">
        <v>22.1211266666667</v>
      </c>
      <c r="DX593">
        <v>499.987</v>
      </c>
      <c r="DY593">
        <v>90.21568</v>
      </c>
      <c r="DZ593">
        <v>0.0297092333333333</v>
      </c>
      <c r="EA593">
        <v>29.1690266666667</v>
      </c>
      <c r="EB593">
        <v>29.97754</v>
      </c>
      <c r="EC593">
        <v>999.9</v>
      </c>
      <c r="ED593">
        <v>0</v>
      </c>
      <c r="EE593">
        <v>0</v>
      </c>
      <c r="EF593">
        <v>9997</v>
      </c>
      <c r="EG593">
        <v>0</v>
      </c>
      <c r="EH593">
        <v>9.84861</v>
      </c>
      <c r="EI593">
        <v>-5.00475466666667</v>
      </c>
      <c r="EJ593">
        <v>424.051</v>
      </c>
      <c r="EK593">
        <v>428.772466666667</v>
      </c>
      <c r="EL593">
        <v>0.908483733333333</v>
      </c>
      <c r="EM593">
        <v>419.521666666667</v>
      </c>
      <c r="EN593">
        <v>21.5747266666667</v>
      </c>
      <c r="EO593">
        <v>2.02833866666667</v>
      </c>
      <c r="EP593">
        <v>1.946378</v>
      </c>
      <c r="EQ593">
        <v>17.6672866666667</v>
      </c>
      <c r="ER593">
        <v>17.01474</v>
      </c>
      <c r="ES593">
        <v>1999.97466666667</v>
      </c>
      <c r="ET593">
        <v>0.9799948</v>
      </c>
      <c r="EU593">
        <v>0.02000522</v>
      </c>
      <c r="EV593">
        <v>0</v>
      </c>
      <c r="EW593">
        <v>353.858333333333</v>
      </c>
      <c r="EX593">
        <v>5.00016</v>
      </c>
      <c r="EY593">
        <v>7333.992</v>
      </c>
      <c r="EZ593">
        <v>18233.9266666667</v>
      </c>
      <c r="FA593">
        <v>49.0578666666667</v>
      </c>
      <c r="FB593">
        <v>49.583</v>
      </c>
      <c r="FC593">
        <v>49.5</v>
      </c>
      <c r="FD593">
        <v>49.1912</v>
      </c>
      <c r="FE593">
        <v>50.812</v>
      </c>
      <c r="FF593">
        <v>1955.06466666667</v>
      </c>
      <c r="FG593">
        <v>39.91</v>
      </c>
      <c r="FH593">
        <v>0</v>
      </c>
      <c r="FI593">
        <v>1759007176.5</v>
      </c>
      <c r="FJ593">
        <v>0</v>
      </c>
      <c r="FK593">
        <v>353.84244</v>
      </c>
      <c r="FL593">
        <v>-2.5056923066855</v>
      </c>
      <c r="FM593">
        <v>-31.7230768981499</v>
      </c>
      <c r="FN593">
        <v>7333.6432</v>
      </c>
      <c r="FO593">
        <v>15</v>
      </c>
      <c r="FP593">
        <v>0</v>
      </c>
      <c r="FQ593" t="s">
        <v>439</v>
      </c>
      <c r="FR593">
        <v>1747249705.1</v>
      </c>
      <c r="FS593">
        <v>1747249711.1</v>
      </c>
      <c r="FT593">
        <v>0</v>
      </c>
      <c r="FU593">
        <v>0.871</v>
      </c>
      <c r="FV593">
        <v>0.066</v>
      </c>
      <c r="FW593">
        <v>5.486</v>
      </c>
      <c r="FX593">
        <v>0.145</v>
      </c>
      <c r="FY593">
        <v>420</v>
      </c>
      <c r="FZ593">
        <v>16</v>
      </c>
      <c r="GA593">
        <v>0.27</v>
      </c>
      <c r="GB593">
        <v>0.16</v>
      </c>
      <c r="GC593">
        <v>-5.50835</v>
      </c>
      <c r="GD593">
        <v>4.64219458646617</v>
      </c>
      <c r="GE593">
        <v>1.03692089264804</v>
      </c>
      <c r="GF593">
        <v>0</v>
      </c>
      <c r="GG593">
        <v>353.970029411765</v>
      </c>
      <c r="GH593">
        <v>-1.8003819685818</v>
      </c>
      <c r="GI593">
        <v>0.246943252030061</v>
      </c>
      <c r="GJ593">
        <v>-1</v>
      </c>
      <c r="GK593">
        <v>0.91034735</v>
      </c>
      <c r="GL593">
        <v>0.00590639097744132</v>
      </c>
      <c r="GM593">
        <v>0.0136052144498902</v>
      </c>
      <c r="GN593">
        <v>1</v>
      </c>
      <c r="GO593">
        <v>1</v>
      </c>
      <c r="GP593">
        <v>2</v>
      </c>
      <c r="GQ593" t="s">
        <v>446</v>
      </c>
      <c r="GR593">
        <v>3.12546</v>
      </c>
      <c r="GS593">
        <v>2.65542</v>
      </c>
      <c r="GT593">
        <v>0.0876215</v>
      </c>
      <c r="GU593">
        <v>0.0894682</v>
      </c>
      <c r="GV593">
        <v>0.0965753</v>
      </c>
      <c r="GW593">
        <v>0.0943088</v>
      </c>
      <c r="GX593">
        <v>23412</v>
      </c>
      <c r="GY593">
        <v>22205.9</v>
      </c>
      <c r="GZ593">
        <v>22949.2</v>
      </c>
      <c r="HA593">
        <v>23748</v>
      </c>
      <c r="HB593">
        <v>35340.3</v>
      </c>
      <c r="HC593">
        <v>35607.7</v>
      </c>
      <c r="HD593">
        <v>41380.4</v>
      </c>
      <c r="HE593">
        <v>42357</v>
      </c>
      <c r="HF593">
        <v>1.89942</v>
      </c>
      <c r="HG593">
        <v>1.811</v>
      </c>
      <c r="HH593">
        <v>0.190936</v>
      </c>
      <c r="HI593">
        <v>0</v>
      </c>
      <c r="HJ593">
        <v>26.8536</v>
      </c>
      <c r="HK593">
        <v>999.9</v>
      </c>
      <c r="HL593">
        <v>56.092</v>
      </c>
      <c r="HM593">
        <v>29.386</v>
      </c>
      <c r="HN593">
        <v>25.5685</v>
      </c>
      <c r="HO593">
        <v>54.2465</v>
      </c>
      <c r="HP593">
        <v>41.5064</v>
      </c>
      <c r="HQ593">
        <v>1</v>
      </c>
      <c r="HR593">
        <v>0.0716844</v>
      </c>
      <c r="HS593">
        <v>0.708892</v>
      </c>
      <c r="HT593">
        <v>20.2161</v>
      </c>
      <c r="HU593">
        <v>5.23301</v>
      </c>
      <c r="HV593">
        <v>11.992</v>
      </c>
      <c r="HW593">
        <v>4.9556</v>
      </c>
      <c r="HX593">
        <v>3.30395</v>
      </c>
      <c r="HY593">
        <v>26</v>
      </c>
      <c r="HZ593">
        <v>9999</v>
      </c>
      <c r="IA593">
        <v>9999</v>
      </c>
      <c r="IB593">
        <v>9999</v>
      </c>
      <c r="IC593">
        <v>1.86846</v>
      </c>
      <c r="ID593">
        <v>1.86417</v>
      </c>
      <c r="IE593">
        <v>1.8718</v>
      </c>
      <c r="IF593">
        <v>1.86266</v>
      </c>
      <c r="IG593">
        <v>1.86204</v>
      </c>
      <c r="IH593">
        <v>1.86856</v>
      </c>
      <c r="II593">
        <v>1.85868</v>
      </c>
      <c r="IJ593">
        <v>1.86508</v>
      </c>
      <c r="IK593">
        <v>5</v>
      </c>
      <c r="IL593">
        <v>0</v>
      </c>
      <c r="IM593">
        <v>0</v>
      </c>
      <c r="IN593">
        <v>0</v>
      </c>
      <c r="IO593" t="s">
        <v>441</v>
      </c>
      <c r="IP593" t="s">
        <v>442</v>
      </c>
      <c r="IQ593" t="s">
        <v>443</v>
      </c>
      <c r="IR593" t="s">
        <v>443</v>
      </c>
      <c r="IS593" t="s">
        <v>443</v>
      </c>
      <c r="IT593" t="s">
        <v>443</v>
      </c>
      <c r="IU593">
        <v>0</v>
      </c>
      <c r="IV593">
        <v>100</v>
      </c>
      <c r="IW593">
        <v>100</v>
      </c>
      <c r="IX593">
        <v>5.804</v>
      </c>
      <c r="IY593">
        <v>0.3624</v>
      </c>
      <c r="IZ593">
        <v>4.29428474587108</v>
      </c>
      <c r="JA593">
        <v>0.0044018681294096</v>
      </c>
      <c r="JB593">
        <v>-1.90699597991277e-06</v>
      </c>
      <c r="JC593">
        <v>4.44501569190667e-10</v>
      </c>
      <c r="JD593">
        <v>0.0663976639725661</v>
      </c>
      <c r="JE593">
        <v>0.00774552653971819</v>
      </c>
      <c r="JF593">
        <v>0.000136201457998369</v>
      </c>
      <c r="JG593">
        <v>5.32982615085375e-06</v>
      </c>
      <c r="JH593">
        <v>-0</v>
      </c>
      <c r="JI593">
        <v>1991</v>
      </c>
      <c r="JJ593">
        <v>1</v>
      </c>
      <c r="JK593">
        <v>28</v>
      </c>
      <c r="JL593">
        <v>195957.8</v>
      </c>
      <c r="JM593">
        <v>195957.7</v>
      </c>
      <c r="JN593">
        <v>0.709229</v>
      </c>
      <c r="JO593">
        <v>2.39502</v>
      </c>
      <c r="JP593">
        <v>1.49902</v>
      </c>
      <c r="JQ593">
        <v>2.33276</v>
      </c>
      <c r="JR593">
        <v>1.54419</v>
      </c>
      <c r="JS593">
        <v>2.28027</v>
      </c>
      <c r="JT593">
        <v>35.7777</v>
      </c>
      <c r="JU593">
        <v>24.0963</v>
      </c>
      <c r="JV593">
        <v>18</v>
      </c>
      <c r="JW593">
        <v>546.527</v>
      </c>
      <c r="JX593">
        <v>432.621</v>
      </c>
      <c r="JY593">
        <v>25.4657</v>
      </c>
      <c r="JZ593">
        <v>28.5057</v>
      </c>
      <c r="KA593">
        <v>29.9996</v>
      </c>
      <c r="KB593">
        <v>28.4116</v>
      </c>
      <c r="KC593">
        <v>28.4355</v>
      </c>
      <c r="KD593">
        <v>14.2327</v>
      </c>
      <c r="KE593">
        <v>28.6499</v>
      </c>
      <c r="KF593">
        <v>100</v>
      </c>
      <c r="KG593">
        <v>25.4939</v>
      </c>
      <c r="KH593">
        <v>420</v>
      </c>
      <c r="KI593">
        <v>21.5976</v>
      </c>
      <c r="KJ593">
        <v>92.7389</v>
      </c>
      <c r="KK593">
        <v>98.7096</v>
      </c>
    </row>
    <row r="594" spans="1:297">
      <c r="A594">
        <v>578</v>
      </c>
      <c r="B594">
        <v>1759007176</v>
      </c>
      <c r="C594">
        <v>19829</v>
      </c>
      <c r="D594" t="s">
        <v>1603</v>
      </c>
      <c r="E594" t="s">
        <v>1604</v>
      </c>
      <c r="F594">
        <v>5</v>
      </c>
      <c r="G594" t="s">
        <v>1602</v>
      </c>
      <c r="H594" t="s">
        <v>436</v>
      </c>
      <c r="I594">
        <v>1759007167.26667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(EA594+(U594+2*0.95*5.67E-8*(((EA594+$B$7)+273)^4-(EA594+273)^4)-44100*J594)/(1.84*29.3*R594+8*0.95*5.67E-8*(EA594+273)^3))</f>
        <v>0</v>
      </c>
      <c r="W594">
        <f>($C$7*EB594+$D$7*EC594+$E$7*V594)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2*0.95*5.67E-8*(((EA594+$B$7)+273)^4-(W594+273)^4)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429.045160863095</v>
      </c>
      <c r="AK594">
        <v>423.823121212121</v>
      </c>
      <c r="AL594">
        <v>0.0553895887446415</v>
      </c>
      <c r="AM594">
        <v>63.08</v>
      </c>
      <c r="AN594">
        <f>(AP594 - AO594 + DY594*1E3/(8.314*(EA594+273.15)) * AR594/DX594 * AQ594) * DX594/(100*DL594) * 1000/(1000 - AP594)</f>
        <v>0</v>
      </c>
      <c r="AO594">
        <v>21.5727977202381</v>
      </c>
      <c r="AP594">
        <v>22.4991460606061</v>
      </c>
      <c r="AQ594">
        <v>1.17871975739765e-06</v>
      </c>
      <c r="AR594">
        <v>99.94</v>
      </c>
      <c r="AS594">
        <v>0</v>
      </c>
      <c r="AT594">
        <v>0</v>
      </c>
      <c r="AU594">
        <f>IF(AS594*$H$13&gt;=AW594,1.0,(AW594/(AW594-AS594*$H$13)))</f>
        <v>0</v>
      </c>
      <c r="AV594">
        <f>(AU594-1)*100</f>
        <v>0</v>
      </c>
      <c r="AW594">
        <f>MAX(0,($B$13+$C$13*EF594)/(1+$D$13*EF594)*DY594/(EA594+273)*$E$13)</f>
        <v>0</v>
      </c>
      <c r="AX594" t="s">
        <v>437</v>
      </c>
      <c r="AY594" t="s">
        <v>437</v>
      </c>
      <c r="AZ594">
        <v>0</v>
      </c>
      <c r="BA594">
        <v>0</v>
      </c>
      <c r="BB594">
        <f>1-AZ594/BA594</f>
        <v>0</v>
      </c>
      <c r="BC594">
        <v>0</v>
      </c>
      <c r="BD594" t="s">
        <v>437</v>
      </c>
      <c r="BE594" t="s">
        <v>437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437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$B$11*EG594+$C$11*EH594+$F$11*ES594*(1-EV594)</f>
        <v>0</v>
      </c>
      <c r="DI594">
        <f>DH594*DJ594</f>
        <v>0</v>
      </c>
      <c r="DJ594">
        <f>($B$11*$D$9+$C$11*$D$9+$F$11*((FF594+EX594)/MAX(FF594+EX594+FG594, 0.1)*$I$9+FG594/MAX(FF594+EX594+FG594, 0.1)*$J$9))/($B$11+$C$11+$F$11)</f>
        <v>0</v>
      </c>
      <c r="DK594">
        <f>($B$11*$K$9+$C$11*$K$9+$F$11*((FF594+EX594)/MAX(FF594+EX594+FG594, 0.1)*$P$9+FG594/MAX(FF594+EX594+FG594, 0.1)*$Q$9))/($B$11+$C$11+$F$11)</f>
        <v>0</v>
      </c>
      <c r="DL594">
        <v>2.7</v>
      </c>
      <c r="DM594">
        <v>0.5</v>
      </c>
      <c r="DN594" t="s">
        <v>438</v>
      </c>
      <c r="DO594">
        <v>2</v>
      </c>
      <c r="DP594" t="b">
        <v>1</v>
      </c>
      <c r="DQ594">
        <v>1759007167.26667</v>
      </c>
      <c r="DR594">
        <v>414.222866666667</v>
      </c>
      <c r="DS594">
        <v>419.5132</v>
      </c>
      <c r="DT594">
        <v>22.4914666666667</v>
      </c>
      <c r="DU594">
        <v>21.5743266666667</v>
      </c>
      <c r="DV594">
        <v>408.418733333333</v>
      </c>
      <c r="DW594">
        <v>22.1292066666667</v>
      </c>
      <c r="DX594">
        <v>500.0054</v>
      </c>
      <c r="DY594">
        <v>90.21492</v>
      </c>
      <c r="DZ594">
        <v>0.02964808</v>
      </c>
      <c r="EA594">
        <v>29.1653466666667</v>
      </c>
      <c r="EB594">
        <v>29.9737333333333</v>
      </c>
      <c r="EC594">
        <v>999.9</v>
      </c>
      <c r="ED594">
        <v>0</v>
      </c>
      <c r="EE594">
        <v>0</v>
      </c>
      <c r="EF594">
        <v>10004.3766666667</v>
      </c>
      <c r="EG594">
        <v>0</v>
      </c>
      <c r="EH594">
        <v>9.84861</v>
      </c>
      <c r="EI594">
        <v>-5.29022466666667</v>
      </c>
      <c r="EJ594">
        <v>423.753733333333</v>
      </c>
      <c r="EK594">
        <v>428.763533333333</v>
      </c>
      <c r="EL594">
        <v>0.9171408</v>
      </c>
      <c r="EM594">
        <v>419.5132</v>
      </c>
      <c r="EN594">
        <v>21.5743266666667</v>
      </c>
      <c r="EO594">
        <v>2.02906666666667</v>
      </c>
      <c r="EP594">
        <v>1.946326</v>
      </c>
      <c r="EQ594">
        <v>17.67298</v>
      </c>
      <c r="ER594">
        <v>17.0143133333333</v>
      </c>
      <c r="ES594">
        <v>1999.97466666667</v>
      </c>
      <c r="ET594">
        <v>0.9799948</v>
      </c>
      <c r="EU594">
        <v>0.02000522</v>
      </c>
      <c r="EV594">
        <v>0</v>
      </c>
      <c r="EW594">
        <v>353.767266666667</v>
      </c>
      <c r="EX594">
        <v>5.00016</v>
      </c>
      <c r="EY594">
        <v>7331.56866666667</v>
      </c>
      <c r="EZ594">
        <v>18233.9333333333</v>
      </c>
      <c r="FA594">
        <v>49.062</v>
      </c>
      <c r="FB594">
        <v>49.5746</v>
      </c>
      <c r="FC594">
        <v>49.5</v>
      </c>
      <c r="FD594">
        <v>49.187</v>
      </c>
      <c r="FE594">
        <v>50.812</v>
      </c>
      <c r="FF594">
        <v>1955.06466666667</v>
      </c>
      <c r="FG594">
        <v>39.91</v>
      </c>
      <c r="FH594">
        <v>0</v>
      </c>
      <c r="FI594">
        <v>1759007181.3</v>
      </c>
      <c r="FJ594">
        <v>0</v>
      </c>
      <c r="FK594">
        <v>353.69032</v>
      </c>
      <c r="FL594">
        <v>-1.65638462579582</v>
      </c>
      <c r="FM594">
        <v>-35.0330769700677</v>
      </c>
      <c r="FN594">
        <v>7330.9016</v>
      </c>
      <c r="FO594">
        <v>15</v>
      </c>
      <c r="FP594">
        <v>0</v>
      </c>
      <c r="FQ594" t="s">
        <v>439</v>
      </c>
      <c r="FR594">
        <v>1747249705.1</v>
      </c>
      <c r="FS594">
        <v>1747249711.1</v>
      </c>
      <c r="FT594">
        <v>0</v>
      </c>
      <c r="FU594">
        <v>0.871</v>
      </c>
      <c r="FV594">
        <v>0.066</v>
      </c>
      <c r="FW594">
        <v>5.486</v>
      </c>
      <c r="FX594">
        <v>0.145</v>
      </c>
      <c r="FY594">
        <v>420</v>
      </c>
      <c r="FZ594">
        <v>16</v>
      </c>
      <c r="GA594">
        <v>0.27</v>
      </c>
      <c r="GB594">
        <v>0.16</v>
      </c>
      <c r="GC594">
        <v>-5.1298875</v>
      </c>
      <c r="GD594">
        <v>-4.67138210526316</v>
      </c>
      <c r="GE594">
        <v>0.600404009554192</v>
      </c>
      <c r="GF594">
        <v>0</v>
      </c>
      <c r="GG594">
        <v>353.785941176471</v>
      </c>
      <c r="GH594">
        <v>-1.76898396081873</v>
      </c>
      <c r="GI594">
        <v>0.23810525862914</v>
      </c>
      <c r="GJ594">
        <v>-1</v>
      </c>
      <c r="GK594">
        <v>0.9125161</v>
      </c>
      <c r="GL594">
        <v>0.121172210526317</v>
      </c>
      <c r="GM594">
        <v>0.0121614832314977</v>
      </c>
      <c r="GN594">
        <v>0</v>
      </c>
      <c r="GO594">
        <v>0</v>
      </c>
      <c r="GP594">
        <v>2</v>
      </c>
      <c r="GQ594" t="s">
        <v>457</v>
      </c>
      <c r="GR594">
        <v>3.12563</v>
      </c>
      <c r="GS594">
        <v>2.65491</v>
      </c>
      <c r="GT594">
        <v>0.0876352</v>
      </c>
      <c r="GU594">
        <v>0.0891549</v>
      </c>
      <c r="GV594">
        <v>0.0965841</v>
      </c>
      <c r="GW594">
        <v>0.094304</v>
      </c>
      <c r="GX594">
        <v>23412</v>
      </c>
      <c r="GY594">
        <v>22213.6</v>
      </c>
      <c r="GZ594">
        <v>22949.5</v>
      </c>
      <c r="HA594">
        <v>23748</v>
      </c>
      <c r="HB594">
        <v>35340.2</v>
      </c>
      <c r="HC594">
        <v>35607.8</v>
      </c>
      <c r="HD594">
        <v>41380.7</v>
      </c>
      <c r="HE594">
        <v>42357</v>
      </c>
      <c r="HF594">
        <v>1.89995</v>
      </c>
      <c r="HG594">
        <v>1.81087</v>
      </c>
      <c r="HH594">
        <v>0.191428</v>
      </c>
      <c r="HI594">
        <v>0</v>
      </c>
      <c r="HJ594">
        <v>26.8501</v>
      </c>
      <c r="HK594">
        <v>999.9</v>
      </c>
      <c r="HL594">
        <v>56.092</v>
      </c>
      <c r="HM594">
        <v>29.406</v>
      </c>
      <c r="HN594">
        <v>25.5993</v>
      </c>
      <c r="HO594">
        <v>54.3465</v>
      </c>
      <c r="HP594">
        <v>41.3341</v>
      </c>
      <c r="HQ594">
        <v>1</v>
      </c>
      <c r="HR594">
        <v>0.0712602</v>
      </c>
      <c r="HS594">
        <v>0.674932</v>
      </c>
      <c r="HT594">
        <v>20.2164</v>
      </c>
      <c r="HU594">
        <v>5.23241</v>
      </c>
      <c r="HV594">
        <v>11.992</v>
      </c>
      <c r="HW594">
        <v>4.9557</v>
      </c>
      <c r="HX594">
        <v>3.30395</v>
      </c>
      <c r="HY594">
        <v>26</v>
      </c>
      <c r="HZ594">
        <v>9999</v>
      </c>
      <c r="IA594">
        <v>9999</v>
      </c>
      <c r="IB594">
        <v>9999</v>
      </c>
      <c r="IC594">
        <v>1.86846</v>
      </c>
      <c r="ID594">
        <v>1.86417</v>
      </c>
      <c r="IE594">
        <v>1.8718</v>
      </c>
      <c r="IF594">
        <v>1.86266</v>
      </c>
      <c r="IG594">
        <v>1.86206</v>
      </c>
      <c r="IH594">
        <v>1.86854</v>
      </c>
      <c r="II594">
        <v>1.85867</v>
      </c>
      <c r="IJ594">
        <v>1.86508</v>
      </c>
      <c r="IK594">
        <v>5</v>
      </c>
      <c r="IL594">
        <v>0</v>
      </c>
      <c r="IM594">
        <v>0</v>
      </c>
      <c r="IN594">
        <v>0</v>
      </c>
      <c r="IO594" t="s">
        <v>441</v>
      </c>
      <c r="IP594" t="s">
        <v>442</v>
      </c>
      <c r="IQ594" t="s">
        <v>443</v>
      </c>
      <c r="IR594" t="s">
        <v>443</v>
      </c>
      <c r="IS594" t="s">
        <v>443</v>
      </c>
      <c r="IT594" t="s">
        <v>443</v>
      </c>
      <c r="IU594">
        <v>0</v>
      </c>
      <c r="IV594">
        <v>100</v>
      </c>
      <c r="IW594">
        <v>100</v>
      </c>
      <c r="IX594">
        <v>5.804</v>
      </c>
      <c r="IY594">
        <v>0.3624</v>
      </c>
      <c r="IZ594">
        <v>4.29428474587108</v>
      </c>
      <c r="JA594">
        <v>0.0044018681294096</v>
      </c>
      <c r="JB594">
        <v>-1.90699597991277e-06</v>
      </c>
      <c r="JC594">
        <v>4.44501569190667e-10</v>
      </c>
      <c r="JD594">
        <v>0.0663976639725661</v>
      </c>
      <c r="JE594">
        <v>0.00774552653971819</v>
      </c>
      <c r="JF594">
        <v>0.000136201457998369</v>
      </c>
      <c r="JG594">
        <v>5.32982615085375e-06</v>
      </c>
      <c r="JH594">
        <v>-0</v>
      </c>
      <c r="JI594">
        <v>1991</v>
      </c>
      <c r="JJ594">
        <v>1</v>
      </c>
      <c r="JK594">
        <v>28</v>
      </c>
      <c r="JL594">
        <v>195957.8</v>
      </c>
      <c r="JM594">
        <v>195957.7</v>
      </c>
      <c r="JN594">
        <v>0.690918</v>
      </c>
      <c r="JO594">
        <v>2.39014</v>
      </c>
      <c r="JP594">
        <v>1.4978</v>
      </c>
      <c r="JQ594">
        <v>2.33276</v>
      </c>
      <c r="JR594">
        <v>1.54419</v>
      </c>
      <c r="JS594">
        <v>2.32178</v>
      </c>
      <c r="JT594">
        <v>35.7777</v>
      </c>
      <c r="JU594">
        <v>24.105</v>
      </c>
      <c r="JV594">
        <v>18</v>
      </c>
      <c r="JW594">
        <v>546.849</v>
      </c>
      <c r="JX594">
        <v>432.529</v>
      </c>
      <c r="JY594">
        <v>25.492</v>
      </c>
      <c r="JZ594">
        <v>28.5026</v>
      </c>
      <c r="KA594">
        <v>29.9996</v>
      </c>
      <c r="KB594">
        <v>28.4093</v>
      </c>
      <c r="KC594">
        <v>28.4331</v>
      </c>
      <c r="KD594">
        <v>13.7441</v>
      </c>
      <c r="KE594">
        <v>28.6499</v>
      </c>
      <c r="KF594">
        <v>100</v>
      </c>
      <c r="KG594">
        <v>25.5123</v>
      </c>
      <c r="KH594">
        <v>399.699</v>
      </c>
      <c r="KI594">
        <v>21.5976</v>
      </c>
      <c r="KJ594">
        <v>92.7397</v>
      </c>
      <c r="KK594">
        <v>98.7096</v>
      </c>
    </row>
    <row r="595" spans="1:297">
      <c r="A595">
        <v>579</v>
      </c>
      <c r="B595">
        <v>1759007181</v>
      </c>
      <c r="C595">
        <v>19834</v>
      </c>
      <c r="D595" t="s">
        <v>1605</v>
      </c>
      <c r="E595" t="s">
        <v>1606</v>
      </c>
      <c r="F595">
        <v>5</v>
      </c>
      <c r="G595" t="s">
        <v>1602</v>
      </c>
      <c r="H595" t="s">
        <v>436</v>
      </c>
      <c r="I595">
        <v>1759007172.35714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(EA595+(U595+2*0.95*5.67E-8*(((EA595+$B$7)+273)^4-(EA595+273)^4)-44100*J595)/(1.84*29.3*R595+8*0.95*5.67E-8*(EA595+273)^3))</f>
        <v>0</v>
      </c>
      <c r="W595">
        <f>($C$7*EB595+$D$7*EC595+$E$7*V595)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2*0.95*5.67E-8*(((EA595+$B$7)+273)^4-(W595+273)^4)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424.495573407143</v>
      </c>
      <c r="AK595">
        <v>421.662375757576</v>
      </c>
      <c r="AL595">
        <v>-0.542808203463234</v>
      </c>
      <c r="AM595">
        <v>63.08</v>
      </c>
      <c r="AN595">
        <f>(AP595 - AO595 + DY595*1E3/(8.314*(EA595+273.15)) * AR595/DX595 * AQ595) * DX595/(100*DL595) * 1000/(1000 - AP595)</f>
        <v>0</v>
      </c>
      <c r="AO595">
        <v>21.5716892857143</v>
      </c>
      <c r="AP595">
        <v>22.4996284848485</v>
      </c>
      <c r="AQ595">
        <v>1.13829532377497e-07</v>
      </c>
      <c r="AR595">
        <v>99.94</v>
      </c>
      <c r="AS595">
        <v>0</v>
      </c>
      <c r="AT595">
        <v>0</v>
      </c>
      <c r="AU595">
        <f>IF(AS595*$H$13&gt;=AW595,1.0,(AW595/(AW595-AS595*$H$13)))</f>
        <v>0</v>
      </c>
      <c r="AV595">
        <f>(AU595-1)*100</f>
        <v>0</v>
      </c>
      <c r="AW595">
        <f>MAX(0,($B$13+$C$13*EF595)/(1+$D$13*EF595)*DY595/(EA595+273)*$E$13)</f>
        <v>0</v>
      </c>
      <c r="AX595" t="s">
        <v>437</v>
      </c>
      <c r="AY595" t="s">
        <v>437</v>
      </c>
      <c r="AZ595">
        <v>0</v>
      </c>
      <c r="BA595">
        <v>0</v>
      </c>
      <c r="BB595">
        <f>1-AZ595/BA595</f>
        <v>0</v>
      </c>
      <c r="BC595">
        <v>0</v>
      </c>
      <c r="BD595" t="s">
        <v>437</v>
      </c>
      <c r="BE595" t="s">
        <v>437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437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$B$11*EG595+$C$11*EH595+$F$11*ES595*(1-EV595)</f>
        <v>0</v>
      </c>
      <c r="DI595">
        <f>DH595*DJ595</f>
        <v>0</v>
      </c>
      <c r="DJ595">
        <f>($B$11*$D$9+$C$11*$D$9+$F$11*((FF595+EX595)/MAX(FF595+EX595+FG595, 0.1)*$I$9+FG595/MAX(FF595+EX595+FG595, 0.1)*$J$9))/($B$11+$C$11+$F$11)</f>
        <v>0</v>
      </c>
      <c r="DK595">
        <f>($B$11*$K$9+$C$11*$K$9+$F$11*((FF595+EX595)/MAX(FF595+EX595+FG595, 0.1)*$P$9+FG595/MAX(FF595+EX595+FG595, 0.1)*$Q$9))/($B$11+$C$11+$F$11)</f>
        <v>0</v>
      </c>
      <c r="DL595">
        <v>2.7</v>
      </c>
      <c r="DM595">
        <v>0.5</v>
      </c>
      <c r="DN595" t="s">
        <v>438</v>
      </c>
      <c r="DO595">
        <v>2</v>
      </c>
      <c r="DP595" t="b">
        <v>1</v>
      </c>
      <c r="DQ595">
        <v>1759007172.35714</v>
      </c>
      <c r="DR595">
        <v>413.829</v>
      </c>
      <c r="DS595">
        <v>417.811428571429</v>
      </c>
      <c r="DT595">
        <v>22.4966428571429</v>
      </c>
      <c r="DU595">
        <v>21.5728</v>
      </c>
      <c r="DV595">
        <v>408.026071428571</v>
      </c>
      <c r="DW595">
        <v>22.1342857142857</v>
      </c>
      <c r="DX595">
        <v>499.998571428571</v>
      </c>
      <c r="DY595">
        <v>90.2136428571429</v>
      </c>
      <c r="DZ595">
        <v>0.0293989642857143</v>
      </c>
      <c r="EA595">
        <v>29.1642214285714</v>
      </c>
      <c r="EB595">
        <v>29.9698428571429</v>
      </c>
      <c r="EC595">
        <v>999.9</v>
      </c>
      <c r="ED595">
        <v>0</v>
      </c>
      <c r="EE595">
        <v>0</v>
      </c>
      <c r="EF595">
        <v>10016.8892857143</v>
      </c>
      <c r="EG595">
        <v>0</v>
      </c>
      <c r="EH595">
        <v>9.84861</v>
      </c>
      <c r="EI595">
        <v>-3.98229571428571</v>
      </c>
      <c r="EJ595">
        <v>423.353071428571</v>
      </c>
      <c r="EK595">
        <v>427.023571428571</v>
      </c>
      <c r="EL595">
        <v>0.923852785714286</v>
      </c>
      <c r="EM595">
        <v>417.811428571429</v>
      </c>
      <c r="EN595">
        <v>21.5728</v>
      </c>
      <c r="EO595">
        <v>2.02950642857143</v>
      </c>
      <c r="EP595">
        <v>1.94616071428571</v>
      </c>
      <c r="EQ595">
        <v>17.6764142857143</v>
      </c>
      <c r="ER595">
        <v>17.0129714285714</v>
      </c>
      <c r="ES595">
        <v>2000.00428571429</v>
      </c>
      <c r="ET595">
        <v>0.979995142857143</v>
      </c>
      <c r="EU595">
        <v>0.0200049</v>
      </c>
      <c r="EV595">
        <v>0</v>
      </c>
      <c r="EW595">
        <v>353.694857142857</v>
      </c>
      <c r="EX595">
        <v>5.00016</v>
      </c>
      <c r="EY595">
        <v>7328.73857142857</v>
      </c>
      <c r="EZ595">
        <v>18234.2071428571</v>
      </c>
      <c r="FA595">
        <v>49.062</v>
      </c>
      <c r="FB595">
        <v>49.5755</v>
      </c>
      <c r="FC595">
        <v>49.5</v>
      </c>
      <c r="FD595">
        <v>49.187</v>
      </c>
      <c r="FE595">
        <v>50.812</v>
      </c>
      <c r="FF595">
        <v>1955.09428571429</v>
      </c>
      <c r="FG595">
        <v>39.91</v>
      </c>
      <c r="FH595">
        <v>0</v>
      </c>
      <c r="FI595">
        <v>1759007186.7</v>
      </c>
      <c r="FJ595">
        <v>0</v>
      </c>
      <c r="FK595">
        <v>353.617653846154</v>
      </c>
      <c r="FL595">
        <v>-0.172273512303827</v>
      </c>
      <c r="FM595">
        <v>-34.8765812327157</v>
      </c>
      <c r="FN595">
        <v>7328.02923076923</v>
      </c>
      <c r="FO595">
        <v>15</v>
      </c>
      <c r="FP595">
        <v>0</v>
      </c>
      <c r="FQ595" t="s">
        <v>439</v>
      </c>
      <c r="FR595">
        <v>1747249705.1</v>
      </c>
      <c r="FS595">
        <v>1747249711.1</v>
      </c>
      <c r="FT595">
        <v>0</v>
      </c>
      <c r="FU595">
        <v>0.871</v>
      </c>
      <c r="FV595">
        <v>0.066</v>
      </c>
      <c r="FW595">
        <v>5.486</v>
      </c>
      <c r="FX595">
        <v>0.145</v>
      </c>
      <c r="FY595">
        <v>420</v>
      </c>
      <c r="FZ595">
        <v>16</v>
      </c>
      <c r="GA595">
        <v>0.27</v>
      </c>
      <c r="GB595">
        <v>0.16</v>
      </c>
      <c r="GC595">
        <v>-4.24095666666667</v>
      </c>
      <c r="GD595">
        <v>13.6775767792208</v>
      </c>
      <c r="GE595">
        <v>2.26592471144958</v>
      </c>
      <c r="GF595">
        <v>0</v>
      </c>
      <c r="GG595">
        <v>353.711764705882</v>
      </c>
      <c r="GH595">
        <v>-1.10872422157896</v>
      </c>
      <c r="GI595">
        <v>0.217159613137099</v>
      </c>
      <c r="GJ595">
        <v>-1</v>
      </c>
      <c r="GK595">
        <v>0.920037333333333</v>
      </c>
      <c r="GL595">
        <v>0.0761341558441562</v>
      </c>
      <c r="GM595">
        <v>0.00820504148930826</v>
      </c>
      <c r="GN595">
        <v>1</v>
      </c>
      <c r="GO595">
        <v>1</v>
      </c>
      <c r="GP595">
        <v>2</v>
      </c>
      <c r="GQ595" t="s">
        <v>446</v>
      </c>
      <c r="GR595">
        <v>3.1253</v>
      </c>
      <c r="GS595">
        <v>2.65511</v>
      </c>
      <c r="GT595">
        <v>0.0871105</v>
      </c>
      <c r="GU595">
        <v>0.0873097</v>
      </c>
      <c r="GV595">
        <v>0.096587</v>
      </c>
      <c r="GW595">
        <v>0.0942936</v>
      </c>
      <c r="GX595">
        <v>23425.8</v>
      </c>
      <c r="GY595">
        <v>22259.3</v>
      </c>
      <c r="GZ595">
        <v>22949.8</v>
      </c>
      <c r="HA595">
        <v>23748.8</v>
      </c>
      <c r="HB595">
        <v>35340.4</v>
      </c>
      <c r="HC595">
        <v>35609</v>
      </c>
      <c r="HD595">
        <v>41381.2</v>
      </c>
      <c r="HE595">
        <v>42358</v>
      </c>
      <c r="HF595">
        <v>1.89953</v>
      </c>
      <c r="HG595">
        <v>1.81117</v>
      </c>
      <c r="HH595">
        <v>0.191264</v>
      </c>
      <c r="HI595">
        <v>0</v>
      </c>
      <c r="HJ595">
        <v>26.8473</v>
      </c>
      <c r="HK595">
        <v>999.9</v>
      </c>
      <c r="HL595">
        <v>56.092</v>
      </c>
      <c r="HM595">
        <v>29.406</v>
      </c>
      <c r="HN595">
        <v>25.6009</v>
      </c>
      <c r="HO595">
        <v>53.2765</v>
      </c>
      <c r="HP595">
        <v>41.4944</v>
      </c>
      <c r="HQ595">
        <v>1</v>
      </c>
      <c r="HR595">
        <v>0.0711331</v>
      </c>
      <c r="HS595">
        <v>0.675866</v>
      </c>
      <c r="HT595">
        <v>20.2165</v>
      </c>
      <c r="HU595">
        <v>5.23256</v>
      </c>
      <c r="HV595">
        <v>11.992</v>
      </c>
      <c r="HW595">
        <v>4.9557</v>
      </c>
      <c r="HX595">
        <v>3.30395</v>
      </c>
      <c r="HY595">
        <v>26</v>
      </c>
      <c r="HZ595">
        <v>9999</v>
      </c>
      <c r="IA595">
        <v>9999</v>
      </c>
      <c r="IB595">
        <v>9999</v>
      </c>
      <c r="IC595">
        <v>1.86845</v>
      </c>
      <c r="ID595">
        <v>1.86417</v>
      </c>
      <c r="IE595">
        <v>1.8718</v>
      </c>
      <c r="IF595">
        <v>1.86265</v>
      </c>
      <c r="IG595">
        <v>1.86204</v>
      </c>
      <c r="IH595">
        <v>1.86857</v>
      </c>
      <c r="II595">
        <v>1.85867</v>
      </c>
      <c r="IJ595">
        <v>1.86508</v>
      </c>
      <c r="IK595">
        <v>5</v>
      </c>
      <c r="IL595">
        <v>0</v>
      </c>
      <c r="IM595">
        <v>0</v>
      </c>
      <c r="IN595">
        <v>0</v>
      </c>
      <c r="IO595" t="s">
        <v>441</v>
      </c>
      <c r="IP595" t="s">
        <v>442</v>
      </c>
      <c r="IQ595" t="s">
        <v>443</v>
      </c>
      <c r="IR595" t="s">
        <v>443</v>
      </c>
      <c r="IS595" t="s">
        <v>443</v>
      </c>
      <c r="IT595" t="s">
        <v>443</v>
      </c>
      <c r="IU595">
        <v>0</v>
      </c>
      <c r="IV595">
        <v>100</v>
      </c>
      <c r="IW595">
        <v>100</v>
      </c>
      <c r="IX595">
        <v>5.794</v>
      </c>
      <c r="IY595">
        <v>0.3624</v>
      </c>
      <c r="IZ595">
        <v>4.29428474587108</v>
      </c>
      <c r="JA595">
        <v>0.0044018681294096</v>
      </c>
      <c r="JB595">
        <v>-1.90699597991277e-06</v>
      </c>
      <c r="JC595">
        <v>4.44501569190667e-10</v>
      </c>
      <c r="JD595">
        <v>0.0663976639725661</v>
      </c>
      <c r="JE595">
        <v>0.00774552653971819</v>
      </c>
      <c r="JF595">
        <v>0.000136201457998369</v>
      </c>
      <c r="JG595">
        <v>5.32982615085375e-06</v>
      </c>
      <c r="JH595">
        <v>-0</v>
      </c>
      <c r="JI595">
        <v>1991</v>
      </c>
      <c r="JJ595">
        <v>1</v>
      </c>
      <c r="JK595">
        <v>28</v>
      </c>
      <c r="JL595">
        <v>195957.9</v>
      </c>
      <c r="JM595">
        <v>195957.8</v>
      </c>
      <c r="JN595">
        <v>0.655518</v>
      </c>
      <c r="JO595">
        <v>2.40234</v>
      </c>
      <c r="JP595">
        <v>1.4978</v>
      </c>
      <c r="JQ595">
        <v>2.33276</v>
      </c>
      <c r="JR595">
        <v>1.54419</v>
      </c>
      <c r="JS595">
        <v>2.37305</v>
      </c>
      <c r="JT595">
        <v>35.7777</v>
      </c>
      <c r="JU595">
        <v>24.105</v>
      </c>
      <c r="JV595">
        <v>18</v>
      </c>
      <c r="JW595">
        <v>546.555</v>
      </c>
      <c r="JX595">
        <v>432.696</v>
      </c>
      <c r="JY595">
        <v>25.5157</v>
      </c>
      <c r="JZ595">
        <v>28.4996</v>
      </c>
      <c r="KA595">
        <v>29.9997</v>
      </c>
      <c r="KB595">
        <v>28.4073</v>
      </c>
      <c r="KC595">
        <v>28.4316</v>
      </c>
      <c r="KD595">
        <v>13.1176</v>
      </c>
      <c r="KE595">
        <v>28.6499</v>
      </c>
      <c r="KF595">
        <v>100</v>
      </c>
      <c r="KG595">
        <v>25.5327</v>
      </c>
      <c r="KH595">
        <v>386.142</v>
      </c>
      <c r="KI595">
        <v>21.5976</v>
      </c>
      <c r="KJ595">
        <v>92.7408</v>
      </c>
      <c r="KK595">
        <v>98.7122</v>
      </c>
    </row>
    <row r="596" spans="1:297">
      <c r="A596">
        <v>580</v>
      </c>
      <c r="B596">
        <v>1759007186</v>
      </c>
      <c r="C596">
        <v>19839</v>
      </c>
      <c r="D596" t="s">
        <v>1607</v>
      </c>
      <c r="E596" t="s">
        <v>1608</v>
      </c>
      <c r="F596">
        <v>5</v>
      </c>
      <c r="G596" t="s">
        <v>1602</v>
      </c>
      <c r="H596" t="s">
        <v>436</v>
      </c>
      <c r="I596">
        <v>1759007177.84615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(EA596+(U596+2*0.95*5.67E-8*(((EA596+$B$7)+273)^4-(EA596+273)^4)-44100*J596)/(1.84*29.3*R596+8*0.95*5.67E-8*(EA596+273)^3))</f>
        <v>0</v>
      </c>
      <c r="W596">
        <f>($C$7*EB596+$D$7*EC596+$E$7*V596)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2*0.95*5.67E-8*(((EA596+$B$7)+273)^4-(W596+273)^4)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411.059915819048</v>
      </c>
      <c r="AK596">
        <v>413.612024242424</v>
      </c>
      <c r="AL596">
        <v>-1.75479179653689</v>
      </c>
      <c r="AM596">
        <v>63.08</v>
      </c>
      <c r="AN596">
        <f>(AP596 - AO596 + DY596*1E3/(8.314*(EA596+273.15)) * AR596/DX596 * AQ596) * DX596/(100*DL596) * 1000/(1000 - AP596)</f>
        <v>0</v>
      </c>
      <c r="AO596">
        <v>21.5676237827381</v>
      </c>
      <c r="AP596">
        <v>22.4990672727273</v>
      </c>
      <c r="AQ596">
        <v>-3.07472120775163e-07</v>
      </c>
      <c r="AR596">
        <v>99.94</v>
      </c>
      <c r="AS596">
        <v>0</v>
      </c>
      <c r="AT596">
        <v>0</v>
      </c>
      <c r="AU596">
        <f>IF(AS596*$H$13&gt;=AW596,1.0,(AW596/(AW596-AS596*$H$13)))</f>
        <v>0</v>
      </c>
      <c r="AV596">
        <f>(AU596-1)*100</f>
        <v>0</v>
      </c>
      <c r="AW596">
        <f>MAX(0,($B$13+$C$13*EF596)/(1+$D$13*EF596)*DY596/(EA596+273)*$E$13)</f>
        <v>0</v>
      </c>
      <c r="AX596" t="s">
        <v>437</v>
      </c>
      <c r="AY596" t="s">
        <v>437</v>
      </c>
      <c r="AZ596">
        <v>0</v>
      </c>
      <c r="BA596">
        <v>0</v>
      </c>
      <c r="BB596">
        <f>1-AZ596/BA596</f>
        <v>0</v>
      </c>
      <c r="BC596">
        <v>0</v>
      </c>
      <c r="BD596" t="s">
        <v>437</v>
      </c>
      <c r="BE596" t="s">
        <v>437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437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$B$11*EG596+$C$11*EH596+$F$11*ES596*(1-EV596)</f>
        <v>0</v>
      </c>
      <c r="DI596">
        <f>DH596*DJ596</f>
        <v>0</v>
      </c>
      <c r="DJ596">
        <f>($B$11*$D$9+$C$11*$D$9+$F$11*((FF596+EX596)/MAX(FF596+EX596+FG596, 0.1)*$I$9+FG596/MAX(FF596+EX596+FG596, 0.1)*$J$9))/($B$11+$C$11+$F$11)</f>
        <v>0</v>
      </c>
      <c r="DK596">
        <f>($B$11*$K$9+$C$11*$K$9+$F$11*((FF596+EX596)/MAX(FF596+EX596+FG596, 0.1)*$P$9+FG596/MAX(FF596+EX596+FG596, 0.1)*$Q$9))/($B$11+$C$11+$F$11)</f>
        <v>0</v>
      </c>
      <c r="DL596">
        <v>2.7</v>
      </c>
      <c r="DM596">
        <v>0.5</v>
      </c>
      <c r="DN596" t="s">
        <v>438</v>
      </c>
      <c r="DO596">
        <v>2</v>
      </c>
      <c r="DP596" t="b">
        <v>1</v>
      </c>
      <c r="DQ596">
        <v>1759007177.84615</v>
      </c>
      <c r="DR596">
        <v>411.665461538461</v>
      </c>
      <c r="DS596">
        <v>411.397153846154</v>
      </c>
      <c r="DT596">
        <v>22.4988</v>
      </c>
      <c r="DU596">
        <v>21.5706769230769</v>
      </c>
      <c r="DV596">
        <v>405.869076923077</v>
      </c>
      <c r="DW596">
        <v>22.1364</v>
      </c>
      <c r="DX596">
        <v>500.006307692308</v>
      </c>
      <c r="DY596">
        <v>90.2122076923077</v>
      </c>
      <c r="DZ596">
        <v>0.0293390923076923</v>
      </c>
      <c r="EA596">
        <v>29.1629615384615</v>
      </c>
      <c r="EB596">
        <v>29.9699</v>
      </c>
      <c r="EC596">
        <v>999.9</v>
      </c>
      <c r="ED596">
        <v>0</v>
      </c>
      <c r="EE596">
        <v>0</v>
      </c>
      <c r="EF596">
        <v>10016.9830769231</v>
      </c>
      <c r="EG596">
        <v>0</v>
      </c>
      <c r="EH596">
        <v>9.84861</v>
      </c>
      <c r="EI596">
        <v>0.268468461538462</v>
      </c>
      <c r="EJ596">
        <v>421.140692307692</v>
      </c>
      <c r="EK596">
        <v>420.467</v>
      </c>
      <c r="EL596">
        <v>0.928138846153846</v>
      </c>
      <c r="EM596">
        <v>411.397153846154</v>
      </c>
      <c r="EN596">
        <v>21.5706769230769</v>
      </c>
      <c r="EO596">
        <v>2.02966923076923</v>
      </c>
      <c r="EP596">
        <v>1.94593769230769</v>
      </c>
      <c r="EQ596">
        <v>17.6777076923077</v>
      </c>
      <c r="ER596">
        <v>17.0111769230769</v>
      </c>
      <c r="ES596">
        <v>1999.99615384615</v>
      </c>
      <c r="ET596">
        <v>0.979995076923077</v>
      </c>
      <c r="EU596">
        <v>0.0200049615384615</v>
      </c>
      <c r="EV596">
        <v>0</v>
      </c>
      <c r="EW596">
        <v>353.566153846154</v>
      </c>
      <c r="EX596">
        <v>5.00016</v>
      </c>
      <c r="EY596">
        <v>7325.78384615385</v>
      </c>
      <c r="EZ596">
        <v>18234.1307692308</v>
      </c>
      <c r="FA596">
        <v>49.062</v>
      </c>
      <c r="FB596">
        <v>49.5813846153846</v>
      </c>
      <c r="FC596">
        <v>49.5</v>
      </c>
      <c r="FD596">
        <v>49.187</v>
      </c>
      <c r="FE596">
        <v>50.812</v>
      </c>
      <c r="FF596">
        <v>1955.08615384615</v>
      </c>
      <c r="FG596">
        <v>39.91</v>
      </c>
      <c r="FH596">
        <v>0</v>
      </c>
      <c r="FI596">
        <v>1759007191.5</v>
      </c>
      <c r="FJ596">
        <v>0</v>
      </c>
      <c r="FK596">
        <v>353.510692307692</v>
      </c>
      <c r="FL596">
        <v>-1.27767522054421</v>
      </c>
      <c r="FM596">
        <v>-28.3876922838318</v>
      </c>
      <c r="FN596">
        <v>7325.44384615385</v>
      </c>
      <c r="FO596">
        <v>15</v>
      </c>
      <c r="FP596">
        <v>0</v>
      </c>
      <c r="FQ596" t="s">
        <v>439</v>
      </c>
      <c r="FR596">
        <v>1747249705.1</v>
      </c>
      <c r="FS596">
        <v>1747249711.1</v>
      </c>
      <c r="FT596">
        <v>0</v>
      </c>
      <c r="FU596">
        <v>0.871</v>
      </c>
      <c r="FV596">
        <v>0.066</v>
      </c>
      <c r="FW596">
        <v>5.486</v>
      </c>
      <c r="FX596">
        <v>0.145</v>
      </c>
      <c r="FY596">
        <v>420</v>
      </c>
      <c r="FZ596">
        <v>16</v>
      </c>
      <c r="GA596">
        <v>0.27</v>
      </c>
      <c r="GB596">
        <v>0.16</v>
      </c>
      <c r="GC596">
        <v>-2.12456380952381</v>
      </c>
      <c r="GD596">
        <v>41.1929682077922</v>
      </c>
      <c r="GE596">
        <v>4.79524297286256</v>
      </c>
      <c r="GF596">
        <v>0</v>
      </c>
      <c r="GG596">
        <v>353.598588235294</v>
      </c>
      <c r="GH596">
        <v>-0.909977086832128</v>
      </c>
      <c r="GI596">
        <v>0.211699720420923</v>
      </c>
      <c r="GJ596">
        <v>-1</v>
      </c>
      <c r="GK596">
        <v>0.925003476190476</v>
      </c>
      <c r="GL596">
        <v>0.0497914285714282</v>
      </c>
      <c r="GM596">
        <v>0.005074712739879</v>
      </c>
      <c r="GN596">
        <v>1</v>
      </c>
      <c r="GO596">
        <v>1</v>
      </c>
      <c r="GP596">
        <v>2</v>
      </c>
      <c r="GQ596" t="s">
        <v>446</v>
      </c>
      <c r="GR596">
        <v>3.12551</v>
      </c>
      <c r="GS596">
        <v>2.65508</v>
      </c>
      <c r="GT596">
        <v>0.0856443</v>
      </c>
      <c r="GU596">
        <v>0.0849014</v>
      </c>
      <c r="GV596">
        <v>0.0965772</v>
      </c>
      <c r="GW596">
        <v>0.0942753</v>
      </c>
      <c r="GX596">
        <v>23463.4</v>
      </c>
      <c r="GY596">
        <v>22318.3</v>
      </c>
      <c r="GZ596">
        <v>22949.8</v>
      </c>
      <c r="HA596">
        <v>23749.1</v>
      </c>
      <c r="HB596">
        <v>35340.6</v>
      </c>
      <c r="HC596">
        <v>35609.7</v>
      </c>
      <c r="HD596">
        <v>41381.1</v>
      </c>
      <c r="HE596">
        <v>42358.2</v>
      </c>
      <c r="HF596">
        <v>1.90007</v>
      </c>
      <c r="HG596">
        <v>1.81117</v>
      </c>
      <c r="HH596">
        <v>0.191346</v>
      </c>
      <c r="HI596">
        <v>0</v>
      </c>
      <c r="HJ596">
        <v>26.8445</v>
      </c>
      <c r="HK596">
        <v>999.9</v>
      </c>
      <c r="HL596">
        <v>56.068</v>
      </c>
      <c r="HM596">
        <v>29.386</v>
      </c>
      <c r="HN596">
        <v>25.5613</v>
      </c>
      <c r="HO596">
        <v>54.3365</v>
      </c>
      <c r="HP596">
        <v>41.5705</v>
      </c>
      <c r="HQ596">
        <v>1</v>
      </c>
      <c r="HR596">
        <v>0.0706733</v>
      </c>
      <c r="HS596">
        <v>0.658105</v>
      </c>
      <c r="HT596">
        <v>20.2164</v>
      </c>
      <c r="HU596">
        <v>5.23256</v>
      </c>
      <c r="HV596">
        <v>11.992</v>
      </c>
      <c r="HW596">
        <v>4.95575</v>
      </c>
      <c r="HX596">
        <v>3.30395</v>
      </c>
      <c r="HY596">
        <v>26</v>
      </c>
      <c r="HZ596">
        <v>9999</v>
      </c>
      <c r="IA596">
        <v>9999</v>
      </c>
      <c r="IB596">
        <v>9999</v>
      </c>
      <c r="IC596">
        <v>1.86844</v>
      </c>
      <c r="ID596">
        <v>1.86417</v>
      </c>
      <c r="IE596">
        <v>1.8718</v>
      </c>
      <c r="IF596">
        <v>1.86267</v>
      </c>
      <c r="IG596">
        <v>1.86206</v>
      </c>
      <c r="IH596">
        <v>1.86857</v>
      </c>
      <c r="II596">
        <v>1.85867</v>
      </c>
      <c r="IJ596">
        <v>1.86508</v>
      </c>
      <c r="IK596">
        <v>5</v>
      </c>
      <c r="IL596">
        <v>0</v>
      </c>
      <c r="IM596">
        <v>0</v>
      </c>
      <c r="IN596">
        <v>0</v>
      </c>
      <c r="IO596" t="s">
        <v>441</v>
      </c>
      <c r="IP596" t="s">
        <v>442</v>
      </c>
      <c r="IQ596" t="s">
        <v>443</v>
      </c>
      <c r="IR596" t="s">
        <v>443</v>
      </c>
      <c r="IS596" t="s">
        <v>443</v>
      </c>
      <c r="IT596" t="s">
        <v>443</v>
      </c>
      <c r="IU596">
        <v>0</v>
      </c>
      <c r="IV596">
        <v>100</v>
      </c>
      <c r="IW596">
        <v>100</v>
      </c>
      <c r="IX596">
        <v>5.767</v>
      </c>
      <c r="IY596">
        <v>0.3624</v>
      </c>
      <c r="IZ596">
        <v>4.29428474587108</v>
      </c>
      <c r="JA596">
        <v>0.0044018681294096</v>
      </c>
      <c r="JB596">
        <v>-1.90699597991277e-06</v>
      </c>
      <c r="JC596">
        <v>4.44501569190667e-10</v>
      </c>
      <c r="JD596">
        <v>0.0663976639725661</v>
      </c>
      <c r="JE596">
        <v>0.00774552653971819</v>
      </c>
      <c r="JF596">
        <v>0.000136201457998369</v>
      </c>
      <c r="JG596">
        <v>5.32982615085375e-06</v>
      </c>
      <c r="JH596">
        <v>-0</v>
      </c>
      <c r="JI596">
        <v>1991</v>
      </c>
      <c r="JJ596">
        <v>1</v>
      </c>
      <c r="JK596">
        <v>28</v>
      </c>
      <c r="JL596">
        <v>195958</v>
      </c>
      <c r="JM596">
        <v>195957.9</v>
      </c>
      <c r="JN596">
        <v>0.627441</v>
      </c>
      <c r="JO596">
        <v>2.41333</v>
      </c>
      <c r="JP596">
        <v>1.4978</v>
      </c>
      <c r="JQ596">
        <v>2.33276</v>
      </c>
      <c r="JR596">
        <v>1.54419</v>
      </c>
      <c r="JS596">
        <v>2.30591</v>
      </c>
      <c r="JT596">
        <v>35.801</v>
      </c>
      <c r="JU596">
        <v>24.0963</v>
      </c>
      <c r="JV596">
        <v>18</v>
      </c>
      <c r="JW596">
        <v>546.893</v>
      </c>
      <c r="JX596">
        <v>432.678</v>
      </c>
      <c r="JY596">
        <v>25.536</v>
      </c>
      <c r="JZ596">
        <v>28.4966</v>
      </c>
      <c r="KA596">
        <v>29.9998</v>
      </c>
      <c r="KB596">
        <v>28.4049</v>
      </c>
      <c r="KC596">
        <v>28.4291</v>
      </c>
      <c r="KD596">
        <v>12.4444</v>
      </c>
      <c r="KE596">
        <v>28.6499</v>
      </c>
      <c r="KF596">
        <v>100</v>
      </c>
      <c r="KG596">
        <v>25.5563</v>
      </c>
      <c r="KH596">
        <v>365.742</v>
      </c>
      <c r="KI596">
        <v>21.5976</v>
      </c>
      <c r="KJ596">
        <v>92.7407</v>
      </c>
      <c r="KK596">
        <v>98.713</v>
      </c>
    </row>
    <row r="597" spans="1:297">
      <c r="A597">
        <v>581</v>
      </c>
      <c r="B597">
        <v>1759007191</v>
      </c>
      <c r="C597">
        <v>19844</v>
      </c>
      <c r="D597" t="s">
        <v>1609</v>
      </c>
      <c r="E597" t="s">
        <v>1610</v>
      </c>
      <c r="F597">
        <v>5</v>
      </c>
      <c r="G597" t="s">
        <v>1602</v>
      </c>
      <c r="H597" t="s">
        <v>436</v>
      </c>
      <c r="I597">
        <v>1759007182.84615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(EA597+(U597+2*0.95*5.67E-8*(((EA597+$B$7)+273)^4-(EA597+273)^4)-44100*J597)/(1.84*29.3*R597+8*0.95*5.67E-8*(EA597+273)^3))</f>
        <v>0</v>
      </c>
      <c r="W597">
        <f>($C$7*EB597+$D$7*EC597+$E$7*V597)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2*0.95*5.67E-8*(((EA597+$B$7)+273)^4-(W597+273)^4)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396.062361653571</v>
      </c>
      <c r="AK597">
        <v>401.826824242424</v>
      </c>
      <c r="AL597">
        <v>-2.43627203463205</v>
      </c>
      <c r="AM597">
        <v>63.08</v>
      </c>
      <c r="AN597">
        <f>(AP597 - AO597 + DY597*1E3/(8.314*(EA597+273.15)) * AR597/DX597 * AQ597) * DX597/(100*DL597) * 1000/(1000 - AP597)</f>
        <v>0</v>
      </c>
      <c r="AO597">
        <v>21.563005797619</v>
      </c>
      <c r="AP597">
        <v>22.4980393939394</v>
      </c>
      <c r="AQ597">
        <v>-4.46008442906888e-07</v>
      </c>
      <c r="AR597">
        <v>99.94</v>
      </c>
      <c r="AS597">
        <v>0</v>
      </c>
      <c r="AT597">
        <v>0</v>
      </c>
      <c r="AU597">
        <f>IF(AS597*$H$13&gt;=AW597,1.0,(AW597/(AW597-AS597*$H$13)))</f>
        <v>0</v>
      </c>
      <c r="AV597">
        <f>(AU597-1)*100</f>
        <v>0</v>
      </c>
      <c r="AW597">
        <f>MAX(0,($B$13+$C$13*EF597)/(1+$D$13*EF597)*DY597/(EA597+273)*$E$13)</f>
        <v>0</v>
      </c>
      <c r="AX597" t="s">
        <v>437</v>
      </c>
      <c r="AY597" t="s">
        <v>437</v>
      </c>
      <c r="AZ597">
        <v>0</v>
      </c>
      <c r="BA597">
        <v>0</v>
      </c>
      <c r="BB597">
        <f>1-AZ597/BA597</f>
        <v>0</v>
      </c>
      <c r="BC597">
        <v>0</v>
      </c>
      <c r="BD597" t="s">
        <v>437</v>
      </c>
      <c r="BE597" t="s">
        <v>437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437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$B$11*EG597+$C$11*EH597+$F$11*ES597*(1-EV597)</f>
        <v>0</v>
      </c>
      <c r="DI597">
        <f>DH597*DJ597</f>
        <v>0</v>
      </c>
      <c r="DJ597">
        <f>($B$11*$D$9+$C$11*$D$9+$F$11*((FF597+EX597)/MAX(FF597+EX597+FG597, 0.1)*$I$9+FG597/MAX(FF597+EX597+FG597, 0.1)*$J$9))/($B$11+$C$11+$F$11)</f>
        <v>0</v>
      </c>
      <c r="DK597">
        <f>($B$11*$K$9+$C$11*$K$9+$F$11*((FF597+EX597)/MAX(FF597+EX597+FG597, 0.1)*$P$9+FG597/MAX(FF597+EX597+FG597, 0.1)*$Q$9))/($B$11+$C$11+$F$11)</f>
        <v>0</v>
      </c>
      <c r="DL597">
        <v>2.7</v>
      </c>
      <c r="DM597">
        <v>0.5</v>
      </c>
      <c r="DN597" t="s">
        <v>438</v>
      </c>
      <c r="DO597">
        <v>2</v>
      </c>
      <c r="DP597" t="b">
        <v>1</v>
      </c>
      <c r="DQ597">
        <v>1759007182.84615</v>
      </c>
      <c r="DR597">
        <v>406.219</v>
      </c>
      <c r="DS597">
        <v>400.610769230769</v>
      </c>
      <c r="DT597">
        <v>22.4993307692308</v>
      </c>
      <c r="DU597">
        <v>21.5675230769231</v>
      </c>
      <c r="DV597">
        <v>400.439307692308</v>
      </c>
      <c r="DW597">
        <v>22.1369230769231</v>
      </c>
      <c r="DX597">
        <v>499.959769230769</v>
      </c>
      <c r="DY597">
        <v>90.2096769230769</v>
      </c>
      <c r="DZ597">
        <v>0.0292576846153846</v>
      </c>
      <c r="EA597">
        <v>29.1640461538462</v>
      </c>
      <c r="EB597">
        <v>29.9699923076923</v>
      </c>
      <c r="EC597">
        <v>999.9</v>
      </c>
      <c r="ED597">
        <v>0</v>
      </c>
      <c r="EE597">
        <v>0</v>
      </c>
      <c r="EF597">
        <v>10029.0984615385</v>
      </c>
      <c r="EG597">
        <v>0</v>
      </c>
      <c r="EH597">
        <v>9.84861</v>
      </c>
      <c r="EI597">
        <v>5.60836538461538</v>
      </c>
      <c r="EJ597">
        <v>415.569</v>
      </c>
      <c r="EK597">
        <v>409.441538461539</v>
      </c>
      <c r="EL597">
        <v>0.931819461538462</v>
      </c>
      <c r="EM597">
        <v>400.610769230769</v>
      </c>
      <c r="EN597">
        <v>21.5675230769231</v>
      </c>
      <c r="EO597">
        <v>2.02965923076923</v>
      </c>
      <c r="EP597">
        <v>1.94559923076923</v>
      </c>
      <c r="EQ597">
        <v>17.6776307692308</v>
      </c>
      <c r="ER597">
        <v>17.0084230769231</v>
      </c>
      <c r="ES597">
        <v>1999.95846153846</v>
      </c>
      <c r="ET597">
        <v>0.979994615384616</v>
      </c>
      <c r="EU597">
        <v>0.0200053923076923</v>
      </c>
      <c r="EV597">
        <v>0</v>
      </c>
      <c r="EW597">
        <v>353.478153846154</v>
      </c>
      <c r="EX597">
        <v>5.00016</v>
      </c>
      <c r="EY597">
        <v>7323.43076923077</v>
      </c>
      <c r="EZ597">
        <v>18233.7923076923</v>
      </c>
      <c r="FA597">
        <v>49.062</v>
      </c>
      <c r="FB597">
        <v>49.5910769230769</v>
      </c>
      <c r="FC597">
        <v>49.4951538461538</v>
      </c>
      <c r="FD597">
        <v>49.187</v>
      </c>
      <c r="FE597">
        <v>50.812</v>
      </c>
      <c r="FF597">
        <v>1955.04846153846</v>
      </c>
      <c r="FG597">
        <v>39.91</v>
      </c>
      <c r="FH597">
        <v>0</v>
      </c>
      <c r="FI597">
        <v>1759007196.3</v>
      </c>
      <c r="FJ597">
        <v>0</v>
      </c>
      <c r="FK597">
        <v>353.430384615385</v>
      </c>
      <c r="FL597">
        <v>-2.13100855619566</v>
      </c>
      <c r="FM597">
        <v>-23.5005128694478</v>
      </c>
      <c r="FN597">
        <v>7323.35269230769</v>
      </c>
      <c r="FO597">
        <v>15</v>
      </c>
      <c r="FP597">
        <v>0</v>
      </c>
      <c r="FQ597" t="s">
        <v>439</v>
      </c>
      <c r="FR597">
        <v>1747249705.1</v>
      </c>
      <c r="FS597">
        <v>1747249711.1</v>
      </c>
      <c r="FT597">
        <v>0</v>
      </c>
      <c r="FU597">
        <v>0.871</v>
      </c>
      <c r="FV597">
        <v>0.066</v>
      </c>
      <c r="FW597">
        <v>5.486</v>
      </c>
      <c r="FX597">
        <v>0.145</v>
      </c>
      <c r="FY597">
        <v>420</v>
      </c>
      <c r="FZ597">
        <v>16</v>
      </c>
      <c r="GA597">
        <v>0.27</v>
      </c>
      <c r="GB597">
        <v>0.16</v>
      </c>
      <c r="GC597">
        <v>2.0721905</v>
      </c>
      <c r="GD597">
        <v>67.1745624360902</v>
      </c>
      <c r="GE597">
        <v>6.58165731219327</v>
      </c>
      <c r="GF597">
        <v>0</v>
      </c>
      <c r="GG597">
        <v>353.507058823529</v>
      </c>
      <c r="GH597">
        <v>-0.932803673798773</v>
      </c>
      <c r="GI597">
        <v>0.220858344430313</v>
      </c>
      <c r="GJ597">
        <v>-1</v>
      </c>
      <c r="GK597">
        <v>0.92943695</v>
      </c>
      <c r="GL597">
        <v>0.0451706616541347</v>
      </c>
      <c r="GM597">
        <v>0.00437115270237725</v>
      </c>
      <c r="GN597">
        <v>1</v>
      </c>
      <c r="GO597">
        <v>1</v>
      </c>
      <c r="GP597">
        <v>2</v>
      </c>
      <c r="GQ597" t="s">
        <v>446</v>
      </c>
      <c r="GR597">
        <v>3.12547</v>
      </c>
      <c r="GS597">
        <v>2.6554</v>
      </c>
      <c r="GT597">
        <v>0.0836402</v>
      </c>
      <c r="GU597">
        <v>0.0821506</v>
      </c>
      <c r="GV597">
        <v>0.0965693</v>
      </c>
      <c r="GW597">
        <v>0.0942691</v>
      </c>
      <c r="GX597">
        <v>23515.4</v>
      </c>
      <c r="GY597">
        <v>22386</v>
      </c>
      <c r="GZ597">
        <v>22950.4</v>
      </c>
      <c r="HA597">
        <v>23749.7</v>
      </c>
      <c r="HB597">
        <v>35341.2</v>
      </c>
      <c r="HC597">
        <v>35610.1</v>
      </c>
      <c r="HD597">
        <v>41381.6</v>
      </c>
      <c r="HE597">
        <v>42358.7</v>
      </c>
      <c r="HF597">
        <v>1.89985</v>
      </c>
      <c r="HG597">
        <v>1.8108</v>
      </c>
      <c r="HH597">
        <v>0.19262</v>
      </c>
      <c r="HI597">
        <v>0</v>
      </c>
      <c r="HJ597">
        <v>26.8422</v>
      </c>
      <c r="HK597">
        <v>999.9</v>
      </c>
      <c r="HL597">
        <v>56.068</v>
      </c>
      <c r="HM597">
        <v>29.406</v>
      </c>
      <c r="HN597">
        <v>25.5912</v>
      </c>
      <c r="HO597">
        <v>53.0265</v>
      </c>
      <c r="HP597">
        <v>41.6426</v>
      </c>
      <c r="HQ597">
        <v>1</v>
      </c>
      <c r="HR597">
        <v>0.0706021</v>
      </c>
      <c r="HS597">
        <v>0.646097</v>
      </c>
      <c r="HT597">
        <v>20.2165</v>
      </c>
      <c r="HU597">
        <v>5.23316</v>
      </c>
      <c r="HV597">
        <v>11.992</v>
      </c>
      <c r="HW597">
        <v>4.95575</v>
      </c>
      <c r="HX597">
        <v>3.304</v>
      </c>
      <c r="HY597">
        <v>26</v>
      </c>
      <c r="HZ597">
        <v>9999</v>
      </c>
      <c r="IA597">
        <v>9999</v>
      </c>
      <c r="IB597">
        <v>9999</v>
      </c>
      <c r="IC597">
        <v>1.86844</v>
      </c>
      <c r="ID597">
        <v>1.86417</v>
      </c>
      <c r="IE597">
        <v>1.8718</v>
      </c>
      <c r="IF597">
        <v>1.86265</v>
      </c>
      <c r="IG597">
        <v>1.86206</v>
      </c>
      <c r="IH597">
        <v>1.86854</v>
      </c>
      <c r="II597">
        <v>1.85867</v>
      </c>
      <c r="IJ597">
        <v>1.86508</v>
      </c>
      <c r="IK597">
        <v>5</v>
      </c>
      <c r="IL597">
        <v>0</v>
      </c>
      <c r="IM597">
        <v>0</v>
      </c>
      <c r="IN597">
        <v>0</v>
      </c>
      <c r="IO597" t="s">
        <v>441</v>
      </c>
      <c r="IP597" t="s">
        <v>442</v>
      </c>
      <c r="IQ597" t="s">
        <v>443</v>
      </c>
      <c r="IR597" t="s">
        <v>443</v>
      </c>
      <c r="IS597" t="s">
        <v>443</v>
      </c>
      <c r="IT597" t="s">
        <v>443</v>
      </c>
      <c r="IU597">
        <v>0</v>
      </c>
      <c r="IV597">
        <v>100</v>
      </c>
      <c r="IW597">
        <v>100</v>
      </c>
      <c r="IX597">
        <v>5.73</v>
      </c>
      <c r="IY597">
        <v>0.3624</v>
      </c>
      <c r="IZ597">
        <v>4.29428474587108</v>
      </c>
      <c r="JA597">
        <v>0.0044018681294096</v>
      </c>
      <c r="JB597">
        <v>-1.90699597991277e-06</v>
      </c>
      <c r="JC597">
        <v>4.44501569190667e-10</v>
      </c>
      <c r="JD597">
        <v>0.0663976639725661</v>
      </c>
      <c r="JE597">
        <v>0.00774552653971819</v>
      </c>
      <c r="JF597">
        <v>0.000136201457998369</v>
      </c>
      <c r="JG597">
        <v>5.32982615085375e-06</v>
      </c>
      <c r="JH597">
        <v>-0</v>
      </c>
      <c r="JI597">
        <v>1991</v>
      </c>
      <c r="JJ597">
        <v>1</v>
      </c>
      <c r="JK597">
        <v>28</v>
      </c>
      <c r="JL597">
        <v>195958.1</v>
      </c>
      <c r="JM597">
        <v>195958</v>
      </c>
      <c r="JN597">
        <v>0.588379</v>
      </c>
      <c r="JO597">
        <v>2.41211</v>
      </c>
      <c r="JP597">
        <v>1.49902</v>
      </c>
      <c r="JQ597">
        <v>2.33276</v>
      </c>
      <c r="JR597">
        <v>1.54419</v>
      </c>
      <c r="JS597">
        <v>2.27417</v>
      </c>
      <c r="JT597">
        <v>35.7777</v>
      </c>
      <c r="JU597">
        <v>24.0875</v>
      </c>
      <c r="JV597">
        <v>18</v>
      </c>
      <c r="JW597">
        <v>546.726</v>
      </c>
      <c r="JX597">
        <v>432.437</v>
      </c>
      <c r="JY597">
        <v>25.5599</v>
      </c>
      <c r="JZ597">
        <v>28.4935</v>
      </c>
      <c r="KA597">
        <v>29.9998</v>
      </c>
      <c r="KB597">
        <v>28.4025</v>
      </c>
      <c r="KC597">
        <v>28.4267</v>
      </c>
      <c r="KD597">
        <v>11.7469</v>
      </c>
      <c r="KE597">
        <v>28.6499</v>
      </c>
      <c r="KF597">
        <v>100</v>
      </c>
      <c r="KG597">
        <v>25.5759</v>
      </c>
      <c r="KH597">
        <v>352.075</v>
      </c>
      <c r="KI597">
        <v>21.5976</v>
      </c>
      <c r="KJ597">
        <v>92.7423</v>
      </c>
      <c r="KK597">
        <v>98.7147</v>
      </c>
    </row>
    <row r="598" spans="1:297">
      <c r="A598">
        <v>582</v>
      </c>
      <c r="B598">
        <v>1759007196</v>
      </c>
      <c r="C598">
        <v>19849</v>
      </c>
      <c r="D598" t="s">
        <v>1611</v>
      </c>
      <c r="E598" t="s">
        <v>1612</v>
      </c>
      <c r="F598">
        <v>5</v>
      </c>
      <c r="G598" t="s">
        <v>1602</v>
      </c>
      <c r="H598" t="s">
        <v>436</v>
      </c>
      <c r="I598">
        <v>1759007187.84615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(EA598+(U598+2*0.95*5.67E-8*(((EA598+$B$7)+273)^4-(EA598+273)^4)-44100*J598)/(1.84*29.3*R598+8*0.95*5.67E-8*(EA598+273)^3))</f>
        <v>0</v>
      </c>
      <c r="W598">
        <f>($C$7*EB598+$D$7*EC598+$E$7*V598)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2*0.95*5.67E-8*(((EA598+$B$7)+273)^4-(W598+273)^4)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378.79762930119</v>
      </c>
      <c r="AK598">
        <v>387.025393939394</v>
      </c>
      <c r="AL598">
        <v>-3.06010389610393</v>
      </c>
      <c r="AM598">
        <v>63.08</v>
      </c>
      <c r="AN598">
        <f>(AP598 - AO598 + DY598*1E3/(8.314*(EA598+273.15)) * AR598/DX598 * AQ598) * DX598/(100*DL598) * 1000/(1000 - AP598)</f>
        <v>0</v>
      </c>
      <c r="AO598">
        <v>21.5617551398809</v>
      </c>
      <c r="AP598">
        <v>22.4982509090909</v>
      </c>
      <c r="AQ598">
        <v>2.80343703819216e-07</v>
      </c>
      <c r="AR598">
        <v>99.94</v>
      </c>
      <c r="AS598">
        <v>0</v>
      </c>
      <c r="AT598">
        <v>0</v>
      </c>
      <c r="AU598">
        <f>IF(AS598*$H$13&gt;=AW598,1.0,(AW598/(AW598-AS598*$H$13)))</f>
        <v>0</v>
      </c>
      <c r="AV598">
        <f>(AU598-1)*100</f>
        <v>0</v>
      </c>
      <c r="AW598">
        <f>MAX(0,($B$13+$C$13*EF598)/(1+$D$13*EF598)*DY598/(EA598+273)*$E$13)</f>
        <v>0</v>
      </c>
      <c r="AX598" t="s">
        <v>437</v>
      </c>
      <c r="AY598" t="s">
        <v>437</v>
      </c>
      <c r="AZ598">
        <v>0</v>
      </c>
      <c r="BA598">
        <v>0</v>
      </c>
      <c r="BB598">
        <f>1-AZ598/BA598</f>
        <v>0</v>
      </c>
      <c r="BC598">
        <v>0</v>
      </c>
      <c r="BD598" t="s">
        <v>437</v>
      </c>
      <c r="BE598" t="s">
        <v>437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437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$B$11*EG598+$C$11*EH598+$F$11*ES598*(1-EV598)</f>
        <v>0</v>
      </c>
      <c r="DI598">
        <f>DH598*DJ598</f>
        <v>0</v>
      </c>
      <c r="DJ598">
        <f>($B$11*$D$9+$C$11*$D$9+$F$11*((FF598+EX598)/MAX(FF598+EX598+FG598, 0.1)*$I$9+FG598/MAX(FF598+EX598+FG598, 0.1)*$J$9))/($B$11+$C$11+$F$11)</f>
        <v>0</v>
      </c>
      <c r="DK598">
        <f>($B$11*$K$9+$C$11*$K$9+$F$11*((FF598+EX598)/MAX(FF598+EX598+FG598, 0.1)*$P$9+FG598/MAX(FF598+EX598+FG598, 0.1)*$Q$9))/($B$11+$C$11+$F$11)</f>
        <v>0</v>
      </c>
      <c r="DL598">
        <v>2.7</v>
      </c>
      <c r="DM598">
        <v>0.5</v>
      </c>
      <c r="DN598" t="s">
        <v>438</v>
      </c>
      <c r="DO598">
        <v>2</v>
      </c>
      <c r="DP598" t="b">
        <v>1</v>
      </c>
      <c r="DQ598">
        <v>1759007187.84615</v>
      </c>
      <c r="DR598">
        <v>396.751076923077</v>
      </c>
      <c r="DS598">
        <v>385.837153846154</v>
      </c>
      <c r="DT598">
        <v>22.4987</v>
      </c>
      <c r="DU598">
        <v>21.5643538461538</v>
      </c>
      <c r="DV598">
        <v>391.000769230769</v>
      </c>
      <c r="DW598">
        <v>22.1363</v>
      </c>
      <c r="DX598">
        <v>499.994923076923</v>
      </c>
      <c r="DY598">
        <v>90.2085230769231</v>
      </c>
      <c r="DZ598">
        <v>0.0294608769230769</v>
      </c>
      <c r="EA598">
        <v>29.1648461538462</v>
      </c>
      <c r="EB598">
        <v>29.9741153846154</v>
      </c>
      <c r="EC598">
        <v>999.9</v>
      </c>
      <c r="ED598">
        <v>0</v>
      </c>
      <c r="EE598">
        <v>0</v>
      </c>
      <c r="EF598">
        <v>10014.4692307692</v>
      </c>
      <c r="EG598">
        <v>0</v>
      </c>
      <c r="EH598">
        <v>9.84861</v>
      </c>
      <c r="EI598">
        <v>10.9140469230769</v>
      </c>
      <c r="EJ598">
        <v>405.882923076923</v>
      </c>
      <c r="EK598">
        <v>394.341</v>
      </c>
      <c r="EL598">
        <v>0.934353769230769</v>
      </c>
      <c r="EM598">
        <v>385.837153846154</v>
      </c>
      <c r="EN598">
        <v>21.5643538461538</v>
      </c>
      <c r="EO598">
        <v>2.02957615384615</v>
      </c>
      <c r="EP598">
        <v>1.94528846153846</v>
      </c>
      <c r="EQ598">
        <v>17.6769692307692</v>
      </c>
      <c r="ER598">
        <v>17.0059076923077</v>
      </c>
      <c r="ES598">
        <v>1999.96615384615</v>
      </c>
      <c r="ET598">
        <v>0.979994615384615</v>
      </c>
      <c r="EU598">
        <v>0.0200053923076923</v>
      </c>
      <c r="EV598">
        <v>0</v>
      </c>
      <c r="EW598">
        <v>353.34</v>
      </c>
      <c r="EX598">
        <v>5.00016</v>
      </c>
      <c r="EY598">
        <v>7321.81153846154</v>
      </c>
      <c r="EZ598">
        <v>18233.8615384615</v>
      </c>
      <c r="FA598">
        <v>49.0524615384615</v>
      </c>
      <c r="FB598">
        <v>49.5910769230769</v>
      </c>
      <c r="FC598">
        <v>49.4951538461538</v>
      </c>
      <c r="FD598">
        <v>49.187</v>
      </c>
      <c r="FE598">
        <v>50.812</v>
      </c>
      <c r="FF598">
        <v>1955.05615384615</v>
      </c>
      <c r="FG598">
        <v>39.91</v>
      </c>
      <c r="FH598">
        <v>0</v>
      </c>
      <c r="FI598">
        <v>1759007201.7</v>
      </c>
      <c r="FJ598">
        <v>0</v>
      </c>
      <c r="FK598">
        <v>353.29864</v>
      </c>
      <c r="FL598">
        <v>-0.372076922623921</v>
      </c>
      <c r="FM598">
        <v>-16.7046153875483</v>
      </c>
      <c r="FN598">
        <v>7321.3868</v>
      </c>
      <c r="FO598">
        <v>15</v>
      </c>
      <c r="FP598">
        <v>0</v>
      </c>
      <c r="FQ598" t="s">
        <v>439</v>
      </c>
      <c r="FR598">
        <v>1747249705.1</v>
      </c>
      <c r="FS598">
        <v>1747249711.1</v>
      </c>
      <c r="FT598">
        <v>0</v>
      </c>
      <c r="FU598">
        <v>0.871</v>
      </c>
      <c r="FV598">
        <v>0.066</v>
      </c>
      <c r="FW598">
        <v>5.486</v>
      </c>
      <c r="FX598">
        <v>0.145</v>
      </c>
      <c r="FY598">
        <v>420</v>
      </c>
      <c r="FZ598">
        <v>16</v>
      </c>
      <c r="GA598">
        <v>0.27</v>
      </c>
      <c r="GB598">
        <v>0.16</v>
      </c>
      <c r="GC598">
        <v>6.57317904761905</v>
      </c>
      <c r="GD598">
        <v>67.1954385974026</v>
      </c>
      <c r="GE598">
        <v>6.88053524067585</v>
      </c>
      <c r="GF598">
        <v>0</v>
      </c>
      <c r="GG598">
        <v>353.410911764706</v>
      </c>
      <c r="GH598">
        <v>-1.39353705563445</v>
      </c>
      <c r="GI598">
        <v>0.250373528910789</v>
      </c>
      <c r="GJ598">
        <v>-1</v>
      </c>
      <c r="GK598">
        <v>0.931940190476191</v>
      </c>
      <c r="GL598">
        <v>0.0331051168831175</v>
      </c>
      <c r="GM598">
        <v>0.00357244060391222</v>
      </c>
      <c r="GN598">
        <v>1</v>
      </c>
      <c r="GO598">
        <v>1</v>
      </c>
      <c r="GP598">
        <v>2</v>
      </c>
      <c r="GQ598" t="s">
        <v>446</v>
      </c>
      <c r="GR598">
        <v>3.12536</v>
      </c>
      <c r="GS598">
        <v>2.65502</v>
      </c>
      <c r="GT598">
        <v>0.081112</v>
      </c>
      <c r="GU598">
        <v>0.0793324</v>
      </c>
      <c r="GV598">
        <v>0.0965769</v>
      </c>
      <c r="GW598">
        <v>0.0942709</v>
      </c>
      <c r="GX598">
        <v>23580.1</v>
      </c>
      <c r="GY598">
        <v>22454.6</v>
      </c>
      <c r="GZ598">
        <v>22950.2</v>
      </c>
      <c r="HA598">
        <v>23749.6</v>
      </c>
      <c r="HB598">
        <v>35341</v>
      </c>
      <c r="HC598">
        <v>35609.8</v>
      </c>
      <c r="HD598">
        <v>41381.9</v>
      </c>
      <c r="HE598">
        <v>42358.6</v>
      </c>
      <c r="HF598">
        <v>1.89937</v>
      </c>
      <c r="HG598">
        <v>1.81082</v>
      </c>
      <c r="HH598">
        <v>0.192396</v>
      </c>
      <c r="HI598">
        <v>0</v>
      </c>
      <c r="HJ598">
        <v>26.8422</v>
      </c>
      <c r="HK598">
        <v>999.9</v>
      </c>
      <c r="HL598">
        <v>56.068</v>
      </c>
      <c r="HM598">
        <v>29.406</v>
      </c>
      <c r="HN598">
        <v>25.5878</v>
      </c>
      <c r="HO598">
        <v>53.1565</v>
      </c>
      <c r="HP598">
        <v>41.4824</v>
      </c>
      <c r="HQ598">
        <v>1</v>
      </c>
      <c r="HR598">
        <v>0.0700838</v>
      </c>
      <c r="HS598">
        <v>0.64555</v>
      </c>
      <c r="HT598">
        <v>20.2163</v>
      </c>
      <c r="HU598">
        <v>5.23301</v>
      </c>
      <c r="HV598">
        <v>11.992</v>
      </c>
      <c r="HW598">
        <v>4.9556</v>
      </c>
      <c r="HX598">
        <v>3.3039</v>
      </c>
      <c r="HY598">
        <v>26</v>
      </c>
      <c r="HZ598">
        <v>9999</v>
      </c>
      <c r="IA598">
        <v>9999</v>
      </c>
      <c r="IB598">
        <v>9999</v>
      </c>
      <c r="IC598">
        <v>1.86846</v>
      </c>
      <c r="ID598">
        <v>1.86417</v>
      </c>
      <c r="IE598">
        <v>1.8718</v>
      </c>
      <c r="IF598">
        <v>1.86266</v>
      </c>
      <c r="IG598">
        <v>1.86206</v>
      </c>
      <c r="IH598">
        <v>1.86856</v>
      </c>
      <c r="II598">
        <v>1.85868</v>
      </c>
      <c r="IJ598">
        <v>1.86508</v>
      </c>
      <c r="IK598">
        <v>5</v>
      </c>
      <c r="IL598">
        <v>0</v>
      </c>
      <c r="IM598">
        <v>0</v>
      </c>
      <c r="IN598">
        <v>0</v>
      </c>
      <c r="IO598" t="s">
        <v>441</v>
      </c>
      <c r="IP598" t="s">
        <v>442</v>
      </c>
      <c r="IQ598" t="s">
        <v>443</v>
      </c>
      <c r="IR598" t="s">
        <v>443</v>
      </c>
      <c r="IS598" t="s">
        <v>443</v>
      </c>
      <c r="IT598" t="s">
        <v>443</v>
      </c>
      <c r="IU598">
        <v>0</v>
      </c>
      <c r="IV598">
        <v>100</v>
      </c>
      <c r="IW598">
        <v>100</v>
      </c>
      <c r="IX598">
        <v>5.683</v>
      </c>
      <c r="IY598">
        <v>0.3624</v>
      </c>
      <c r="IZ598">
        <v>4.29428474587108</v>
      </c>
      <c r="JA598">
        <v>0.0044018681294096</v>
      </c>
      <c r="JB598">
        <v>-1.90699597991277e-06</v>
      </c>
      <c r="JC598">
        <v>4.44501569190667e-10</v>
      </c>
      <c r="JD598">
        <v>0.0663976639725661</v>
      </c>
      <c r="JE598">
        <v>0.00774552653971819</v>
      </c>
      <c r="JF598">
        <v>0.000136201457998369</v>
      </c>
      <c r="JG598">
        <v>5.32982615085375e-06</v>
      </c>
      <c r="JH598">
        <v>-0</v>
      </c>
      <c r="JI598">
        <v>1991</v>
      </c>
      <c r="JJ598">
        <v>1</v>
      </c>
      <c r="JK598">
        <v>28</v>
      </c>
      <c r="JL598">
        <v>195958.2</v>
      </c>
      <c r="JM598">
        <v>195958.1</v>
      </c>
      <c r="JN598">
        <v>0.554199</v>
      </c>
      <c r="JO598">
        <v>2.40112</v>
      </c>
      <c r="JP598">
        <v>1.4978</v>
      </c>
      <c r="JQ598">
        <v>2.33276</v>
      </c>
      <c r="JR598">
        <v>1.54419</v>
      </c>
      <c r="JS598">
        <v>2.30713</v>
      </c>
      <c r="JT598">
        <v>35.7777</v>
      </c>
      <c r="JU598">
        <v>24.0963</v>
      </c>
      <c r="JV598">
        <v>18</v>
      </c>
      <c r="JW598">
        <v>546.397</v>
      </c>
      <c r="JX598">
        <v>432.435</v>
      </c>
      <c r="JY598">
        <v>25.5794</v>
      </c>
      <c r="JZ598">
        <v>28.4904</v>
      </c>
      <c r="KA598">
        <v>29.9999</v>
      </c>
      <c r="KB598">
        <v>28.4002</v>
      </c>
      <c r="KC598">
        <v>28.4243</v>
      </c>
      <c r="KD598">
        <v>11.001</v>
      </c>
      <c r="KE598">
        <v>28.6499</v>
      </c>
      <c r="KF598">
        <v>100</v>
      </c>
      <c r="KG598">
        <v>25.5865</v>
      </c>
      <c r="KH598">
        <v>331.852</v>
      </c>
      <c r="KI598">
        <v>21.5976</v>
      </c>
      <c r="KJ598">
        <v>92.7426</v>
      </c>
      <c r="KK598">
        <v>98.7143</v>
      </c>
    </row>
    <row r="599" spans="1:297">
      <c r="A599">
        <v>583</v>
      </c>
      <c r="B599">
        <v>1759007201</v>
      </c>
      <c r="C599">
        <v>19854</v>
      </c>
      <c r="D599" t="s">
        <v>1613</v>
      </c>
      <c r="E599" t="s">
        <v>1614</v>
      </c>
      <c r="F599">
        <v>5</v>
      </c>
      <c r="G599" t="s">
        <v>1602</v>
      </c>
      <c r="H599" t="s">
        <v>436</v>
      </c>
      <c r="I599">
        <v>1759007192.84615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(EA599+(U599+2*0.95*5.67E-8*(((EA599+$B$7)+273)^4-(EA599+273)^4)-44100*J599)/(1.84*29.3*R599+8*0.95*5.67E-8*(EA599+273)^3))</f>
        <v>0</v>
      </c>
      <c r="W599">
        <f>($C$7*EB599+$D$7*EC599+$E$7*V599)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2*0.95*5.67E-8*(((EA599+$B$7)+273)^4-(W599+273)^4)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362.107762565476</v>
      </c>
      <c r="AK599">
        <v>371.483757575757</v>
      </c>
      <c r="AL599">
        <v>-3.13985989177497</v>
      </c>
      <c r="AM599">
        <v>63.08</v>
      </c>
      <c r="AN599">
        <f>(AP599 - AO599 + DY599*1E3/(8.314*(EA599+273.15)) * AR599/DX599 * AQ599) * DX599/(100*DL599) * 1000/(1000 - AP599)</f>
        <v>0</v>
      </c>
      <c r="AO599">
        <v>21.5608471369048</v>
      </c>
      <c r="AP599">
        <v>22.4943921212121</v>
      </c>
      <c r="AQ599">
        <v>-9.75040427480748e-07</v>
      </c>
      <c r="AR599">
        <v>99.94</v>
      </c>
      <c r="AS599">
        <v>0</v>
      </c>
      <c r="AT599">
        <v>0</v>
      </c>
      <c r="AU599">
        <f>IF(AS599*$H$13&gt;=AW599,1.0,(AW599/(AW599-AS599*$H$13)))</f>
        <v>0</v>
      </c>
      <c r="AV599">
        <f>(AU599-1)*100</f>
        <v>0</v>
      </c>
      <c r="AW599">
        <f>MAX(0,($B$13+$C$13*EF599)/(1+$D$13*EF599)*DY599/(EA599+273)*$E$13)</f>
        <v>0</v>
      </c>
      <c r="AX599" t="s">
        <v>437</v>
      </c>
      <c r="AY599" t="s">
        <v>437</v>
      </c>
      <c r="AZ599">
        <v>0</v>
      </c>
      <c r="BA599">
        <v>0</v>
      </c>
      <c r="BB599">
        <f>1-AZ599/BA599</f>
        <v>0</v>
      </c>
      <c r="BC599">
        <v>0</v>
      </c>
      <c r="BD599" t="s">
        <v>437</v>
      </c>
      <c r="BE599" t="s">
        <v>437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437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$B$11*EG599+$C$11*EH599+$F$11*ES599*(1-EV599)</f>
        <v>0</v>
      </c>
      <c r="DI599">
        <f>DH599*DJ599</f>
        <v>0</v>
      </c>
      <c r="DJ599">
        <f>($B$11*$D$9+$C$11*$D$9+$F$11*((FF599+EX599)/MAX(FF599+EX599+FG599, 0.1)*$I$9+FG599/MAX(FF599+EX599+FG599, 0.1)*$J$9))/($B$11+$C$11+$F$11)</f>
        <v>0</v>
      </c>
      <c r="DK599">
        <f>($B$11*$K$9+$C$11*$K$9+$F$11*((FF599+EX599)/MAX(FF599+EX599+FG599, 0.1)*$P$9+FG599/MAX(FF599+EX599+FG599, 0.1)*$Q$9))/($B$11+$C$11+$F$11)</f>
        <v>0</v>
      </c>
      <c r="DL599">
        <v>2.7</v>
      </c>
      <c r="DM599">
        <v>0.5</v>
      </c>
      <c r="DN599" t="s">
        <v>438</v>
      </c>
      <c r="DO599">
        <v>2</v>
      </c>
      <c r="DP599" t="b">
        <v>1</v>
      </c>
      <c r="DQ599">
        <v>1759007192.84615</v>
      </c>
      <c r="DR599">
        <v>384.056230769231</v>
      </c>
      <c r="DS599">
        <v>369.919230769231</v>
      </c>
      <c r="DT599">
        <v>22.4974461538462</v>
      </c>
      <c r="DU599">
        <v>21.5620076923077</v>
      </c>
      <c r="DV599">
        <v>378.345615384615</v>
      </c>
      <c r="DW599">
        <v>22.1350692307692</v>
      </c>
      <c r="DX599">
        <v>500.043</v>
      </c>
      <c r="DY599">
        <v>90.2087384615384</v>
      </c>
      <c r="DZ599">
        <v>0.0294594461538462</v>
      </c>
      <c r="EA599">
        <v>29.1674153846154</v>
      </c>
      <c r="EB599">
        <v>29.9776461538462</v>
      </c>
      <c r="EC599">
        <v>999.9</v>
      </c>
      <c r="ED599">
        <v>0</v>
      </c>
      <c r="EE599">
        <v>0</v>
      </c>
      <c r="EF599">
        <v>10008.0692307692</v>
      </c>
      <c r="EG599">
        <v>0</v>
      </c>
      <c r="EH599">
        <v>9.84861</v>
      </c>
      <c r="EI599">
        <v>14.1371038461538</v>
      </c>
      <c r="EJ599">
        <v>392.895307692308</v>
      </c>
      <c r="EK599">
        <v>378.071153846154</v>
      </c>
      <c r="EL599">
        <v>0.935441076923077</v>
      </c>
      <c r="EM599">
        <v>369.919230769231</v>
      </c>
      <c r="EN599">
        <v>21.5620076923077</v>
      </c>
      <c r="EO599">
        <v>2.02946692307692</v>
      </c>
      <c r="EP599">
        <v>1.94508153846154</v>
      </c>
      <c r="EQ599">
        <v>17.6761153846154</v>
      </c>
      <c r="ER599">
        <v>17.0042230769231</v>
      </c>
      <c r="ES599">
        <v>1999.97384615385</v>
      </c>
      <c r="ET599">
        <v>0.979994615384615</v>
      </c>
      <c r="EU599">
        <v>0.0200053923076923</v>
      </c>
      <c r="EV599">
        <v>0</v>
      </c>
      <c r="EW599">
        <v>353.260846153846</v>
      </c>
      <c r="EX599">
        <v>5.00016</v>
      </c>
      <c r="EY599">
        <v>7320.48538461539</v>
      </c>
      <c r="EZ599">
        <v>18233.9384615385</v>
      </c>
      <c r="FA599">
        <v>49.0476923076923</v>
      </c>
      <c r="FB599">
        <v>49.5910769230769</v>
      </c>
      <c r="FC599">
        <v>49.4903076923077</v>
      </c>
      <c r="FD599">
        <v>49.187</v>
      </c>
      <c r="FE599">
        <v>50.812</v>
      </c>
      <c r="FF599">
        <v>1955.06384615385</v>
      </c>
      <c r="FG599">
        <v>39.91</v>
      </c>
      <c r="FH599">
        <v>0</v>
      </c>
      <c r="FI599">
        <v>1759007206.5</v>
      </c>
      <c r="FJ599">
        <v>0</v>
      </c>
      <c r="FK599">
        <v>353.24996</v>
      </c>
      <c r="FL599">
        <v>-1.03638461501805</v>
      </c>
      <c r="FM599">
        <v>-10.6799999869582</v>
      </c>
      <c r="FN599">
        <v>7320.2712</v>
      </c>
      <c r="FO599">
        <v>15</v>
      </c>
      <c r="FP599">
        <v>0</v>
      </c>
      <c r="FQ599" t="s">
        <v>439</v>
      </c>
      <c r="FR599">
        <v>1747249705.1</v>
      </c>
      <c r="FS599">
        <v>1747249711.1</v>
      </c>
      <c r="FT599">
        <v>0</v>
      </c>
      <c r="FU599">
        <v>0.871</v>
      </c>
      <c r="FV599">
        <v>0.066</v>
      </c>
      <c r="FW599">
        <v>5.486</v>
      </c>
      <c r="FX599">
        <v>0.145</v>
      </c>
      <c r="FY599">
        <v>420</v>
      </c>
      <c r="FZ599">
        <v>16</v>
      </c>
      <c r="GA599">
        <v>0.27</v>
      </c>
      <c r="GB599">
        <v>0.16</v>
      </c>
      <c r="GC599">
        <v>12.0107052380952</v>
      </c>
      <c r="GD599">
        <v>40.9290872727273</v>
      </c>
      <c r="GE599">
        <v>4.29263769036133</v>
      </c>
      <c r="GF599">
        <v>0</v>
      </c>
      <c r="GG599">
        <v>353.3035</v>
      </c>
      <c r="GH599">
        <v>-0.820886174140121</v>
      </c>
      <c r="GI599">
        <v>0.226948329180123</v>
      </c>
      <c r="GJ599">
        <v>-1</v>
      </c>
      <c r="GK599">
        <v>0.934254142857143</v>
      </c>
      <c r="GL599">
        <v>0.0135036623376627</v>
      </c>
      <c r="GM599">
        <v>0.00203376957738029</v>
      </c>
      <c r="GN599">
        <v>1</v>
      </c>
      <c r="GO599">
        <v>1</v>
      </c>
      <c r="GP599">
        <v>2</v>
      </c>
      <c r="GQ599" t="s">
        <v>446</v>
      </c>
      <c r="GR599">
        <v>3.12572</v>
      </c>
      <c r="GS599">
        <v>2.65444</v>
      </c>
      <c r="GT599">
        <v>0.0784147</v>
      </c>
      <c r="GU599">
        <v>0.0762688</v>
      </c>
      <c r="GV599">
        <v>0.0965676</v>
      </c>
      <c r="GW599">
        <v>0.0942616</v>
      </c>
      <c r="GX599">
        <v>23649.5</v>
      </c>
      <c r="GY599">
        <v>22529.7</v>
      </c>
      <c r="GZ599">
        <v>22950.4</v>
      </c>
      <c r="HA599">
        <v>23750</v>
      </c>
      <c r="HB599">
        <v>35341.2</v>
      </c>
      <c r="HC599">
        <v>35610.3</v>
      </c>
      <c r="HD599">
        <v>41382.1</v>
      </c>
      <c r="HE599">
        <v>42359.1</v>
      </c>
      <c r="HF599">
        <v>1.90038</v>
      </c>
      <c r="HG599">
        <v>1.8106</v>
      </c>
      <c r="HH599">
        <v>0.192784</v>
      </c>
      <c r="HI599">
        <v>0</v>
      </c>
      <c r="HJ599">
        <v>26.8416</v>
      </c>
      <c r="HK599">
        <v>999.9</v>
      </c>
      <c r="HL599">
        <v>56.068</v>
      </c>
      <c r="HM599">
        <v>29.406</v>
      </c>
      <c r="HN599">
        <v>25.5909</v>
      </c>
      <c r="HO599">
        <v>54.3665</v>
      </c>
      <c r="HP599">
        <v>41.2861</v>
      </c>
      <c r="HQ599">
        <v>1</v>
      </c>
      <c r="HR599">
        <v>0.0700889</v>
      </c>
      <c r="HS599">
        <v>0.662582</v>
      </c>
      <c r="HT599">
        <v>20.2164</v>
      </c>
      <c r="HU599">
        <v>5.23316</v>
      </c>
      <c r="HV599">
        <v>11.992</v>
      </c>
      <c r="HW599">
        <v>4.9557</v>
      </c>
      <c r="HX599">
        <v>3.30398</v>
      </c>
      <c r="HY599">
        <v>26</v>
      </c>
      <c r="HZ599">
        <v>9999</v>
      </c>
      <c r="IA599">
        <v>9999</v>
      </c>
      <c r="IB599">
        <v>9999</v>
      </c>
      <c r="IC599">
        <v>1.86845</v>
      </c>
      <c r="ID599">
        <v>1.86417</v>
      </c>
      <c r="IE599">
        <v>1.8718</v>
      </c>
      <c r="IF599">
        <v>1.86268</v>
      </c>
      <c r="IG599">
        <v>1.86205</v>
      </c>
      <c r="IH599">
        <v>1.86858</v>
      </c>
      <c r="II599">
        <v>1.85867</v>
      </c>
      <c r="IJ599">
        <v>1.86508</v>
      </c>
      <c r="IK599">
        <v>5</v>
      </c>
      <c r="IL599">
        <v>0</v>
      </c>
      <c r="IM599">
        <v>0</v>
      </c>
      <c r="IN599">
        <v>0</v>
      </c>
      <c r="IO599" t="s">
        <v>441</v>
      </c>
      <c r="IP599" t="s">
        <v>442</v>
      </c>
      <c r="IQ599" t="s">
        <v>443</v>
      </c>
      <c r="IR599" t="s">
        <v>443</v>
      </c>
      <c r="IS599" t="s">
        <v>443</v>
      </c>
      <c r="IT599" t="s">
        <v>443</v>
      </c>
      <c r="IU599">
        <v>0</v>
      </c>
      <c r="IV599">
        <v>100</v>
      </c>
      <c r="IW599">
        <v>100</v>
      </c>
      <c r="IX599">
        <v>5.633</v>
      </c>
      <c r="IY599">
        <v>0.3623</v>
      </c>
      <c r="IZ599">
        <v>4.29428474587108</v>
      </c>
      <c r="JA599">
        <v>0.0044018681294096</v>
      </c>
      <c r="JB599">
        <v>-1.90699597991277e-06</v>
      </c>
      <c r="JC599">
        <v>4.44501569190667e-10</v>
      </c>
      <c r="JD599">
        <v>0.0663976639725661</v>
      </c>
      <c r="JE599">
        <v>0.00774552653971819</v>
      </c>
      <c r="JF599">
        <v>0.000136201457998369</v>
      </c>
      <c r="JG599">
        <v>5.32982615085375e-06</v>
      </c>
      <c r="JH599">
        <v>-0</v>
      </c>
      <c r="JI599">
        <v>1991</v>
      </c>
      <c r="JJ599">
        <v>1</v>
      </c>
      <c r="JK599">
        <v>28</v>
      </c>
      <c r="JL599">
        <v>195958.3</v>
      </c>
      <c r="JM599">
        <v>195958.2</v>
      </c>
      <c r="JN599">
        <v>0.513916</v>
      </c>
      <c r="JO599">
        <v>2.40112</v>
      </c>
      <c r="JP599">
        <v>1.4978</v>
      </c>
      <c r="JQ599">
        <v>2.33276</v>
      </c>
      <c r="JR599">
        <v>1.54419</v>
      </c>
      <c r="JS599">
        <v>2.3584</v>
      </c>
      <c r="JT599">
        <v>35.7777</v>
      </c>
      <c r="JU599">
        <v>24.105</v>
      </c>
      <c r="JV599">
        <v>18</v>
      </c>
      <c r="JW599">
        <v>547.029</v>
      </c>
      <c r="JX599">
        <v>432.288</v>
      </c>
      <c r="JY599">
        <v>25.5926</v>
      </c>
      <c r="JZ599">
        <v>28.4868</v>
      </c>
      <c r="KA599">
        <v>29.9999</v>
      </c>
      <c r="KB599">
        <v>28.3978</v>
      </c>
      <c r="KC599">
        <v>28.4225</v>
      </c>
      <c r="KD599">
        <v>10.2785</v>
      </c>
      <c r="KE599">
        <v>28.6499</v>
      </c>
      <c r="KF599">
        <v>100</v>
      </c>
      <c r="KG599">
        <v>25.6012</v>
      </c>
      <c r="KH599">
        <v>318.327</v>
      </c>
      <c r="KI599">
        <v>21.5976</v>
      </c>
      <c r="KJ599">
        <v>92.743</v>
      </c>
      <c r="KK599">
        <v>98.7156</v>
      </c>
    </row>
    <row r="600" spans="1:297">
      <c r="A600">
        <v>584</v>
      </c>
      <c r="B600">
        <v>1759007206</v>
      </c>
      <c r="C600">
        <v>19859</v>
      </c>
      <c r="D600" t="s">
        <v>1615</v>
      </c>
      <c r="E600" t="s">
        <v>1616</v>
      </c>
      <c r="F600">
        <v>5</v>
      </c>
      <c r="G600" t="s">
        <v>1602</v>
      </c>
      <c r="H600" t="s">
        <v>436</v>
      </c>
      <c r="I600">
        <v>1759007197.84615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(EA600+(U600+2*0.95*5.67E-8*(((EA600+$B$7)+273)^4-(EA600+273)^4)-44100*J600)/(1.84*29.3*R600+8*0.95*5.67E-8*(EA600+273)^3))</f>
        <v>0</v>
      </c>
      <c r="W600">
        <f>($C$7*EB600+$D$7*EC600+$E$7*V600)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2*0.95*5.67E-8*(((EA600+$B$7)+273)^4-(W600+273)^4)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344.062813229762</v>
      </c>
      <c r="AK600">
        <v>354.4606</v>
      </c>
      <c r="AL600">
        <v>-3.42312952380954</v>
      </c>
      <c r="AM600">
        <v>63.08</v>
      </c>
      <c r="AN600">
        <f>(AP600 - AO600 + DY600*1E3/(8.314*(EA600+273.15)) * AR600/DX600 * AQ600) * DX600/(100*DL600) * 1000/(1000 - AP600)</f>
        <v>0</v>
      </c>
      <c r="AO600">
        <v>21.5573826696429</v>
      </c>
      <c r="AP600">
        <v>22.4928078787879</v>
      </c>
      <c r="AQ600">
        <v>-3.53631702146367e-07</v>
      </c>
      <c r="AR600">
        <v>99.94</v>
      </c>
      <c r="AS600">
        <v>0</v>
      </c>
      <c r="AT600">
        <v>0</v>
      </c>
      <c r="AU600">
        <f>IF(AS600*$H$13&gt;=AW600,1.0,(AW600/(AW600-AS600*$H$13)))</f>
        <v>0</v>
      </c>
      <c r="AV600">
        <f>(AU600-1)*100</f>
        <v>0</v>
      </c>
      <c r="AW600">
        <f>MAX(0,($B$13+$C$13*EF600)/(1+$D$13*EF600)*DY600/(EA600+273)*$E$13)</f>
        <v>0</v>
      </c>
      <c r="AX600" t="s">
        <v>437</v>
      </c>
      <c r="AY600" t="s">
        <v>437</v>
      </c>
      <c r="AZ600">
        <v>0</v>
      </c>
      <c r="BA600">
        <v>0</v>
      </c>
      <c r="BB600">
        <f>1-AZ600/BA600</f>
        <v>0</v>
      </c>
      <c r="BC600">
        <v>0</v>
      </c>
      <c r="BD600" t="s">
        <v>437</v>
      </c>
      <c r="BE600" t="s">
        <v>437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437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$B$11*EG600+$C$11*EH600+$F$11*ES600*(1-EV600)</f>
        <v>0</v>
      </c>
      <c r="DI600">
        <f>DH600*DJ600</f>
        <v>0</v>
      </c>
      <c r="DJ600">
        <f>($B$11*$D$9+$C$11*$D$9+$F$11*((FF600+EX600)/MAX(FF600+EX600+FG600, 0.1)*$I$9+FG600/MAX(FF600+EX600+FG600, 0.1)*$J$9))/($B$11+$C$11+$F$11)</f>
        <v>0</v>
      </c>
      <c r="DK600">
        <f>($B$11*$K$9+$C$11*$K$9+$F$11*((FF600+EX600)/MAX(FF600+EX600+FG600, 0.1)*$P$9+FG600/MAX(FF600+EX600+FG600, 0.1)*$Q$9))/($B$11+$C$11+$F$11)</f>
        <v>0</v>
      </c>
      <c r="DL600">
        <v>2.7</v>
      </c>
      <c r="DM600">
        <v>0.5</v>
      </c>
      <c r="DN600" t="s">
        <v>438</v>
      </c>
      <c r="DO600">
        <v>2</v>
      </c>
      <c r="DP600" t="b">
        <v>1</v>
      </c>
      <c r="DQ600">
        <v>1759007197.84615</v>
      </c>
      <c r="DR600">
        <v>369.356384615385</v>
      </c>
      <c r="DS600">
        <v>352.962846153846</v>
      </c>
      <c r="DT600">
        <v>22.4954615384615</v>
      </c>
      <c r="DU600">
        <v>21.5599538461538</v>
      </c>
      <c r="DV600">
        <v>363.692307692308</v>
      </c>
      <c r="DW600">
        <v>22.1331153846154</v>
      </c>
      <c r="DX600">
        <v>500.059230769231</v>
      </c>
      <c r="DY600">
        <v>90.2098923076923</v>
      </c>
      <c r="DZ600">
        <v>0.0293864</v>
      </c>
      <c r="EA600">
        <v>29.1711461538462</v>
      </c>
      <c r="EB600">
        <v>29.9844461538462</v>
      </c>
      <c r="EC600">
        <v>999.9</v>
      </c>
      <c r="ED600">
        <v>0</v>
      </c>
      <c r="EE600">
        <v>0</v>
      </c>
      <c r="EF600">
        <v>9989.03307692308</v>
      </c>
      <c r="EG600">
        <v>0</v>
      </c>
      <c r="EH600">
        <v>9.84861</v>
      </c>
      <c r="EI600">
        <v>16.3935</v>
      </c>
      <c r="EJ600">
        <v>377.856307692308</v>
      </c>
      <c r="EK600">
        <v>360.740307692308</v>
      </c>
      <c r="EL600">
        <v>0.935502692307692</v>
      </c>
      <c r="EM600">
        <v>352.962846153846</v>
      </c>
      <c r="EN600">
        <v>21.5599538461538</v>
      </c>
      <c r="EO600">
        <v>2.02931307692308</v>
      </c>
      <c r="EP600">
        <v>1.94492153846154</v>
      </c>
      <c r="EQ600">
        <v>17.6749230769231</v>
      </c>
      <c r="ER600">
        <v>17.0029230769231</v>
      </c>
      <c r="ES600">
        <v>2000.02307692308</v>
      </c>
      <c r="ET600">
        <v>0.979995076923077</v>
      </c>
      <c r="EU600">
        <v>0.0200049615384615</v>
      </c>
      <c r="EV600">
        <v>0</v>
      </c>
      <c r="EW600">
        <v>353.180307692308</v>
      </c>
      <c r="EX600">
        <v>5.00016</v>
      </c>
      <c r="EY600">
        <v>7319.6</v>
      </c>
      <c r="EZ600">
        <v>18234.3846153846</v>
      </c>
      <c r="FA600">
        <v>49.0333846153846</v>
      </c>
      <c r="FB600">
        <v>49.5862307692308</v>
      </c>
      <c r="FC600">
        <v>49.4903076923077</v>
      </c>
      <c r="FD600">
        <v>49.187</v>
      </c>
      <c r="FE600">
        <v>50.812</v>
      </c>
      <c r="FF600">
        <v>1955.11307692308</v>
      </c>
      <c r="FG600">
        <v>39.91</v>
      </c>
      <c r="FH600">
        <v>0</v>
      </c>
      <c r="FI600">
        <v>1759007211.3</v>
      </c>
      <c r="FJ600">
        <v>0</v>
      </c>
      <c r="FK600">
        <v>353.21108</v>
      </c>
      <c r="FL600">
        <v>-0.609615388031848</v>
      </c>
      <c r="FM600">
        <v>-10.0238461439547</v>
      </c>
      <c r="FN600">
        <v>7319.3588</v>
      </c>
      <c r="FO600">
        <v>15</v>
      </c>
      <c r="FP600">
        <v>0</v>
      </c>
      <c r="FQ600" t="s">
        <v>439</v>
      </c>
      <c r="FR600">
        <v>1747249705.1</v>
      </c>
      <c r="FS600">
        <v>1747249711.1</v>
      </c>
      <c r="FT600">
        <v>0</v>
      </c>
      <c r="FU600">
        <v>0.871</v>
      </c>
      <c r="FV600">
        <v>0.066</v>
      </c>
      <c r="FW600">
        <v>5.486</v>
      </c>
      <c r="FX600">
        <v>0.145</v>
      </c>
      <c r="FY600">
        <v>420</v>
      </c>
      <c r="FZ600">
        <v>16</v>
      </c>
      <c r="GA600">
        <v>0.27</v>
      </c>
      <c r="GB600">
        <v>0.16</v>
      </c>
      <c r="GC600">
        <v>15.2055655</v>
      </c>
      <c r="GD600">
        <v>25.2924139849624</v>
      </c>
      <c r="GE600">
        <v>2.55571531846071</v>
      </c>
      <c r="GF600">
        <v>0</v>
      </c>
      <c r="GG600">
        <v>353.210382352941</v>
      </c>
      <c r="GH600">
        <v>-0.79414820497782</v>
      </c>
      <c r="GI600">
        <v>0.222869127345794</v>
      </c>
      <c r="GJ600">
        <v>-1</v>
      </c>
      <c r="GK600">
        <v>0.93536835</v>
      </c>
      <c r="GL600">
        <v>0.000283984962407618</v>
      </c>
      <c r="GM600">
        <v>0.00118227328799225</v>
      </c>
      <c r="GN600">
        <v>1</v>
      </c>
      <c r="GO600">
        <v>1</v>
      </c>
      <c r="GP600">
        <v>2</v>
      </c>
      <c r="GQ600" t="s">
        <v>446</v>
      </c>
      <c r="GR600">
        <v>3.12521</v>
      </c>
      <c r="GS600">
        <v>2.65485</v>
      </c>
      <c r="GT600">
        <v>0.0754778</v>
      </c>
      <c r="GU600">
        <v>0.0733093</v>
      </c>
      <c r="GV600">
        <v>0.0965714</v>
      </c>
      <c r="GW600">
        <v>0.0942491</v>
      </c>
      <c r="GX600">
        <v>23725.1</v>
      </c>
      <c r="GY600">
        <v>22601.8</v>
      </c>
      <c r="GZ600">
        <v>22950.6</v>
      </c>
      <c r="HA600">
        <v>23750</v>
      </c>
      <c r="HB600">
        <v>35341.4</v>
      </c>
      <c r="HC600">
        <v>35610.7</v>
      </c>
      <c r="HD600">
        <v>41382.8</v>
      </c>
      <c r="HE600">
        <v>42359.2</v>
      </c>
      <c r="HF600">
        <v>1.8994</v>
      </c>
      <c r="HG600">
        <v>1.8112</v>
      </c>
      <c r="HH600">
        <v>0.193417</v>
      </c>
      <c r="HI600">
        <v>0</v>
      </c>
      <c r="HJ600">
        <v>26.8422</v>
      </c>
      <c r="HK600">
        <v>999.9</v>
      </c>
      <c r="HL600">
        <v>56.068</v>
      </c>
      <c r="HM600">
        <v>29.406</v>
      </c>
      <c r="HN600">
        <v>25.5885</v>
      </c>
      <c r="HO600">
        <v>54.6765</v>
      </c>
      <c r="HP600">
        <v>41.5585</v>
      </c>
      <c r="HQ600">
        <v>1</v>
      </c>
      <c r="HR600">
        <v>0.0697154</v>
      </c>
      <c r="HS600">
        <v>0.663897</v>
      </c>
      <c r="HT600">
        <v>20.2162</v>
      </c>
      <c r="HU600">
        <v>5.23256</v>
      </c>
      <c r="HV600">
        <v>11.992</v>
      </c>
      <c r="HW600">
        <v>4.9556</v>
      </c>
      <c r="HX600">
        <v>3.3039</v>
      </c>
      <c r="HY600">
        <v>26</v>
      </c>
      <c r="HZ600">
        <v>9999</v>
      </c>
      <c r="IA600">
        <v>9999</v>
      </c>
      <c r="IB600">
        <v>9999</v>
      </c>
      <c r="IC600">
        <v>1.86846</v>
      </c>
      <c r="ID600">
        <v>1.86417</v>
      </c>
      <c r="IE600">
        <v>1.8718</v>
      </c>
      <c r="IF600">
        <v>1.86268</v>
      </c>
      <c r="IG600">
        <v>1.86205</v>
      </c>
      <c r="IH600">
        <v>1.86856</v>
      </c>
      <c r="II600">
        <v>1.85867</v>
      </c>
      <c r="IJ600">
        <v>1.86508</v>
      </c>
      <c r="IK600">
        <v>5</v>
      </c>
      <c r="IL600">
        <v>0</v>
      </c>
      <c r="IM600">
        <v>0</v>
      </c>
      <c r="IN600">
        <v>0</v>
      </c>
      <c r="IO600" t="s">
        <v>441</v>
      </c>
      <c r="IP600" t="s">
        <v>442</v>
      </c>
      <c r="IQ600" t="s">
        <v>443</v>
      </c>
      <c r="IR600" t="s">
        <v>443</v>
      </c>
      <c r="IS600" t="s">
        <v>443</v>
      </c>
      <c r="IT600" t="s">
        <v>443</v>
      </c>
      <c r="IU600">
        <v>0</v>
      </c>
      <c r="IV600">
        <v>100</v>
      </c>
      <c r="IW600">
        <v>100</v>
      </c>
      <c r="IX600">
        <v>5.58</v>
      </c>
      <c r="IY600">
        <v>0.3623</v>
      </c>
      <c r="IZ600">
        <v>4.29428474587108</v>
      </c>
      <c r="JA600">
        <v>0.0044018681294096</v>
      </c>
      <c r="JB600">
        <v>-1.90699597991277e-06</v>
      </c>
      <c r="JC600">
        <v>4.44501569190667e-10</v>
      </c>
      <c r="JD600">
        <v>0.0663976639725661</v>
      </c>
      <c r="JE600">
        <v>0.00774552653971819</v>
      </c>
      <c r="JF600">
        <v>0.000136201457998369</v>
      </c>
      <c r="JG600">
        <v>5.32982615085375e-06</v>
      </c>
      <c r="JH600">
        <v>-0</v>
      </c>
      <c r="JI600">
        <v>1991</v>
      </c>
      <c r="JJ600">
        <v>1</v>
      </c>
      <c r="JK600">
        <v>28</v>
      </c>
      <c r="JL600">
        <v>195958.3</v>
      </c>
      <c r="JM600">
        <v>195958.2</v>
      </c>
      <c r="JN600">
        <v>0.480957</v>
      </c>
      <c r="JO600">
        <v>2.42188</v>
      </c>
      <c r="JP600">
        <v>1.4978</v>
      </c>
      <c r="JQ600">
        <v>2.33276</v>
      </c>
      <c r="JR600">
        <v>1.54419</v>
      </c>
      <c r="JS600">
        <v>2.39624</v>
      </c>
      <c r="JT600">
        <v>35.7544</v>
      </c>
      <c r="JU600">
        <v>24.105</v>
      </c>
      <c r="JV600">
        <v>18</v>
      </c>
      <c r="JW600">
        <v>546.374</v>
      </c>
      <c r="JX600">
        <v>432.626</v>
      </c>
      <c r="JY600">
        <v>25.6052</v>
      </c>
      <c r="JZ600">
        <v>28.4838</v>
      </c>
      <c r="KA600">
        <v>29.9998</v>
      </c>
      <c r="KB600">
        <v>28.3954</v>
      </c>
      <c r="KC600">
        <v>28.4201</v>
      </c>
      <c r="KD600">
        <v>9.61778</v>
      </c>
      <c r="KE600">
        <v>28.6499</v>
      </c>
      <c r="KF600">
        <v>100</v>
      </c>
      <c r="KG600">
        <v>25.6078</v>
      </c>
      <c r="KH600">
        <v>298.051</v>
      </c>
      <c r="KI600">
        <v>21.5976</v>
      </c>
      <c r="KJ600">
        <v>92.7442</v>
      </c>
      <c r="KK600">
        <v>98.7158</v>
      </c>
    </row>
    <row r="601" spans="1:297">
      <c r="A601">
        <v>585</v>
      </c>
      <c r="B601">
        <v>1759007211</v>
      </c>
      <c r="C601">
        <v>19864</v>
      </c>
      <c r="D601" t="s">
        <v>1617</v>
      </c>
      <c r="E601" t="s">
        <v>1618</v>
      </c>
      <c r="F601">
        <v>5</v>
      </c>
      <c r="G601" t="s">
        <v>1602</v>
      </c>
      <c r="H601" t="s">
        <v>436</v>
      </c>
      <c r="I601">
        <v>1759007202.84615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(EA601+(U601+2*0.95*5.67E-8*(((EA601+$B$7)+273)^4-(EA601+273)^4)-44100*J601)/(1.84*29.3*R601+8*0.95*5.67E-8*(EA601+273)^3))</f>
        <v>0</v>
      </c>
      <c r="W601">
        <f>($C$7*EB601+$D$7*EC601+$E$7*V601)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2*0.95*5.67E-8*(((EA601+$B$7)+273)^4-(W601+273)^4)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327.547044038095</v>
      </c>
      <c r="AK601">
        <v>337.878842424242</v>
      </c>
      <c r="AL601">
        <v>-3.30109129870132</v>
      </c>
      <c r="AM601">
        <v>63.08</v>
      </c>
      <c r="AN601">
        <f>(AP601 - AO601 + DY601*1E3/(8.314*(EA601+273.15)) * AR601/DX601 * AQ601) * DX601/(100*DL601) * 1000/(1000 - AP601)</f>
        <v>0</v>
      </c>
      <c r="AO601">
        <v>21.5522994077381</v>
      </c>
      <c r="AP601">
        <v>22.4894751515151</v>
      </c>
      <c r="AQ601">
        <v>-1.33748224041217e-06</v>
      </c>
      <c r="AR601">
        <v>99.94</v>
      </c>
      <c r="AS601">
        <v>0</v>
      </c>
      <c r="AT601">
        <v>0</v>
      </c>
      <c r="AU601">
        <f>IF(AS601*$H$13&gt;=AW601,1.0,(AW601/(AW601-AS601*$H$13)))</f>
        <v>0</v>
      </c>
      <c r="AV601">
        <f>(AU601-1)*100</f>
        <v>0</v>
      </c>
      <c r="AW601">
        <f>MAX(0,($B$13+$C$13*EF601)/(1+$D$13*EF601)*DY601/(EA601+273)*$E$13)</f>
        <v>0</v>
      </c>
      <c r="AX601" t="s">
        <v>437</v>
      </c>
      <c r="AY601" t="s">
        <v>437</v>
      </c>
      <c r="AZ601">
        <v>0</v>
      </c>
      <c r="BA601">
        <v>0</v>
      </c>
      <c r="BB601">
        <f>1-AZ601/BA601</f>
        <v>0</v>
      </c>
      <c r="BC601">
        <v>0</v>
      </c>
      <c r="BD601" t="s">
        <v>437</v>
      </c>
      <c r="BE601" t="s">
        <v>437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437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$B$11*EG601+$C$11*EH601+$F$11*ES601*(1-EV601)</f>
        <v>0</v>
      </c>
      <c r="DI601">
        <f>DH601*DJ601</f>
        <v>0</v>
      </c>
      <c r="DJ601">
        <f>($B$11*$D$9+$C$11*$D$9+$F$11*((FF601+EX601)/MAX(FF601+EX601+FG601, 0.1)*$I$9+FG601/MAX(FF601+EX601+FG601, 0.1)*$J$9))/($B$11+$C$11+$F$11)</f>
        <v>0</v>
      </c>
      <c r="DK601">
        <f>($B$11*$K$9+$C$11*$K$9+$F$11*((FF601+EX601)/MAX(FF601+EX601+FG601, 0.1)*$P$9+FG601/MAX(FF601+EX601+FG601, 0.1)*$Q$9))/($B$11+$C$11+$F$11)</f>
        <v>0</v>
      </c>
      <c r="DL601">
        <v>2.7</v>
      </c>
      <c r="DM601">
        <v>0.5</v>
      </c>
      <c r="DN601" t="s">
        <v>438</v>
      </c>
      <c r="DO601">
        <v>2</v>
      </c>
      <c r="DP601" t="b">
        <v>1</v>
      </c>
      <c r="DQ601">
        <v>1759007202.84615</v>
      </c>
      <c r="DR601">
        <v>353.532230769231</v>
      </c>
      <c r="DS601">
        <v>336.303692307692</v>
      </c>
      <c r="DT601">
        <v>22.4936153846154</v>
      </c>
      <c r="DU601">
        <v>21.5569384615385</v>
      </c>
      <c r="DV601">
        <v>347.918846153846</v>
      </c>
      <c r="DW601">
        <v>22.1313076923077</v>
      </c>
      <c r="DX601">
        <v>499.984153846154</v>
      </c>
      <c r="DY601">
        <v>90.2120461538462</v>
      </c>
      <c r="DZ601">
        <v>0.0294711846153846</v>
      </c>
      <c r="EA601">
        <v>29.1749692307692</v>
      </c>
      <c r="EB601">
        <v>29.9879692307692</v>
      </c>
      <c r="EC601">
        <v>999.9</v>
      </c>
      <c r="ED601">
        <v>0</v>
      </c>
      <c r="EE601">
        <v>0</v>
      </c>
      <c r="EF601">
        <v>9978.46384615385</v>
      </c>
      <c r="EG601">
        <v>0</v>
      </c>
      <c r="EH601">
        <v>9.84861</v>
      </c>
      <c r="EI601">
        <v>17.2285153846154</v>
      </c>
      <c r="EJ601">
        <v>361.667307692308</v>
      </c>
      <c r="EK601">
        <v>343.712923076923</v>
      </c>
      <c r="EL601">
        <v>0.936684846153846</v>
      </c>
      <c r="EM601">
        <v>336.303692307692</v>
      </c>
      <c r="EN601">
        <v>21.5569384615385</v>
      </c>
      <c r="EO601">
        <v>2.02919538461538</v>
      </c>
      <c r="EP601">
        <v>1.94469461538462</v>
      </c>
      <c r="EQ601">
        <v>17.6740076923077</v>
      </c>
      <c r="ER601">
        <v>17.0010923076923</v>
      </c>
      <c r="ES601">
        <v>2000.04615384615</v>
      </c>
      <c r="ET601">
        <v>0.979995307692308</v>
      </c>
      <c r="EU601">
        <v>0.0200047461538462</v>
      </c>
      <c r="EV601">
        <v>0</v>
      </c>
      <c r="EW601">
        <v>353.183230769231</v>
      </c>
      <c r="EX601">
        <v>5.00016</v>
      </c>
      <c r="EY601">
        <v>7318.97538461538</v>
      </c>
      <c r="EZ601">
        <v>18234.6</v>
      </c>
      <c r="FA601">
        <v>49.0286153846154</v>
      </c>
      <c r="FB601">
        <v>49.5862307692308</v>
      </c>
      <c r="FC601">
        <v>49.4854615384615</v>
      </c>
      <c r="FD601">
        <v>49.187</v>
      </c>
      <c r="FE601">
        <v>50.812</v>
      </c>
      <c r="FF601">
        <v>1955.13615384615</v>
      </c>
      <c r="FG601">
        <v>39.91</v>
      </c>
      <c r="FH601">
        <v>0</v>
      </c>
      <c r="FI601">
        <v>1759007216.7</v>
      </c>
      <c r="FJ601">
        <v>0</v>
      </c>
      <c r="FK601">
        <v>353.201153846154</v>
      </c>
      <c r="FL601">
        <v>0.460649577268418</v>
      </c>
      <c r="FM601">
        <v>-6.72547007535913</v>
      </c>
      <c r="FN601">
        <v>7318.74076923077</v>
      </c>
      <c r="FO601">
        <v>15</v>
      </c>
      <c r="FP601">
        <v>0</v>
      </c>
      <c r="FQ601" t="s">
        <v>439</v>
      </c>
      <c r="FR601">
        <v>1747249705.1</v>
      </c>
      <c r="FS601">
        <v>1747249711.1</v>
      </c>
      <c r="FT601">
        <v>0</v>
      </c>
      <c r="FU601">
        <v>0.871</v>
      </c>
      <c r="FV601">
        <v>0.066</v>
      </c>
      <c r="FW601">
        <v>5.486</v>
      </c>
      <c r="FX601">
        <v>0.145</v>
      </c>
      <c r="FY601">
        <v>420</v>
      </c>
      <c r="FZ601">
        <v>16</v>
      </c>
      <c r="GA601">
        <v>0.27</v>
      </c>
      <c r="GB601">
        <v>0.16</v>
      </c>
      <c r="GC601">
        <v>16.5921761904762</v>
      </c>
      <c r="GD601">
        <v>11.8038467532468</v>
      </c>
      <c r="GE601">
        <v>1.34714671414553</v>
      </c>
      <c r="GF601">
        <v>0</v>
      </c>
      <c r="GG601">
        <v>353.211823529412</v>
      </c>
      <c r="GH601">
        <v>-0.108540869287094</v>
      </c>
      <c r="GI601">
        <v>0.221666478479856</v>
      </c>
      <c r="GJ601">
        <v>-1</v>
      </c>
      <c r="GK601">
        <v>0.936327857142857</v>
      </c>
      <c r="GL601">
        <v>0.0139211688311707</v>
      </c>
      <c r="GM601">
        <v>0.0021270590312563</v>
      </c>
      <c r="GN601">
        <v>1</v>
      </c>
      <c r="GO601">
        <v>1</v>
      </c>
      <c r="GP601">
        <v>2</v>
      </c>
      <c r="GQ601" t="s">
        <v>446</v>
      </c>
      <c r="GR601">
        <v>3.12544</v>
      </c>
      <c r="GS601">
        <v>2.65546</v>
      </c>
      <c r="GT601">
        <v>0.0725745</v>
      </c>
      <c r="GU601">
        <v>0.0702142</v>
      </c>
      <c r="GV601">
        <v>0.0965528</v>
      </c>
      <c r="GW601">
        <v>0.0942384</v>
      </c>
      <c r="GX601">
        <v>23799.9</v>
      </c>
      <c r="GY601">
        <v>22677.2</v>
      </c>
      <c r="GZ601">
        <v>22950.9</v>
      </c>
      <c r="HA601">
        <v>23749.9</v>
      </c>
      <c r="HB601">
        <v>35341.8</v>
      </c>
      <c r="HC601">
        <v>35611</v>
      </c>
      <c r="HD601">
        <v>41382.6</v>
      </c>
      <c r="HE601">
        <v>42359.3</v>
      </c>
      <c r="HF601">
        <v>1.9</v>
      </c>
      <c r="HG601">
        <v>1.81113</v>
      </c>
      <c r="HH601">
        <v>0.19335</v>
      </c>
      <c r="HI601">
        <v>0</v>
      </c>
      <c r="HJ601">
        <v>26.8422</v>
      </c>
      <c r="HK601">
        <v>999.9</v>
      </c>
      <c r="HL601">
        <v>56.043</v>
      </c>
      <c r="HM601">
        <v>29.416</v>
      </c>
      <c r="HN601">
        <v>25.5914</v>
      </c>
      <c r="HO601">
        <v>54.1865</v>
      </c>
      <c r="HP601">
        <v>41.6587</v>
      </c>
      <c r="HQ601">
        <v>1</v>
      </c>
      <c r="HR601">
        <v>0.069469</v>
      </c>
      <c r="HS601">
        <v>0.682797</v>
      </c>
      <c r="HT601">
        <v>20.2163</v>
      </c>
      <c r="HU601">
        <v>5.23331</v>
      </c>
      <c r="HV601">
        <v>11.992</v>
      </c>
      <c r="HW601">
        <v>4.95565</v>
      </c>
      <c r="HX601">
        <v>3.304</v>
      </c>
      <c r="HY601">
        <v>26</v>
      </c>
      <c r="HZ601">
        <v>9999</v>
      </c>
      <c r="IA601">
        <v>9999</v>
      </c>
      <c r="IB601">
        <v>9999</v>
      </c>
      <c r="IC601">
        <v>1.86845</v>
      </c>
      <c r="ID601">
        <v>1.86417</v>
      </c>
      <c r="IE601">
        <v>1.8718</v>
      </c>
      <c r="IF601">
        <v>1.86269</v>
      </c>
      <c r="IG601">
        <v>1.86208</v>
      </c>
      <c r="IH601">
        <v>1.86858</v>
      </c>
      <c r="II601">
        <v>1.85868</v>
      </c>
      <c r="IJ601">
        <v>1.86508</v>
      </c>
      <c r="IK601">
        <v>5</v>
      </c>
      <c r="IL601">
        <v>0</v>
      </c>
      <c r="IM601">
        <v>0</v>
      </c>
      <c r="IN601">
        <v>0</v>
      </c>
      <c r="IO601" t="s">
        <v>441</v>
      </c>
      <c r="IP601" t="s">
        <v>442</v>
      </c>
      <c r="IQ601" t="s">
        <v>443</v>
      </c>
      <c r="IR601" t="s">
        <v>443</v>
      </c>
      <c r="IS601" t="s">
        <v>443</v>
      </c>
      <c r="IT601" t="s">
        <v>443</v>
      </c>
      <c r="IU601">
        <v>0</v>
      </c>
      <c r="IV601">
        <v>100</v>
      </c>
      <c r="IW601">
        <v>100</v>
      </c>
      <c r="IX601">
        <v>5.527</v>
      </c>
      <c r="IY601">
        <v>0.3621</v>
      </c>
      <c r="IZ601">
        <v>4.29428474587108</v>
      </c>
      <c r="JA601">
        <v>0.0044018681294096</v>
      </c>
      <c r="JB601">
        <v>-1.90699597991277e-06</v>
      </c>
      <c r="JC601">
        <v>4.44501569190667e-10</v>
      </c>
      <c r="JD601">
        <v>0.0663976639725661</v>
      </c>
      <c r="JE601">
        <v>0.00774552653971819</v>
      </c>
      <c r="JF601">
        <v>0.000136201457998369</v>
      </c>
      <c r="JG601">
        <v>5.32982615085375e-06</v>
      </c>
      <c r="JH601">
        <v>-0</v>
      </c>
      <c r="JI601">
        <v>1991</v>
      </c>
      <c r="JJ601">
        <v>1</v>
      </c>
      <c r="JK601">
        <v>28</v>
      </c>
      <c r="JL601">
        <v>195958.4</v>
      </c>
      <c r="JM601">
        <v>195958.3</v>
      </c>
      <c r="JN601">
        <v>0.443115</v>
      </c>
      <c r="JO601">
        <v>2.43774</v>
      </c>
      <c r="JP601">
        <v>1.49902</v>
      </c>
      <c r="JQ601">
        <v>2.33276</v>
      </c>
      <c r="JR601">
        <v>1.54419</v>
      </c>
      <c r="JS601">
        <v>2.27661</v>
      </c>
      <c r="JT601">
        <v>35.7777</v>
      </c>
      <c r="JU601">
        <v>24.0875</v>
      </c>
      <c r="JV601">
        <v>18</v>
      </c>
      <c r="JW601">
        <v>546.744</v>
      </c>
      <c r="JX601">
        <v>432.568</v>
      </c>
      <c r="JY601">
        <v>25.6123</v>
      </c>
      <c r="JZ601">
        <v>28.4806</v>
      </c>
      <c r="KA601">
        <v>29.9999</v>
      </c>
      <c r="KB601">
        <v>28.393</v>
      </c>
      <c r="KC601">
        <v>28.4183</v>
      </c>
      <c r="KD601">
        <v>8.82339</v>
      </c>
      <c r="KE601">
        <v>28.6499</v>
      </c>
      <c r="KF601">
        <v>100</v>
      </c>
      <c r="KG601">
        <v>25.6108</v>
      </c>
      <c r="KH601">
        <v>284.572</v>
      </c>
      <c r="KI601">
        <v>21.5976</v>
      </c>
      <c r="KJ601">
        <v>92.7445</v>
      </c>
      <c r="KK601">
        <v>98.7159</v>
      </c>
    </row>
    <row r="602" spans="1:297">
      <c r="A602">
        <v>586</v>
      </c>
      <c r="B602">
        <v>1759007216.1</v>
      </c>
      <c r="C602">
        <v>19869.0999999046</v>
      </c>
      <c r="D602" t="s">
        <v>1619</v>
      </c>
      <c r="E602" t="s">
        <v>1620</v>
      </c>
      <c r="F602">
        <v>5</v>
      </c>
      <c r="G602" t="s">
        <v>1602</v>
      </c>
      <c r="H602" t="s">
        <v>436</v>
      </c>
      <c r="I602">
        <v>1759007208.73077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(EA602+(U602+2*0.95*5.67E-8*(((EA602+$B$7)+273)^4-(EA602+273)^4)-44100*J602)/(1.84*29.3*R602+8*0.95*5.67E-8*(EA602+273)^3))</f>
        <v>0</v>
      </c>
      <c r="W602">
        <f>($C$7*EB602+$D$7*EC602+$E$7*V602)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2*0.95*5.67E-8*(((EA602+$B$7)+273)^4-(W602+273)^4)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309.525833178797</v>
      </c>
      <c r="AK602">
        <v>320.499739784136</v>
      </c>
      <c r="AL602">
        <v>-3.44423365200467</v>
      </c>
      <c r="AM602">
        <v>63.08</v>
      </c>
      <c r="AN602">
        <f>(AP602 - AO602 + DY602*1E3/(8.314*(EA602+273.15)) * AR602/DX602 * AQ602) * DX602/(100*DL602) * 1000/(1000 - AP602)</f>
        <v>0</v>
      </c>
      <c r="AO602">
        <v>21.5470254318828</v>
      </c>
      <c r="AP602">
        <v>22.4886849658455</v>
      </c>
      <c r="AQ602">
        <v>8.10988730101776e-08</v>
      </c>
      <c r="AR602">
        <v>99.94</v>
      </c>
      <c r="AS602">
        <v>0</v>
      </c>
      <c r="AT602">
        <v>0</v>
      </c>
      <c r="AU602">
        <f>IF(AS602*$H$13&gt;=AW602,1.0,(AW602/(AW602-AS602*$H$13)))</f>
        <v>0</v>
      </c>
      <c r="AV602">
        <f>(AU602-1)*100</f>
        <v>0</v>
      </c>
      <c r="AW602">
        <f>MAX(0,($B$13+$C$13*EF602)/(1+$D$13*EF602)*DY602/(EA602+273)*$E$13)</f>
        <v>0</v>
      </c>
      <c r="AX602" t="s">
        <v>437</v>
      </c>
      <c r="AY602" t="s">
        <v>437</v>
      </c>
      <c r="AZ602">
        <v>0</v>
      </c>
      <c r="BA602">
        <v>0</v>
      </c>
      <c r="BB602">
        <f>1-AZ602/BA602</f>
        <v>0</v>
      </c>
      <c r="BC602">
        <v>0</v>
      </c>
      <c r="BD602" t="s">
        <v>437</v>
      </c>
      <c r="BE602" t="s">
        <v>437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437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$B$11*EG602+$C$11*EH602+$F$11*ES602*(1-EV602)</f>
        <v>0</v>
      </c>
      <c r="DI602">
        <f>DH602*DJ602</f>
        <v>0</v>
      </c>
      <c r="DJ602">
        <f>($B$11*$D$9+$C$11*$D$9+$F$11*((FF602+EX602)/MAX(FF602+EX602+FG602, 0.1)*$I$9+FG602/MAX(FF602+EX602+FG602, 0.1)*$J$9))/($B$11+$C$11+$F$11)</f>
        <v>0</v>
      </c>
      <c r="DK602">
        <f>($B$11*$K$9+$C$11*$K$9+$F$11*((FF602+EX602)/MAX(FF602+EX602+FG602, 0.1)*$P$9+FG602/MAX(FF602+EX602+FG602, 0.1)*$Q$9))/($B$11+$C$11+$F$11)</f>
        <v>0</v>
      </c>
      <c r="DL602">
        <v>2.7</v>
      </c>
      <c r="DM602">
        <v>0.5</v>
      </c>
      <c r="DN602" t="s">
        <v>438</v>
      </c>
      <c r="DO602">
        <v>2</v>
      </c>
      <c r="DP602" t="b">
        <v>1</v>
      </c>
      <c r="DQ602">
        <v>1759007208.73077</v>
      </c>
      <c r="DR602">
        <v>334.366461538462</v>
      </c>
      <c r="DS602">
        <v>316.295384615385</v>
      </c>
      <c r="DT602">
        <v>22.4903076923077</v>
      </c>
      <c r="DU602">
        <v>21.5516461538462</v>
      </c>
      <c r="DV602">
        <v>328.815461538462</v>
      </c>
      <c r="DW602">
        <v>22.1280538461538</v>
      </c>
      <c r="DX602">
        <v>499.961461538462</v>
      </c>
      <c r="DY602">
        <v>90.2128846153846</v>
      </c>
      <c r="DZ602">
        <v>0.0294708153846154</v>
      </c>
      <c r="EA602">
        <v>29.1792153846154</v>
      </c>
      <c r="EB602">
        <v>29.994</v>
      </c>
      <c r="EC602">
        <v>999.9</v>
      </c>
      <c r="ED602">
        <v>0</v>
      </c>
      <c r="EE602">
        <v>0</v>
      </c>
      <c r="EF602">
        <v>9994.90230769231</v>
      </c>
      <c r="EG602">
        <v>0</v>
      </c>
      <c r="EH602">
        <v>9.84861</v>
      </c>
      <c r="EI602">
        <v>18.0710846153846</v>
      </c>
      <c r="EJ602">
        <v>342.059307692308</v>
      </c>
      <c r="EK602">
        <v>323.262076923077</v>
      </c>
      <c r="EL602">
        <v>0.938651307692308</v>
      </c>
      <c r="EM602">
        <v>316.295384615385</v>
      </c>
      <c r="EN602">
        <v>21.5516461538462</v>
      </c>
      <c r="EO602">
        <v>2.02891615384615</v>
      </c>
      <c r="EP602">
        <v>1.94423615384615</v>
      </c>
      <c r="EQ602">
        <v>17.6718153846154</v>
      </c>
      <c r="ER602">
        <v>16.9973769230769</v>
      </c>
      <c r="ES602">
        <v>2000.04384615385</v>
      </c>
      <c r="ET602">
        <v>0.979995307692308</v>
      </c>
      <c r="EU602">
        <v>0.0200047538461538</v>
      </c>
      <c r="EV602">
        <v>0</v>
      </c>
      <c r="EW602">
        <v>353.168307692308</v>
      </c>
      <c r="EX602">
        <v>5.00016</v>
      </c>
      <c r="EY602">
        <v>7318.31615384615</v>
      </c>
      <c r="EZ602">
        <v>18234.5769230769</v>
      </c>
      <c r="FA602">
        <v>49.0143076923077</v>
      </c>
      <c r="FB602">
        <v>49.5862307692308</v>
      </c>
      <c r="FC602">
        <v>49.4806153846154</v>
      </c>
      <c r="FD602">
        <v>49.187</v>
      </c>
      <c r="FE602">
        <v>50.812</v>
      </c>
      <c r="FF602">
        <v>1955.13384615385</v>
      </c>
      <c r="FG602">
        <v>39.91</v>
      </c>
      <c r="FH602">
        <v>0</v>
      </c>
      <c r="FI602">
        <v>1759007221.5</v>
      </c>
      <c r="FJ602">
        <v>0</v>
      </c>
      <c r="FK602">
        <v>353.178769230769</v>
      </c>
      <c r="FL602">
        <v>0.170461542150826</v>
      </c>
      <c r="FM602">
        <v>-6.21538457592581</v>
      </c>
      <c r="FN602">
        <v>7318.21769230769</v>
      </c>
      <c r="FO602">
        <v>15</v>
      </c>
      <c r="FP602">
        <v>0</v>
      </c>
      <c r="FQ602" t="s">
        <v>439</v>
      </c>
      <c r="FR602">
        <v>1747249705.1</v>
      </c>
      <c r="FS602">
        <v>1747249711.1</v>
      </c>
      <c r="FT602">
        <v>0</v>
      </c>
      <c r="FU602">
        <v>0.871</v>
      </c>
      <c r="FV602">
        <v>0.066</v>
      </c>
      <c r="FW602">
        <v>5.486</v>
      </c>
      <c r="FX602">
        <v>0.145</v>
      </c>
      <c r="FY602">
        <v>420</v>
      </c>
      <c r="FZ602">
        <v>16</v>
      </c>
      <c r="GA602">
        <v>0.27</v>
      </c>
      <c r="GB602">
        <v>0.16</v>
      </c>
      <c r="GC602">
        <v>17.6340380952381</v>
      </c>
      <c r="GD602">
        <v>7.41891213203007</v>
      </c>
      <c r="GE602">
        <v>0.856183915198126</v>
      </c>
      <c r="GF602">
        <v>0</v>
      </c>
      <c r="GG602">
        <v>353.177911764706</v>
      </c>
      <c r="GH602">
        <v>0.0475019123145305</v>
      </c>
      <c r="GI602">
        <v>0.203733731598384</v>
      </c>
      <c r="GJ602">
        <v>-1</v>
      </c>
      <c r="GK602">
        <v>0.93760480952381</v>
      </c>
      <c r="GL602">
        <v>0.0240398517800715</v>
      </c>
      <c r="GM602">
        <v>0.00277714282121629</v>
      </c>
      <c r="GN602">
        <v>1</v>
      </c>
      <c r="GO602">
        <v>1</v>
      </c>
      <c r="GP602">
        <v>2</v>
      </c>
      <c r="GQ602" t="s">
        <v>446</v>
      </c>
      <c r="GR602">
        <v>3.12544</v>
      </c>
      <c r="GS602">
        <v>2.6552</v>
      </c>
      <c r="GT602">
        <v>0.0694246</v>
      </c>
      <c r="GU602">
        <v>0.0670974</v>
      </c>
      <c r="GV602">
        <v>0.0965554</v>
      </c>
      <c r="GW602">
        <v>0.0942229</v>
      </c>
      <c r="GX602">
        <v>23880.7</v>
      </c>
      <c r="GY602">
        <v>22753.2</v>
      </c>
      <c r="GZ602">
        <v>22950.9</v>
      </c>
      <c r="HA602">
        <v>23749.8</v>
      </c>
      <c r="HB602">
        <v>35341.9</v>
      </c>
      <c r="HC602">
        <v>35611.3</v>
      </c>
      <c r="HD602">
        <v>41383.2</v>
      </c>
      <c r="HE602">
        <v>42359.3</v>
      </c>
      <c r="HF602">
        <v>1.90007</v>
      </c>
      <c r="HG602">
        <v>1.81072</v>
      </c>
      <c r="HH602">
        <v>0.193343</v>
      </c>
      <c r="HI602">
        <v>0</v>
      </c>
      <c r="HJ602">
        <v>26.844</v>
      </c>
      <c r="HK602">
        <v>999.9</v>
      </c>
      <c r="HL602">
        <v>56.043</v>
      </c>
      <c r="HM602">
        <v>29.406</v>
      </c>
      <c r="HN602">
        <v>25.5768</v>
      </c>
      <c r="HO602">
        <v>53.6028</v>
      </c>
      <c r="HP602">
        <v>41.4303</v>
      </c>
      <c r="HQ602">
        <v>1</v>
      </c>
      <c r="HR602">
        <v>0.0694055</v>
      </c>
      <c r="HS602">
        <v>0.696471</v>
      </c>
      <c r="HT602">
        <v>20.2161</v>
      </c>
      <c r="HU602">
        <v>5.23301</v>
      </c>
      <c r="HV602">
        <v>11.992</v>
      </c>
      <c r="HW602">
        <v>4.9556</v>
      </c>
      <c r="HX602">
        <v>3.30398</v>
      </c>
      <c r="HY602">
        <v>26</v>
      </c>
      <c r="HZ602">
        <v>9999</v>
      </c>
      <c r="IA602">
        <v>9999</v>
      </c>
      <c r="IB602">
        <v>9999</v>
      </c>
      <c r="IC602">
        <v>1.86846</v>
      </c>
      <c r="ID602">
        <v>1.86417</v>
      </c>
      <c r="IE602">
        <v>1.8718</v>
      </c>
      <c r="IF602">
        <v>1.86269</v>
      </c>
      <c r="IG602">
        <v>1.86209</v>
      </c>
      <c r="IH602">
        <v>1.86858</v>
      </c>
      <c r="II602">
        <v>1.85867</v>
      </c>
      <c r="IJ602">
        <v>1.86508</v>
      </c>
      <c r="IK602">
        <v>5</v>
      </c>
      <c r="IL602">
        <v>0</v>
      </c>
      <c r="IM602">
        <v>0</v>
      </c>
      <c r="IN602">
        <v>0</v>
      </c>
      <c r="IO602" t="s">
        <v>441</v>
      </c>
      <c r="IP602" t="s">
        <v>442</v>
      </c>
      <c r="IQ602" t="s">
        <v>443</v>
      </c>
      <c r="IR602" t="s">
        <v>443</v>
      </c>
      <c r="IS602" t="s">
        <v>443</v>
      </c>
      <c r="IT602" t="s">
        <v>443</v>
      </c>
      <c r="IU602">
        <v>0</v>
      </c>
      <c r="IV602">
        <v>100</v>
      </c>
      <c r="IW602">
        <v>100</v>
      </c>
      <c r="IX602">
        <v>5.471</v>
      </c>
      <c r="IY602">
        <v>0.3622</v>
      </c>
      <c r="IZ602">
        <v>4.29428474587108</v>
      </c>
      <c r="JA602">
        <v>0.0044018681294096</v>
      </c>
      <c r="JB602">
        <v>-1.90699597991277e-06</v>
      </c>
      <c r="JC602">
        <v>4.44501569190667e-10</v>
      </c>
      <c r="JD602">
        <v>0.0663976639725661</v>
      </c>
      <c r="JE602">
        <v>0.00774552653971819</v>
      </c>
      <c r="JF602">
        <v>0.000136201457998369</v>
      </c>
      <c r="JG602">
        <v>5.32982615085375e-06</v>
      </c>
      <c r="JH602">
        <v>-0</v>
      </c>
      <c r="JI602">
        <v>1991</v>
      </c>
      <c r="JJ602">
        <v>1</v>
      </c>
      <c r="JK602">
        <v>28</v>
      </c>
      <c r="JL602">
        <v>195958.5</v>
      </c>
      <c r="JM602">
        <v>195958.4</v>
      </c>
      <c r="JN602">
        <v>0.407715</v>
      </c>
      <c r="JO602">
        <v>2.42188</v>
      </c>
      <c r="JP602">
        <v>1.49902</v>
      </c>
      <c r="JQ602">
        <v>2.33276</v>
      </c>
      <c r="JR602">
        <v>1.54419</v>
      </c>
      <c r="JS602">
        <v>2.33276</v>
      </c>
      <c r="JT602">
        <v>35.7777</v>
      </c>
      <c r="JU602">
        <v>24.0963</v>
      </c>
      <c r="JV602">
        <v>18</v>
      </c>
      <c r="JW602">
        <v>546.772</v>
      </c>
      <c r="JX602">
        <v>432.312</v>
      </c>
      <c r="JY602">
        <v>25.6147</v>
      </c>
      <c r="JZ602">
        <v>28.477</v>
      </c>
      <c r="KA602">
        <v>29.9998</v>
      </c>
      <c r="KB602">
        <v>28.3906</v>
      </c>
      <c r="KC602">
        <v>28.4158</v>
      </c>
      <c r="KD602">
        <v>8.05982</v>
      </c>
      <c r="KE602">
        <v>28.6499</v>
      </c>
      <c r="KF602">
        <v>100</v>
      </c>
      <c r="KG602">
        <v>25.614</v>
      </c>
      <c r="KH602">
        <v>264.164</v>
      </c>
      <c r="KI602">
        <v>21.5976</v>
      </c>
      <c r="KJ602">
        <v>92.7453</v>
      </c>
      <c r="KK602">
        <v>98.7157</v>
      </c>
    </row>
    <row r="603" spans="1:297">
      <c r="A603">
        <v>587</v>
      </c>
      <c r="B603">
        <v>1759007221.1</v>
      </c>
      <c r="C603">
        <v>19874.0999999046</v>
      </c>
      <c r="D603" t="s">
        <v>1621</v>
      </c>
      <c r="E603" t="s">
        <v>1622</v>
      </c>
      <c r="F603">
        <v>5</v>
      </c>
      <c r="G603" t="s">
        <v>1602</v>
      </c>
      <c r="H603" t="s">
        <v>436</v>
      </c>
      <c r="I603">
        <v>1759007213.37692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(EA603+(U603+2*0.95*5.67E-8*(((EA603+$B$7)+273)^4-(EA603+273)^4)-44100*J603)/(1.84*29.3*R603+8*0.95*5.67E-8*(EA603+273)^3))</f>
        <v>0</v>
      </c>
      <c r="W603">
        <f>($C$7*EB603+$D$7*EC603+$E$7*V603)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2*0.95*5.67E-8*(((EA603+$B$7)+273)^4-(W603+273)^4)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293.63079860119</v>
      </c>
      <c r="AK603">
        <v>304.178054545454</v>
      </c>
      <c r="AL603">
        <v>-3.22433588744591</v>
      </c>
      <c r="AM603">
        <v>63.08</v>
      </c>
      <c r="AN603">
        <f>(AP603 - AO603 + DY603*1E3/(8.314*(EA603+273.15)) * AR603/DX603 * AQ603) * DX603/(100*DL603) * 1000/(1000 - AP603)</f>
        <v>0</v>
      </c>
      <c r="AO603">
        <v>21.5427639702381</v>
      </c>
      <c r="AP603">
        <v>22.4810254545455</v>
      </c>
      <c r="AQ603">
        <v>-2.11165078369014e-06</v>
      </c>
      <c r="AR603">
        <v>99.94</v>
      </c>
      <c r="AS603">
        <v>0</v>
      </c>
      <c r="AT603">
        <v>0</v>
      </c>
      <c r="AU603">
        <f>IF(AS603*$H$13&gt;=AW603,1.0,(AW603/(AW603-AS603*$H$13)))</f>
        <v>0</v>
      </c>
      <c r="AV603">
        <f>(AU603-1)*100</f>
        <v>0</v>
      </c>
      <c r="AW603">
        <f>MAX(0,($B$13+$C$13*EF603)/(1+$D$13*EF603)*DY603/(EA603+273)*$E$13)</f>
        <v>0</v>
      </c>
      <c r="AX603" t="s">
        <v>437</v>
      </c>
      <c r="AY603" t="s">
        <v>437</v>
      </c>
      <c r="AZ603">
        <v>0</v>
      </c>
      <c r="BA603">
        <v>0</v>
      </c>
      <c r="BB603">
        <f>1-AZ603/BA603</f>
        <v>0</v>
      </c>
      <c r="BC603">
        <v>0</v>
      </c>
      <c r="BD603" t="s">
        <v>437</v>
      </c>
      <c r="BE603" t="s">
        <v>437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437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$B$11*EG603+$C$11*EH603+$F$11*ES603*(1-EV603)</f>
        <v>0</v>
      </c>
      <c r="DI603">
        <f>DH603*DJ603</f>
        <v>0</v>
      </c>
      <c r="DJ603">
        <f>($B$11*$D$9+$C$11*$D$9+$F$11*((FF603+EX603)/MAX(FF603+EX603+FG603, 0.1)*$I$9+FG603/MAX(FF603+EX603+FG603, 0.1)*$J$9))/($B$11+$C$11+$F$11)</f>
        <v>0</v>
      </c>
      <c r="DK603">
        <f>($B$11*$K$9+$C$11*$K$9+$F$11*((FF603+EX603)/MAX(FF603+EX603+FG603, 0.1)*$P$9+FG603/MAX(FF603+EX603+FG603, 0.1)*$Q$9))/($B$11+$C$11+$F$11)</f>
        <v>0</v>
      </c>
      <c r="DL603">
        <v>2.7</v>
      </c>
      <c r="DM603">
        <v>0.5</v>
      </c>
      <c r="DN603" t="s">
        <v>438</v>
      </c>
      <c r="DO603">
        <v>2</v>
      </c>
      <c r="DP603" t="b">
        <v>1</v>
      </c>
      <c r="DQ603">
        <v>1759007213.37692</v>
      </c>
      <c r="DR603">
        <v>319.127461538462</v>
      </c>
      <c r="DS603">
        <v>301.275153846154</v>
      </c>
      <c r="DT603">
        <v>22.4875307692308</v>
      </c>
      <c r="DU603">
        <v>21.5472461538462</v>
      </c>
      <c r="DV603">
        <v>313.626846153846</v>
      </c>
      <c r="DW603">
        <v>22.1253384615385</v>
      </c>
      <c r="DX603">
        <v>499.973</v>
      </c>
      <c r="DY603">
        <v>90.2147076923077</v>
      </c>
      <c r="DZ603">
        <v>0.0295527153846154</v>
      </c>
      <c r="EA603">
        <v>29.1824538461538</v>
      </c>
      <c r="EB603">
        <v>29.9932923076923</v>
      </c>
      <c r="EC603">
        <v>999.9</v>
      </c>
      <c r="ED603">
        <v>0</v>
      </c>
      <c r="EE603">
        <v>0</v>
      </c>
      <c r="EF603">
        <v>10012.2576923077</v>
      </c>
      <c r="EG603">
        <v>0</v>
      </c>
      <c r="EH603">
        <v>9.84861</v>
      </c>
      <c r="EI603">
        <v>17.8524307692308</v>
      </c>
      <c r="EJ603">
        <v>326.468923076923</v>
      </c>
      <c r="EK603">
        <v>307.909615384615</v>
      </c>
      <c r="EL603">
        <v>0.940272153846154</v>
      </c>
      <c r="EM603">
        <v>301.275153846154</v>
      </c>
      <c r="EN603">
        <v>21.5472461538462</v>
      </c>
      <c r="EO603">
        <v>2.02870692307692</v>
      </c>
      <c r="EP603">
        <v>1.94387846153846</v>
      </c>
      <c r="EQ603">
        <v>17.6701692307692</v>
      </c>
      <c r="ER603">
        <v>16.9944769230769</v>
      </c>
      <c r="ES603">
        <v>2000.02153846154</v>
      </c>
      <c r="ET603">
        <v>0.979995076923077</v>
      </c>
      <c r="EU603">
        <v>0.0200049692307692</v>
      </c>
      <c r="EV603">
        <v>0</v>
      </c>
      <c r="EW603">
        <v>353.158846153846</v>
      </c>
      <c r="EX603">
        <v>5.00016</v>
      </c>
      <c r="EY603">
        <v>7317.79153846154</v>
      </c>
      <c r="EZ603">
        <v>18234.3692307692</v>
      </c>
      <c r="FA603">
        <v>49.0095384615385</v>
      </c>
      <c r="FB603">
        <v>49.5765384615385</v>
      </c>
      <c r="FC603">
        <v>49.4709230769231</v>
      </c>
      <c r="FD603">
        <v>49.187</v>
      </c>
      <c r="FE603">
        <v>50.812</v>
      </c>
      <c r="FF603">
        <v>1955.11153846154</v>
      </c>
      <c r="FG603">
        <v>39.91</v>
      </c>
      <c r="FH603">
        <v>0</v>
      </c>
      <c r="FI603">
        <v>1759007226.9</v>
      </c>
      <c r="FJ603">
        <v>0</v>
      </c>
      <c r="FK603">
        <v>353.13736</v>
      </c>
      <c r="FL603">
        <v>-1.17469229957127</v>
      </c>
      <c r="FM603">
        <v>-8.45538459338484</v>
      </c>
      <c r="FN603">
        <v>7317.6112</v>
      </c>
      <c r="FO603">
        <v>15</v>
      </c>
      <c r="FP603">
        <v>0</v>
      </c>
      <c r="FQ603" t="s">
        <v>439</v>
      </c>
      <c r="FR603">
        <v>1747249705.1</v>
      </c>
      <c r="FS603">
        <v>1747249711.1</v>
      </c>
      <c r="FT603">
        <v>0</v>
      </c>
      <c r="FU603">
        <v>0.871</v>
      </c>
      <c r="FV603">
        <v>0.066</v>
      </c>
      <c r="FW603">
        <v>5.486</v>
      </c>
      <c r="FX603">
        <v>0.145</v>
      </c>
      <c r="FY603">
        <v>420</v>
      </c>
      <c r="FZ603">
        <v>16</v>
      </c>
      <c r="GA603">
        <v>0.27</v>
      </c>
      <c r="GB603">
        <v>0.16</v>
      </c>
      <c r="GC603">
        <v>17.8862047619048</v>
      </c>
      <c r="GD603">
        <v>-0.390003441617708</v>
      </c>
      <c r="GE603">
        <v>0.504627991670423</v>
      </c>
      <c r="GF603">
        <v>1</v>
      </c>
      <c r="GG603">
        <v>353.155735294118</v>
      </c>
      <c r="GH603">
        <v>-0.11793735591799</v>
      </c>
      <c r="GI603">
        <v>0.175272612676154</v>
      </c>
      <c r="GJ603">
        <v>-1</v>
      </c>
      <c r="GK603">
        <v>0.939132428571429</v>
      </c>
      <c r="GL603">
        <v>0.0218544711442511</v>
      </c>
      <c r="GM603">
        <v>0.00267160329196906</v>
      </c>
      <c r="GN603">
        <v>1</v>
      </c>
      <c r="GO603">
        <v>2</v>
      </c>
      <c r="GP603">
        <v>2</v>
      </c>
      <c r="GQ603" t="s">
        <v>440</v>
      </c>
      <c r="GR603">
        <v>3.12541</v>
      </c>
      <c r="GS603">
        <v>2.65515</v>
      </c>
      <c r="GT603">
        <v>0.0664619</v>
      </c>
      <c r="GU603">
        <v>0.0640147</v>
      </c>
      <c r="GV603">
        <v>0.0965362</v>
      </c>
      <c r="GW603">
        <v>0.0942125</v>
      </c>
      <c r="GX603">
        <v>23956.8</v>
      </c>
      <c r="GY603">
        <v>22828.5</v>
      </c>
      <c r="GZ603">
        <v>22950.9</v>
      </c>
      <c r="HA603">
        <v>23749.9</v>
      </c>
      <c r="HB603">
        <v>35342.1</v>
      </c>
      <c r="HC603">
        <v>35611.4</v>
      </c>
      <c r="HD603">
        <v>41382.8</v>
      </c>
      <c r="HE603">
        <v>42359.3</v>
      </c>
      <c r="HF603">
        <v>1.90003</v>
      </c>
      <c r="HG603">
        <v>1.8111</v>
      </c>
      <c r="HH603">
        <v>0.192229</v>
      </c>
      <c r="HI603">
        <v>0</v>
      </c>
      <c r="HJ603">
        <v>26.8445</v>
      </c>
      <c r="HK603">
        <v>999.9</v>
      </c>
      <c r="HL603">
        <v>56.043</v>
      </c>
      <c r="HM603">
        <v>29.406</v>
      </c>
      <c r="HN603">
        <v>25.5765</v>
      </c>
      <c r="HO603">
        <v>54.2728</v>
      </c>
      <c r="HP603">
        <v>41.5865</v>
      </c>
      <c r="HQ603">
        <v>1</v>
      </c>
      <c r="HR603">
        <v>0.0689329</v>
      </c>
      <c r="HS603">
        <v>0.694837</v>
      </c>
      <c r="HT603">
        <v>20.2162</v>
      </c>
      <c r="HU603">
        <v>5.23331</v>
      </c>
      <c r="HV603">
        <v>11.992</v>
      </c>
      <c r="HW603">
        <v>4.9555</v>
      </c>
      <c r="HX603">
        <v>3.30395</v>
      </c>
      <c r="HY603">
        <v>26</v>
      </c>
      <c r="HZ603">
        <v>9999</v>
      </c>
      <c r="IA603">
        <v>9999</v>
      </c>
      <c r="IB603">
        <v>9999</v>
      </c>
      <c r="IC603">
        <v>1.86845</v>
      </c>
      <c r="ID603">
        <v>1.86417</v>
      </c>
      <c r="IE603">
        <v>1.8718</v>
      </c>
      <c r="IF603">
        <v>1.86268</v>
      </c>
      <c r="IG603">
        <v>1.86206</v>
      </c>
      <c r="IH603">
        <v>1.86858</v>
      </c>
      <c r="II603">
        <v>1.85867</v>
      </c>
      <c r="IJ603">
        <v>1.86508</v>
      </c>
      <c r="IK603">
        <v>5</v>
      </c>
      <c r="IL603">
        <v>0</v>
      </c>
      <c r="IM603">
        <v>0</v>
      </c>
      <c r="IN603">
        <v>0</v>
      </c>
      <c r="IO603" t="s">
        <v>441</v>
      </c>
      <c r="IP603" t="s">
        <v>442</v>
      </c>
      <c r="IQ603" t="s">
        <v>443</v>
      </c>
      <c r="IR603" t="s">
        <v>443</v>
      </c>
      <c r="IS603" t="s">
        <v>443</v>
      </c>
      <c r="IT603" t="s">
        <v>443</v>
      </c>
      <c r="IU603">
        <v>0</v>
      </c>
      <c r="IV603">
        <v>100</v>
      </c>
      <c r="IW603">
        <v>100</v>
      </c>
      <c r="IX603">
        <v>5.417</v>
      </c>
      <c r="IY603">
        <v>0.3621</v>
      </c>
      <c r="IZ603">
        <v>4.29428474587108</v>
      </c>
      <c r="JA603">
        <v>0.0044018681294096</v>
      </c>
      <c r="JB603">
        <v>-1.90699597991277e-06</v>
      </c>
      <c r="JC603">
        <v>4.44501569190667e-10</v>
      </c>
      <c r="JD603">
        <v>0.0663976639725661</v>
      </c>
      <c r="JE603">
        <v>0.00774552653971819</v>
      </c>
      <c r="JF603">
        <v>0.000136201457998369</v>
      </c>
      <c r="JG603">
        <v>5.32982615085375e-06</v>
      </c>
      <c r="JH603">
        <v>-0</v>
      </c>
      <c r="JI603">
        <v>1991</v>
      </c>
      <c r="JJ603">
        <v>1</v>
      </c>
      <c r="JK603">
        <v>28</v>
      </c>
      <c r="JL603">
        <v>195958.6</v>
      </c>
      <c r="JM603">
        <v>195958.5</v>
      </c>
      <c r="JN603">
        <v>0.366211</v>
      </c>
      <c r="JO603">
        <v>2.42554</v>
      </c>
      <c r="JP603">
        <v>1.4978</v>
      </c>
      <c r="JQ603">
        <v>2.33276</v>
      </c>
      <c r="JR603">
        <v>1.54419</v>
      </c>
      <c r="JS603">
        <v>2.35962</v>
      </c>
      <c r="JT603">
        <v>35.7544</v>
      </c>
      <c r="JU603">
        <v>24.105</v>
      </c>
      <c r="JV603">
        <v>18</v>
      </c>
      <c r="JW603">
        <v>546.719</v>
      </c>
      <c r="JX603">
        <v>432.517</v>
      </c>
      <c r="JY603">
        <v>25.6163</v>
      </c>
      <c r="JZ603">
        <v>28.474</v>
      </c>
      <c r="KA603">
        <v>29.9999</v>
      </c>
      <c r="KB603">
        <v>28.3882</v>
      </c>
      <c r="KC603">
        <v>28.4134</v>
      </c>
      <c r="KD603">
        <v>7.30586</v>
      </c>
      <c r="KE603">
        <v>28.6499</v>
      </c>
      <c r="KF603">
        <v>100</v>
      </c>
      <c r="KG603">
        <v>25.6202</v>
      </c>
      <c r="KH603">
        <v>250.606</v>
      </c>
      <c r="KI603">
        <v>21.5976</v>
      </c>
      <c r="KJ603">
        <v>92.7447</v>
      </c>
      <c r="KK603">
        <v>98.7158</v>
      </c>
    </row>
    <row r="604" spans="1:297">
      <c r="A604">
        <v>588</v>
      </c>
      <c r="B604">
        <v>1759007226.1</v>
      </c>
      <c r="C604">
        <v>19879.0999999046</v>
      </c>
      <c r="D604" t="s">
        <v>1623</v>
      </c>
      <c r="E604" t="s">
        <v>1624</v>
      </c>
      <c r="F604">
        <v>5</v>
      </c>
      <c r="G604" t="s">
        <v>1602</v>
      </c>
      <c r="H604" t="s">
        <v>436</v>
      </c>
      <c r="I604">
        <v>1759007218.02308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(EA604+(U604+2*0.95*5.67E-8*(((EA604+$B$7)+273)^4-(EA604+273)^4)-44100*J604)/(1.84*29.3*R604+8*0.95*5.67E-8*(EA604+273)^3))</f>
        <v>0</v>
      </c>
      <c r="W604">
        <f>($C$7*EB604+$D$7*EC604+$E$7*V604)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2*0.95*5.67E-8*(((EA604+$B$7)+273)^4-(W604+273)^4)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276.476529604762</v>
      </c>
      <c r="AK604">
        <v>287.409012121212</v>
      </c>
      <c r="AL604">
        <v>-3.38412625541131</v>
      </c>
      <c r="AM604">
        <v>63.08</v>
      </c>
      <c r="AN604">
        <f>(AP604 - AO604 + DY604*1E3/(8.314*(EA604+273.15)) * AR604/DX604 * AQ604) * DX604/(100*DL604) * 1000/(1000 - AP604)</f>
        <v>0</v>
      </c>
      <c r="AO604">
        <v>21.5385895386905</v>
      </c>
      <c r="AP604">
        <v>22.4820515151515</v>
      </c>
      <c r="AQ604">
        <v>3.3147046926801e-08</v>
      </c>
      <c r="AR604">
        <v>99.94</v>
      </c>
      <c r="AS604">
        <v>0</v>
      </c>
      <c r="AT604">
        <v>0</v>
      </c>
      <c r="AU604">
        <f>IF(AS604*$H$13&gt;=AW604,1.0,(AW604/(AW604-AS604*$H$13)))</f>
        <v>0</v>
      </c>
      <c r="AV604">
        <f>(AU604-1)*100</f>
        <v>0</v>
      </c>
      <c r="AW604">
        <f>MAX(0,($B$13+$C$13*EF604)/(1+$D$13*EF604)*DY604/(EA604+273)*$E$13)</f>
        <v>0</v>
      </c>
      <c r="AX604" t="s">
        <v>437</v>
      </c>
      <c r="AY604" t="s">
        <v>437</v>
      </c>
      <c r="AZ604">
        <v>0</v>
      </c>
      <c r="BA604">
        <v>0</v>
      </c>
      <c r="BB604">
        <f>1-AZ604/BA604</f>
        <v>0</v>
      </c>
      <c r="BC604">
        <v>0</v>
      </c>
      <c r="BD604" t="s">
        <v>437</v>
      </c>
      <c r="BE604" t="s">
        <v>437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437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$B$11*EG604+$C$11*EH604+$F$11*ES604*(1-EV604)</f>
        <v>0</v>
      </c>
      <c r="DI604">
        <f>DH604*DJ604</f>
        <v>0</v>
      </c>
      <c r="DJ604">
        <f>($B$11*$D$9+$C$11*$D$9+$F$11*((FF604+EX604)/MAX(FF604+EX604+FG604, 0.1)*$I$9+FG604/MAX(FF604+EX604+FG604, 0.1)*$J$9))/($B$11+$C$11+$F$11)</f>
        <v>0</v>
      </c>
      <c r="DK604">
        <f>($B$11*$K$9+$C$11*$K$9+$F$11*((FF604+EX604)/MAX(FF604+EX604+FG604, 0.1)*$P$9+FG604/MAX(FF604+EX604+FG604, 0.1)*$Q$9))/($B$11+$C$11+$F$11)</f>
        <v>0</v>
      </c>
      <c r="DL604">
        <v>2.7</v>
      </c>
      <c r="DM604">
        <v>0.5</v>
      </c>
      <c r="DN604" t="s">
        <v>438</v>
      </c>
      <c r="DO604">
        <v>2</v>
      </c>
      <c r="DP604" t="b">
        <v>1</v>
      </c>
      <c r="DQ604">
        <v>1759007218.02308</v>
      </c>
      <c r="DR604">
        <v>304.005230769231</v>
      </c>
      <c r="DS604">
        <v>285.795538461538</v>
      </c>
      <c r="DT604">
        <v>22.4845615384615</v>
      </c>
      <c r="DU604">
        <v>21.5430307692308</v>
      </c>
      <c r="DV604">
        <v>298.555230769231</v>
      </c>
      <c r="DW604">
        <v>22.1224461538462</v>
      </c>
      <c r="DX604">
        <v>500.008384615385</v>
      </c>
      <c r="DY604">
        <v>90.2151923076923</v>
      </c>
      <c r="DZ604">
        <v>0.0295022692307692</v>
      </c>
      <c r="EA604">
        <v>29.1829230769231</v>
      </c>
      <c r="EB604">
        <v>29.9913461538462</v>
      </c>
      <c r="EC604">
        <v>999.9</v>
      </c>
      <c r="ED604">
        <v>0</v>
      </c>
      <c r="EE604">
        <v>0</v>
      </c>
      <c r="EF604">
        <v>10017.9330769231</v>
      </c>
      <c r="EG604">
        <v>0</v>
      </c>
      <c r="EH604">
        <v>9.84861</v>
      </c>
      <c r="EI604">
        <v>18.2097307692308</v>
      </c>
      <c r="EJ604">
        <v>310.997846153846</v>
      </c>
      <c r="EK604">
        <v>292.088</v>
      </c>
      <c r="EL604">
        <v>0.941521384615384</v>
      </c>
      <c r="EM604">
        <v>285.795538461538</v>
      </c>
      <c r="EN604">
        <v>21.5430307692308</v>
      </c>
      <c r="EO604">
        <v>2.02844923076923</v>
      </c>
      <c r="EP604">
        <v>1.94350846153846</v>
      </c>
      <c r="EQ604">
        <v>17.6681615384615</v>
      </c>
      <c r="ER604">
        <v>16.9914615384615</v>
      </c>
      <c r="ES604">
        <v>2000.02230769231</v>
      </c>
      <c r="ET604">
        <v>0.979995076923077</v>
      </c>
      <c r="EU604">
        <v>0.0200049769230769</v>
      </c>
      <c r="EV604">
        <v>0</v>
      </c>
      <c r="EW604">
        <v>353.062230769231</v>
      </c>
      <c r="EX604">
        <v>5.00016</v>
      </c>
      <c r="EY604">
        <v>7317.31846153846</v>
      </c>
      <c r="EZ604">
        <v>18234.3692307692</v>
      </c>
      <c r="FA604">
        <v>49.0095384615385</v>
      </c>
      <c r="FB604">
        <v>49.5716923076923</v>
      </c>
      <c r="FC604">
        <v>49.4709230769231</v>
      </c>
      <c r="FD604">
        <v>49.187</v>
      </c>
      <c r="FE604">
        <v>50.812</v>
      </c>
      <c r="FF604">
        <v>1955.11230769231</v>
      </c>
      <c r="FG604">
        <v>39.91</v>
      </c>
      <c r="FH604">
        <v>0</v>
      </c>
      <c r="FI604">
        <v>1759007231.7</v>
      </c>
      <c r="FJ604">
        <v>0</v>
      </c>
      <c r="FK604">
        <v>353.03548</v>
      </c>
      <c r="FL604">
        <v>-1.00492307433637</v>
      </c>
      <c r="FM604">
        <v>-5.3269230790506</v>
      </c>
      <c r="FN604">
        <v>7317.1368</v>
      </c>
      <c r="FO604">
        <v>15</v>
      </c>
      <c r="FP604">
        <v>0</v>
      </c>
      <c r="FQ604" t="s">
        <v>439</v>
      </c>
      <c r="FR604">
        <v>1747249705.1</v>
      </c>
      <c r="FS604">
        <v>1747249711.1</v>
      </c>
      <c r="FT604">
        <v>0</v>
      </c>
      <c r="FU604">
        <v>0.871</v>
      </c>
      <c r="FV604">
        <v>0.066</v>
      </c>
      <c r="FW604">
        <v>5.486</v>
      </c>
      <c r="FX604">
        <v>0.145</v>
      </c>
      <c r="FY604">
        <v>420</v>
      </c>
      <c r="FZ604">
        <v>16</v>
      </c>
      <c r="GA604">
        <v>0.27</v>
      </c>
      <c r="GB604">
        <v>0.16</v>
      </c>
      <c r="GC604">
        <v>17.9974428571429</v>
      </c>
      <c r="GD604">
        <v>1.83741533245706</v>
      </c>
      <c r="GE604">
        <v>0.571351513494792</v>
      </c>
      <c r="GF604">
        <v>0</v>
      </c>
      <c r="GG604">
        <v>353.118941176471</v>
      </c>
      <c r="GH604">
        <v>-1.46181817766716</v>
      </c>
      <c r="GI604">
        <v>0.208542694341764</v>
      </c>
      <c r="GJ604">
        <v>-1</v>
      </c>
      <c r="GK604">
        <v>0.940597666666667</v>
      </c>
      <c r="GL604">
        <v>0.0135039383502385</v>
      </c>
      <c r="GM604">
        <v>0.0019612632550363</v>
      </c>
      <c r="GN604">
        <v>1</v>
      </c>
      <c r="GO604">
        <v>1</v>
      </c>
      <c r="GP604">
        <v>2</v>
      </c>
      <c r="GQ604" t="s">
        <v>446</v>
      </c>
      <c r="GR604">
        <v>3.12532</v>
      </c>
      <c r="GS604">
        <v>2.6553</v>
      </c>
      <c r="GT604">
        <v>0.0632902</v>
      </c>
      <c r="GU604">
        <v>0.0607314</v>
      </c>
      <c r="GV604">
        <v>0.0965319</v>
      </c>
      <c r="GW604">
        <v>0.0941985</v>
      </c>
      <c r="GX604">
        <v>24038.3</v>
      </c>
      <c r="GY604">
        <v>22908.5</v>
      </c>
      <c r="GZ604">
        <v>22951.1</v>
      </c>
      <c r="HA604">
        <v>23749.9</v>
      </c>
      <c r="HB604">
        <v>35342.5</v>
      </c>
      <c r="HC604">
        <v>35611.8</v>
      </c>
      <c r="HD604">
        <v>41383.4</v>
      </c>
      <c r="HE604">
        <v>42359.4</v>
      </c>
      <c r="HF604">
        <v>1.89977</v>
      </c>
      <c r="HG604">
        <v>1.81113</v>
      </c>
      <c r="HH604">
        <v>0.193186</v>
      </c>
      <c r="HI604">
        <v>0</v>
      </c>
      <c r="HJ604">
        <v>26.8428</v>
      </c>
      <c r="HK604">
        <v>999.9</v>
      </c>
      <c r="HL604">
        <v>56.043</v>
      </c>
      <c r="HM604">
        <v>29.406</v>
      </c>
      <c r="HN604">
        <v>25.5753</v>
      </c>
      <c r="HO604">
        <v>54.2828</v>
      </c>
      <c r="HP604">
        <v>41.5425</v>
      </c>
      <c r="HQ604">
        <v>1</v>
      </c>
      <c r="HR604">
        <v>0.0688491</v>
      </c>
      <c r="HS604">
        <v>0.674444</v>
      </c>
      <c r="HT604">
        <v>20.2164</v>
      </c>
      <c r="HU604">
        <v>5.23331</v>
      </c>
      <c r="HV604">
        <v>11.992</v>
      </c>
      <c r="HW604">
        <v>4.9558</v>
      </c>
      <c r="HX604">
        <v>3.30395</v>
      </c>
      <c r="HY604">
        <v>26</v>
      </c>
      <c r="HZ604">
        <v>9999</v>
      </c>
      <c r="IA604">
        <v>9999</v>
      </c>
      <c r="IB604">
        <v>9999</v>
      </c>
      <c r="IC604">
        <v>1.86849</v>
      </c>
      <c r="ID604">
        <v>1.86417</v>
      </c>
      <c r="IE604">
        <v>1.8718</v>
      </c>
      <c r="IF604">
        <v>1.86268</v>
      </c>
      <c r="IG604">
        <v>1.86207</v>
      </c>
      <c r="IH604">
        <v>1.86857</v>
      </c>
      <c r="II604">
        <v>1.85868</v>
      </c>
      <c r="IJ604">
        <v>1.86508</v>
      </c>
      <c r="IK604">
        <v>5</v>
      </c>
      <c r="IL604">
        <v>0</v>
      </c>
      <c r="IM604">
        <v>0</v>
      </c>
      <c r="IN604">
        <v>0</v>
      </c>
      <c r="IO604" t="s">
        <v>441</v>
      </c>
      <c r="IP604" t="s">
        <v>442</v>
      </c>
      <c r="IQ604" t="s">
        <v>443</v>
      </c>
      <c r="IR604" t="s">
        <v>443</v>
      </c>
      <c r="IS604" t="s">
        <v>443</v>
      </c>
      <c r="IT604" t="s">
        <v>443</v>
      </c>
      <c r="IU604">
        <v>0</v>
      </c>
      <c r="IV604">
        <v>100</v>
      </c>
      <c r="IW604">
        <v>100</v>
      </c>
      <c r="IX604">
        <v>5.36</v>
      </c>
      <c r="IY604">
        <v>0.362</v>
      </c>
      <c r="IZ604">
        <v>4.29428474587108</v>
      </c>
      <c r="JA604">
        <v>0.0044018681294096</v>
      </c>
      <c r="JB604">
        <v>-1.90699597991277e-06</v>
      </c>
      <c r="JC604">
        <v>4.44501569190667e-10</v>
      </c>
      <c r="JD604">
        <v>0.0663976639725661</v>
      </c>
      <c r="JE604">
        <v>0.00774552653971819</v>
      </c>
      <c r="JF604">
        <v>0.000136201457998369</v>
      </c>
      <c r="JG604">
        <v>5.32982615085375e-06</v>
      </c>
      <c r="JH604">
        <v>-0</v>
      </c>
      <c r="JI604">
        <v>1991</v>
      </c>
      <c r="JJ604">
        <v>1</v>
      </c>
      <c r="JK604">
        <v>28</v>
      </c>
      <c r="JL604">
        <v>195958.7</v>
      </c>
      <c r="JM604">
        <v>195958.6</v>
      </c>
      <c r="JN604">
        <v>0.332031</v>
      </c>
      <c r="JO604">
        <v>2.45117</v>
      </c>
      <c r="JP604">
        <v>1.4978</v>
      </c>
      <c r="JQ604">
        <v>2.33276</v>
      </c>
      <c r="JR604">
        <v>1.54419</v>
      </c>
      <c r="JS604">
        <v>2.35718</v>
      </c>
      <c r="JT604">
        <v>35.7777</v>
      </c>
      <c r="JU604">
        <v>24.0963</v>
      </c>
      <c r="JV604">
        <v>18</v>
      </c>
      <c r="JW604">
        <v>546.537</v>
      </c>
      <c r="JX604">
        <v>432.516</v>
      </c>
      <c r="JY604">
        <v>25.6195</v>
      </c>
      <c r="JZ604">
        <v>28.4705</v>
      </c>
      <c r="KA604">
        <v>29.9999</v>
      </c>
      <c r="KB604">
        <v>28.3859</v>
      </c>
      <c r="KC604">
        <v>28.4112</v>
      </c>
      <c r="KD604">
        <v>6.53347</v>
      </c>
      <c r="KE604">
        <v>28.6499</v>
      </c>
      <c r="KF604">
        <v>100</v>
      </c>
      <c r="KG604">
        <v>25.6292</v>
      </c>
      <c r="KH604">
        <v>230.22</v>
      </c>
      <c r="KI604">
        <v>21.5976</v>
      </c>
      <c r="KJ604">
        <v>92.7458</v>
      </c>
      <c r="KK604">
        <v>98.7159</v>
      </c>
    </row>
    <row r="605" spans="1:297">
      <c r="A605">
        <v>589</v>
      </c>
      <c r="B605">
        <v>1759007231.1</v>
      </c>
      <c r="C605">
        <v>19884.0999999046</v>
      </c>
      <c r="D605" t="s">
        <v>1625</v>
      </c>
      <c r="E605" t="s">
        <v>1626</v>
      </c>
      <c r="F605">
        <v>5</v>
      </c>
      <c r="G605" t="s">
        <v>1602</v>
      </c>
      <c r="H605" t="s">
        <v>436</v>
      </c>
      <c r="I605">
        <v>1759007222.94615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(EA605+(U605+2*0.95*5.67E-8*(((EA605+$B$7)+273)^4-(EA605+273)^4)-44100*J605)/(1.84*29.3*R605+8*0.95*5.67E-8*(EA605+273)^3))</f>
        <v>0</v>
      </c>
      <c r="W605">
        <f>($C$7*EB605+$D$7*EC605+$E$7*V605)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2*0.95*5.67E-8*(((EA605+$B$7)+273)^4-(W605+273)^4)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259.50940339881</v>
      </c>
      <c r="AK605">
        <v>270.814436363636</v>
      </c>
      <c r="AL605">
        <v>-3.30893709956714</v>
      </c>
      <c r="AM605">
        <v>63.08</v>
      </c>
      <c r="AN605">
        <f>(AP605 - AO605 + DY605*1E3/(8.314*(EA605+273.15)) * AR605/DX605 * AQ605) * DX605/(100*DL605) * 1000/(1000 - AP605)</f>
        <v>0</v>
      </c>
      <c r="AO605">
        <v>21.5346599285714</v>
      </c>
      <c r="AP605">
        <v>22.4794806060606</v>
      </c>
      <c r="AQ605">
        <v>-4.89268469401822e-07</v>
      </c>
      <c r="AR605">
        <v>99.94</v>
      </c>
      <c r="AS605">
        <v>0</v>
      </c>
      <c r="AT605">
        <v>0</v>
      </c>
      <c r="AU605">
        <f>IF(AS605*$H$13&gt;=AW605,1.0,(AW605/(AW605-AS605*$H$13)))</f>
        <v>0</v>
      </c>
      <c r="AV605">
        <f>(AU605-1)*100</f>
        <v>0</v>
      </c>
      <c r="AW605">
        <f>MAX(0,($B$13+$C$13*EF605)/(1+$D$13*EF605)*DY605/(EA605+273)*$E$13)</f>
        <v>0</v>
      </c>
      <c r="AX605" t="s">
        <v>437</v>
      </c>
      <c r="AY605" t="s">
        <v>437</v>
      </c>
      <c r="AZ605">
        <v>0</v>
      </c>
      <c r="BA605">
        <v>0</v>
      </c>
      <c r="BB605">
        <f>1-AZ605/BA605</f>
        <v>0</v>
      </c>
      <c r="BC605">
        <v>0</v>
      </c>
      <c r="BD605" t="s">
        <v>437</v>
      </c>
      <c r="BE605" t="s">
        <v>437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437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$B$11*EG605+$C$11*EH605+$F$11*ES605*(1-EV605)</f>
        <v>0</v>
      </c>
      <c r="DI605">
        <f>DH605*DJ605</f>
        <v>0</v>
      </c>
      <c r="DJ605">
        <f>($B$11*$D$9+$C$11*$D$9+$F$11*((FF605+EX605)/MAX(FF605+EX605+FG605, 0.1)*$I$9+FG605/MAX(FF605+EX605+FG605, 0.1)*$J$9))/($B$11+$C$11+$F$11)</f>
        <v>0</v>
      </c>
      <c r="DK605">
        <f>($B$11*$K$9+$C$11*$K$9+$F$11*((FF605+EX605)/MAX(FF605+EX605+FG605, 0.1)*$P$9+FG605/MAX(FF605+EX605+FG605, 0.1)*$Q$9))/($B$11+$C$11+$F$11)</f>
        <v>0</v>
      </c>
      <c r="DL605">
        <v>2.7</v>
      </c>
      <c r="DM605">
        <v>0.5</v>
      </c>
      <c r="DN605" t="s">
        <v>438</v>
      </c>
      <c r="DO605">
        <v>2</v>
      </c>
      <c r="DP605" t="b">
        <v>1</v>
      </c>
      <c r="DQ605">
        <v>1759007222.94615</v>
      </c>
      <c r="DR605">
        <v>287.951153846154</v>
      </c>
      <c r="DS605">
        <v>269.722153846154</v>
      </c>
      <c r="DT605">
        <v>22.4823307692308</v>
      </c>
      <c r="DU605">
        <v>21.5389153846154</v>
      </c>
      <c r="DV605">
        <v>282.555615384615</v>
      </c>
      <c r="DW605">
        <v>22.1202692307692</v>
      </c>
      <c r="DX605">
        <v>500.009615384615</v>
      </c>
      <c r="DY605">
        <v>90.2153461538461</v>
      </c>
      <c r="DZ605">
        <v>0.0295610307692308</v>
      </c>
      <c r="EA605">
        <v>29.1857769230769</v>
      </c>
      <c r="EB605">
        <v>29.9898846153846</v>
      </c>
      <c r="EC605">
        <v>999.9</v>
      </c>
      <c r="ED605">
        <v>0</v>
      </c>
      <c r="EE605">
        <v>0</v>
      </c>
      <c r="EF605">
        <v>10009.2238461538</v>
      </c>
      <c r="EG605">
        <v>0</v>
      </c>
      <c r="EH605">
        <v>9.84861</v>
      </c>
      <c r="EI605">
        <v>18.2289923076923</v>
      </c>
      <c r="EJ605">
        <v>294.574</v>
      </c>
      <c r="EK605">
        <v>275.659615384615</v>
      </c>
      <c r="EL605">
        <v>0.943413</v>
      </c>
      <c r="EM605">
        <v>269.722153846154</v>
      </c>
      <c r="EN605">
        <v>21.5389153846154</v>
      </c>
      <c r="EO605">
        <v>2.02825153846154</v>
      </c>
      <c r="EP605">
        <v>1.94314</v>
      </c>
      <c r="EQ605">
        <v>17.6666153846154</v>
      </c>
      <c r="ER605">
        <v>16.9884692307692</v>
      </c>
      <c r="ES605">
        <v>2000.00538461538</v>
      </c>
      <c r="ET605">
        <v>0.979994846153846</v>
      </c>
      <c r="EU605">
        <v>0.0200051846153846</v>
      </c>
      <c r="EV605">
        <v>0</v>
      </c>
      <c r="EW605">
        <v>353.015153846154</v>
      </c>
      <c r="EX605">
        <v>5.00016</v>
      </c>
      <c r="EY605">
        <v>7316.40769230769</v>
      </c>
      <c r="EZ605">
        <v>18234.2076923077</v>
      </c>
      <c r="FA605">
        <v>49.0095384615385</v>
      </c>
      <c r="FB605">
        <v>49.562</v>
      </c>
      <c r="FC605">
        <v>49.4709230769231</v>
      </c>
      <c r="FD605">
        <v>49.187</v>
      </c>
      <c r="FE605">
        <v>50.812</v>
      </c>
      <c r="FF605">
        <v>1955.09538461538</v>
      </c>
      <c r="FG605">
        <v>39.91</v>
      </c>
      <c r="FH605">
        <v>0</v>
      </c>
      <c r="FI605">
        <v>1759007236.5</v>
      </c>
      <c r="FJ605">
        <v>0</v>
      </c>
      <c r="FK605">
        <v>352.99656</v>
      </c>
      <c r="FL605">
        <v>-0.209076915854929</v>
      </c>
      <c r="FM605">
        <v>-12.9853845935333</v>
      </c>
      <c r="FN605">
        <v>7316.1872</v>
      </c>
      <c r="FO605">
        <v>15</v>
      </c>
      <c r="FP605">
        <v>0</v>
      </c>
      <c r="FQ605" t="s">
        <v>439</v>
      </c>
      <c r="FR605">
        <v>1747249705.1</v>
      </c>
      <c r="FS605">
        <v>1747249711.1</v>
      </c>
      <c r="FT605">
        <v>0</v>
      </c>
      <c r="FU605">
        <v>0.871</v>
      </c>
      <c r="FV605">
        <v>0.066</v>
      </c>
      <c r="FW605">
        <v>5.486</v>
      </c>
      <c r="FX605">
        <v>0.145</v>
      </c>
      <c r="FY605">
        <v>420</v>
      </c>
      <c r="FZ605">
        <v>16</v>
      </c>
      <c r="GA605">
        <v>0.27</v>
      </c>
      <c r="GB605">
        <v>0.16</v>
      </c>
      <c r="GC605">
        <v>18.2923333333333</v>
      </c>
      <c r="GD605">
        <v>1.54651884851011</v>
      </c>
      <c r="GE605">
        <v>0.554680660022661</v>
      </c>
      <c r="GF605">
        <v>0</v>
      </c>
      <c r="GG605">
        <v>353.039529411765</v>
      </c>
      <c r="GH605">
        <v>-0.812620317030588</v>
      </c>
      <c r="GI605">
        <v>0.156857791588455</v>
      </c>
      <c r="GJ605">
        <v>-1</v>
      </c>
      <c r="GK605">
        <v>0.942236476190476</v>
      </c>
      <c r="GL605">
        <v>0.0212500497342555</v>
      </c>
      <c r="GM605">
        <v>0.00256989482125052</v>
      </c>
      <c r="GN605">
        <v>1</v>
      </c>
      <c r="GO605">
        <v>1</v>
      </c>
      <c r="GP605">
        <v>2</v>
      </c>
      <c r="GQ605" t="s">
        <v>446</v>
      </c>
      <c r="GR605">
        <v>3.1255</v>
      </c>
      <c r="GS605">
        <v>2.65539</v>
      </c>
      <c r="GT605">
        <v>0.0601017</v>
      </c>
      <c r="GU605">
        <v>0.0572796</v>
      </c>
      <c r="GV605">
        <v>0.0965246</v>
      </c>
      <c r="GW605">
        <v>0.094187</v>
      </c>
      <c r="GX605">
        <v>24120.4</v>
      </c>
      <c r="GY605">
        <v>22992.9</v>
      </c>
      <c r="GZ605">
        <v>22951.3</v>
      </c>
      <c r="HA605">
        <v>23750.1</v>
      </c>
      <c r="HB605">
        <v>35342.6</v>
      </c>
      <c r="HC605">
        <v>35612.4</v>
      </c>
      <c r="HD605">
        <v>41383.5</v>
      </c>
      <c r="HE605">
        <v>42359.9</v>
      </c>
      <c r="HF605">
        <v>1.90007</v>
      </c>
      <c r="HG605">
        <v>1.81105</v>
      </c>
      <c r="HH605">
        <v>0.193335</v>
      </c>
      <c r="HI605">
        <v>0</v>
      </c>
      <c r="HJ605">
        <v>26.8422</v>
      </c>
      <c r="HK605">
        <v>999.9</v>
      </c>
      <c r="HL605">
        <v>56.043</v>
      </c>
      <c r="HM605">
        <v>29.386</v>
      </c>
      <c r="HN605">
        <v>25.5458</v>
      </c>
      <c r="HO605">
        <v>53.8728</v>
      </c>
      <c r="HP605">
        <v>41.4463</v>
      </c>
      <c r="HQ605">
        <v>1</v>
      </c>
      <c r="HR605">
        <v>0.068468</v>
      </c>
      <c r="HS605">
        <v>0.662432</v>
      </c>
      <c r="HT605">
        <v>20.2164</v>
      </c>
      <c r="HU605">
        <v>5.23301</v>
      </c>
      <c r="HV605">
        <v>11.992</v>
      </c>
      <c r="HW605">
        <v>4.9556</v>
      </c>
      <c r="HX605">
        <v>3.3039</v>
      </c>
      <c r="HY605">
        <v>26</v>
      </c>
      <c r="HZ605">
        <v>9999</v>
      </c>
      <c r="IA605">
        <v>9999</v>
      </c>
      <c r="IB605">
        <v>9999</v>
      </c>
      <c r="IC605">
        <v>1.86846</v>
      </c>
      <c r="ID605">
        <v>1.86417</v>
      </c>
      <c r="IE605">
        <v>1.8718</v>
      </c>
      <c r="IF605">
        <v>1.86267</v>
      </c>
      <c r="IG605">
        <v>1.86207</v>
      </c>
      <c r="IH605">
        <v>1.86859</v>
      </c>
      <c r="II605">
        <v>1.85867</v>
      </c>
      <c r="IJ605">
        <v>1.86508</v>
      </c>
      <c r="IK605">
        <v>5</v>
      </c>
      <c r="IL605">
        <v>0</v>
      </c>
      <c r="IM605">
        <v>0</v>
      </c>
      <c r="IN605">
        <v>0</v>
      </c>
      <c r="IO605" t="s">
        <v>441</v>
      </c>
      <c r="IP605" t="s">
        <v>442</v>
      </c>
      <c r="IQ605" t="s">
        <v>443</v>
      </c>
      <c r="IR605" t="s">
        <v>443</v>
      </c>
      <c r="IS605" t="s">
        <v>443</v>
      </c>
      <c r="IT605" t="s">
        <v>443</v>
      </c>
      <c r="IU605">
        <v>0</v>
      </c>
      <c r="IV605">
        <v>100</v>
      </c>
      <c r="IW605">
        <v>100</v>
      </c>
      <c r="IX605">
        <v>5.304</v>
      </c>
      <c r="IY605">
        <v>0.362</v>
      </c>
      <c r="IZ605">
        <v>4.29428474587108</v>
      </c>
      <c r="JA605">
        <v>0.0044018681294096</v>
      </c>
      <c r="JB605">
        <v>-1.90699597991277e-06</v>
      </c>
      <c r="JC605">
        <v>4.44501569190667e-10</v>
      </c>
      <c r="JD605">
        <v>0.0663976639725661</v>
      </c>
      <c r="JE605">
        <v>0.00774552653971819</v>
      </c>
      <c r="JF605">
        <v>0.000136201457998369</v>
      </c>
      <c r="JG605">
        <v>5.32982615085375e-06</v>
      </c>
      <c r="JH605">
        <v>-0</v>
      </c>
      <c r="JI605">
        <v>1991</v>
      </c>
      <c r="JJ605">
        <v>1</v>
      </c>
      <c r="JK605">
        <v>28</v>
      </c>
      <c r="JL605">
        <v>195958.8</v>
      </c>
      <c r="JM605">
        <v>195958.7</v>
      </c>
      <c r="JN605">
        <v>0.290527</v>
      </c>
      <c r="JO605">
        <v>2.45361</v>
      </c>
      <c r="JP605">
        <v>1.49902</v>
      </c>
      <c r="JQ605">
        <v>2.33276</v>
      </c>
      <c r="JR605">
        <v>1.54419</v>
      </c>
      <c r="JS605">
        <v>2.27905</v>
      </c>
      <c r="JT605">
        <v>35.7777</v>
      </c>
      <c r="JU605">
        <v>24.0875</v>
      </c>
      <c r="JV605">
        <v>18</v>
      </c>
      <c r="JW605">
        <v>546.711</v>
      </c>
      <c r="JX605">
        <v>432.455</v>
      </c>
      <c r="JY605">
        <v>25.629</v>
      </c>
      <c r="JZ605">
        <v>28.4673</v>
      </c>
      <c r="KA605">
        <v>29.9997</v>
      </c>
      <c r="KB605">
        <v>28.3834</v>
      </c>
      <c r="KC605">
        <v>28.4091</v>
      </c>
      <c r="KD605">
        <v>5.78552</v>
      </c>
      <c r="KE605">
        <v>28.6499</v>
      </c>
      <c r="KF605">
        <v>100</v>
      </c>
      <c r="KG605">
        <v>25.6355</v>
      </c>
      <c r="KH605">
        <v>216.706</v>
      </c>
      <c r="KI605">
        <v>21.5977</v>
      </c>
      <c r="KJ605">
        <v>92.7463</v>
      </c>
      <c r="KK605">
        <v>98.717</v>
      </c>
    </row>
    <row r="606" spans="1:297">
      <c r="A606">
        <v>590</v>
      </c>
      <c r="B606">
        <v>1759007236.1</v>
      </c>
      <c r="C606">
        <v>19889.0999999046</v>
      </c>
      <c r="D606" t="s">
        <v>1627</v>
      </c>
      <c r="E606" t="s">
        <v>1628</v>
      </c>
      <c r="F606">
        <v>5</v>
      </c>
      <c r="G606" t="s">
        <v>1602</v>
      </c>
      <c r="H606" t="s">
        <v>436</v>
      </c>
      <c r="I606">
        <v>1759007227.94615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(EA606+(U606+2*0.95*5.67E-8*(((EA606+$B$7)+273)^4-(EA606+273)^4)-44100*J606)/(1.84*29.3*R606+8*0.95*5.67E-8*(EA606+273)^3))</f>
        <v>0</v>
      </c>
      <c r="W606">
        <f>($C$7*EB606+$D$7*EC606+$E$7*V606)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2*0.95*5.67E-8*(((EA606+$B$7)+273)^4-(W606+273)^4)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241.72935617381</v>
      </c>
      <c r="AK606">
        <v>253.608284848485</v>
      </c>
      <c r="AL606">
        <v>-3.45753378787882</v>
      </c>
      <c r="AM606">
        <v>63.08</v>
      </c>
      <c r="AN606">
        <f>(AP606 - AO606 + DY606*1E3/(8.314*(EA606+273.15)) * AR606/DX606 * AQ606) * DX606/(100*DL606) * 1000/(1000 - AP606)</f>
        <v>0</v>
      </c>
      <c r="AO606">
        <v>21.5311803928572</v>
      </c>
      <c r="AP606">
        <v>22.4772272727273</v>
      </c>
      <c r="AQ606">
        <v>-3.80675007680052e-07</v>
      </c>
      <c r="AR606">
        <v>99.94</v>
      </c>
      <c r="AS606">
        <v>0</v>
      </c>
      <c r="AT606">
        <v>0</v>
      </c>
      <c r="AU606">
        <f>IF(AS606*$H$13&gt;=AW606,1.0,(AW606/(AW606-AS606*$H$13)))</f>
        <v>0</v>
      </c>
      <c r="AV606">
        <f>(AU606-1)*100</f>
        <v>0</v>
      </c>
      <c r="AW606">
        <f>MAX(0,($B$13+$C$13*EF606)/(1+$D$13*EF606)*DY606/(EA606+273)*$E$13)</f>
        <v>0</v>
      </c>
      <c r="AX606" t="s">
        <v>437</v>
      </c>
      <c r="AY606" t="s">
        <v>437</v>
      </c>
      <c r="AZ606">
        <v>0</v>
      </c>
      <c r="BA606">
        <v>0</v>
      </c>
      <c r="BB606">
        <f>1-AZ606/BA606</f>
        <v>0</v>
      </c>
      <c r="BC606">
        <v>0</v>
      </c>
      <c r="BD606" t="s">
        <v>437</v>
      </c>
      <c r="BE606" t="s">
        <v>437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437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$B$11*EG606+$C$11*EH606+$F$11*ES606*(1-EV606)</f>
        <v>0</v>
      </c>
      <c r="DI606">
        <f>DH606*DJ606</f>
        <v>0</v>
      </c>
      <c r="DJ606">
        <f>($B$11*$D$9+$C$11*$D$9+$F$11*((FF606+EX606)/MAX(FF606+EX606+FG606, 0.1)*$I$9+FG606/MAX(FF606+EX606+FG606, 0.1)*$J$9))/($B$11+$C$11+$F$11)</f>
        <v>0</v>
      </c>
      <c r="DK606">
        <f>($B$11*$K$9+$C$11*$K$9+$F$11*((FF606+EX606)/MAX(FF606+EX606+FG606, 0.1)*$P$9+FG606/MAX(FF606+EX606+FG606, 0.1)*$Q$9))/($B$11+$C$11+$F$11)</f>
        <v>0</v>
      </c>
      <c r="DL606">
        <v>2.7</v>
      </c>
      <c r="DM606">
        <v>0.5</v>
      </c>
      <c r="DN606" t="s">
        <v>438</v>
      </c>
      <c r="DO606">
        <v>2</v>
      </c>
      <c r="DP606" t="b">
        <v>1</v>
      </c>
      <c r="DQ606">
        <v>1759007227.94615</v>
      </c>
      <c r="DR606">
        <v>271.643153846154</v>
      </c>
      <c r="DS606">
        <v>252.777923076923</v>
      </c>
      <c r="DT606">
        <v>22.4797923076923</v>
      </c>
      <c r="DU606">
        <v>21.5350461538461</v>
      </c>
      <c r="DV606">
        <v>266.303769230769</v>
      </c>
      <c r="DW606">
        <v>22.1177692307692</v>
      </c>
      <c r="DX606">
        <v>500.000923076923</v>
      </c>
      <c r="DY606">
        <v>90.2148461538461</v>
      </c>
      <c r="DZ606">
        <v>0.0296416153846154</v>
      </c>
      <c r="EA606">
        <v>29.1865923076923</v>
      </c>
      <c r="EB606">
        <v>29.9913461538462</v>
      </c>
      <c r="EC606">
        <v>999.9</v>
      </c>
      <c r="ED606">
        <v>0</v>
      </c>
      <c r="EE606">
        <v>0</v>
      </c>
      <c r="EF606">
        <v>10007.6915384615</v>
      </c>
      <c r="EG606">
        <v>0</v>
      </c>
      <c r="EH606">
        <v>9.84861</v>
      </c>
      <c r="EI606">
        <v>18.8651153846154</v>
      </c>
      <c r="EJ606">
        <v>277.890153846154</v>
      </c>
      <c r="EK606">
        <v>258.341461538462</v>
      </c>
      <c r="EL606">
        <v>0.944737615384615</v>
      </c>
      <c r="EM606">
        <v>252.777923076923</v>
      </c>
      <c r="EN606">
        <v>21.5350461538461</v>
      </c>
      <c r="EO606">
        <v>2.02800923076923</v>
      </c>
      <c r="EP606">
        <v>1.94278153846154</v>
      </c>
      <c r="EQ606">
        <v>17.6647307692308</v>
      </c>
      <c r="ER606">
        <v>16.9855461538462</v>
      </c>
      <c r="ES606">
        <v>2000.03</v>
      </c>
      <c r="ET606">
        <v>0.979995076923077</v>
      </c>
      <c r="EU606">
        <v>0.0200049692307692</v>
      </c>
      <c r="EV606">
        <v>0</v>
      </c>
      <c r="EW606">
        <v>352.954692307692</v>
      </c>
      <c r="EX606">
        <v>5.00016</v>
      </c>
      <c r="EY606">
        <v>7314.95076923077</v>
      </c>
      <c r="EZ606">
        <v>18234.4384615385</v>
      </c>
      <c r="FA606">
        <v>49.0047692307692</v>
      </c>
      <c r="FB606">
        <v>49.5668461538462</v>
      </c>
      <c r="FC606">
        <v>49.4612307692308</v>
      </c>
      <c r="FD606">
        <v>49.187</v>
      </c>
      <c r="FE606">
        <v>50.812</v>
      </c>
      <c r="FF606">
        <v>1955.12</v>
      </c>
      <c r="FG606">
        <v>39.91</v>
      </c>
      <c r="FH606">
        <v>0</v>
      </c>
      <c r="FI606">
        <v>1759007241.9</v>
      </c>
      <c r="FJ606">
        <v>0</v>
      </c>
      <c r="FK606">
        <v>352.971269230769</v>
      </c>
      <c r="FL606">
        <v>0.159965811773229</v>
      </c>
      <c r="FM606">
        <v>-26.0622222447899</v>
      </c>
      <c r="FN606">
        <v>7314.56153846154</v>
      </c>
      <c r="FO606">
        <v>15</v>
      </c>
      <c r="FP606">
        <v>0</v>
      </c>
      <c r="FQ606" t="s">
        <v>439</v>
      </c>
      <c r="FR606">
        <v>1747249705.1</v>
      </c>
      <c r="FS606">
        <v>1747249711.1</v>
      </c>
      <c r="FT606">
        <v>0</v>
      </c>
      <c r="FU606">
        <v>0.871</v>
      </c>
      <c r="FV606">
        <v>0.066</v>
      </c>
      <c r="FW606">
        <v>5.486</v>
      </c>
      <c r="FX606">
        <v>0.145</v>
      </c>
      <c r="FY606">
        <v>420</v>
      </c>
      <c r="FZ606">
        <v>16</v>
      </c>
      <c r="GA606">
        <v>0.27</v>
      </c>
      <c r="GB606">
        <v>0.16</v>
      </c>
      <c r="GC606">
        <v>18.5027095238095</v>
      </c>
      <c r="GD606">
        <v>5.50799999999998</v>
      </c>
      <c r="GE606">
        <v>0.750920396456282</v>
      </c>
      <c r="GF606">
        <v>0</v>
      </c>
      <c r="GG606">
        <v>353.011705882353</v>
      </c>
      <c r="GH606">
        <v>-0.136592816610208</v>
      </c>
      <c r="GI606">
        <v>0.152135490969259</v>
      </c>
      <c r="GJ606">
        <v>-1</v>
      </c>
      <c r="GK606">
        <v>0.943516666666667</v>
      </c>
      <c r="GL606">
        <v>0.0143830909090902</v>
      </c>
      <c r="GM606">
        <v>0.00198766841953877</v>
      </c>
      <c r="GN606">
        <v>1</v>
      </c>
      <c r="GO606">
        <v>1</v>
      </c>
      <c r="GP606">
        <v>2</v>
      </c>
      <c r="GQ606" t="s">
        <v>446</v>
      </c>
      <c r="GR606">
        <v>3.12558</v>
      </c>
      <c r="GS606">
        <v>2.65545</v>
      </c>
      <c r="GT606">
        <v>0.0567232</v>
      </c>
      <c r="GU606">
        <v>0.0538747</v>
      </c>
      <c r="GV606">
        <v>0.0965239</v>
      </c>
      <c r="GW606">
        <v>0.0941709</v>
      </c>
      <c r="GX606">
        <v>24207.2</v>
      </c>
      <c r="GY606">
        <v>23076</v>
      </c>
      <c r="GZ606">
        <v>22951.4</v>
      </c>
      <c r="HA606">
        <v>23750.2</v>
      </c>
      <c r="HB606">
        <v>35342.6</v>
      </c>
      <c r="HC606">
        <v>35613.1</v>
      </c>
      <c r="HD606">
        <v>41383.8</v>
      </c>
      <c r="HE606">
        <v>42360.2</v>
      </c>
      <c r="HF606">
        <v>1.90012</v>
      </c>
      <c r="HG606">
        <v>1.81105</v>
      </c>
      <c r="HH606">
        <v>0.193898</v>
      </c>
      <c r="HI606">
        <v>0</v>
      </c>
      <c r="HJ606">
        <v>26.8421</v>
      </c>
      <c r="HK606">
        <v>999.9</v>
      </c>
      <c r="HL606">
        <v>56.043</v>
      </c>
      <c r="HM606">
        <v>29.416</v>
      </c>
      <c r="HN606">
        <v>25.594</v>
      </c>
      <c r="HO606">
        <v>54.1828</v>
      </c>
      <c r="HP606">
        <v>41.3982</v>
      </c>
      <c r="HQ606">
        <v>1</v>
      </c>
      <c r="HR606">
        <v>0.068247</v>
      </c>
      <c r="HS606">
        <v>0.667821</v>
      </c>
      <c r="HT606">
        <v>20.2162</v>
      </c>
      <c r="HU606">
        <v>5.23286</v>
      </c>
      <c r="HV606">
        <v>11.992</v>
      </c>
      <c r="HW606">
        <v>4.9559</v>
      </c>
      <c r="HX606">
        <v>3.304</v>
      </c>
      <c r="HY606">
        <v>26</v>
      </c>
      <c r="HZ606">
        <v>9999</v>
      </c>
      <c r="IA606">
        <v>9999</v>
      </c>
      <c r="IB606">
        <v>9999</v>
      </c>
      <c r="IC606">
        <v>1.86846</v>
      </c>
      <c r="ID606">
        <v>1.86417</v>
      </c>
      <c r="IE606">
        <v>1.8718</v>
      </c>
      <c r="IF606">
        <v>1.8627</v>
      </c>
      <c r="IG606">
        <v>1.86207</v>
      </c>
      <c r="IH606">
        <v>1.86857</v>
      </c>
      <c r="II606">
        <v>1.85867</v>
      </c>
      <c r="IJ606">
        <v>1.86508</v>
      </c>
      <c r="IK606">
        <v>5</v>
      </c>
      <c r="IL606">
        <v>0</v>
      </c>
      <c r="IM606">
        <v>0</v>
      </c>
      <c r="IN606">
        <v>0</v>
      </c>
      <c r="IO606" t="s">
        <v>441</v>
      </c>
      <c r="IP606" t="s">
        <v>442</v>
      </c>
      <c r="IQ606" t="s">
        <v>443</v>
      </c>
      <c r="IR606" t="s">
        <v>443</v>
      </c>
      <c r="IS606" t="s">
        <v>443</v>
      </c>
      <c r="IT606" t="s">
        <v>443</v>
      </c>
      <c r="IU606">
        <v>0</v>
      </c>
      <c r="IV606">
        <v>100</v>
      </c>
      <c r="IW606">
        <v>100</v>
      </c>
      <c r="IX606">
        <v>5.245</v>
      </c>
      <c r="IY606">
        <v>0.362</v>
      </c>
      <c r="IZ606">
        <v>4.29428474587108</v>
      </c>
      <c r="JA606">
        <v>0.0044018681294096</v>
      </c>
      <c r="JB606">
        <v>-1.90699597991277e-06</v>
      </c>
      <c r="JC606">
        <v>4.44501569190667e-10</v>
      </c>
      <c r="JD606">
        <v>0.0663976639725661</v>
      </c>
      <c r="JE606">
        <v>0.00774552653971819</v>
      </c>
      <c r="JF606">
        <v>0.000136201457998369</v>
      </c>
      <c r="JG606">
        <v>5.32982615085375e-06</v>
      </c>
      <c r="JH606">
        <v>-0</v>
      </c>
      <c r="JI606">
        <v>1991</v>
      </c>
      <c r="JJ606">
        <v>1</v>
      </c>
      <c r="JK606">
        <v>28</v>
      </c>
      <c r="JL606">
        <v>195958.9</v>
      </c>
      <c r="JM606">
        <v>195958.8</v>
      </c>
      <c r="JN606">
        <v>0.255127</v>
      </c>
      <c r="JO606">
        <v>2.47192</v>
      </c>
      <c r="JP606">
        <v>1.4978</v>
      </c>
      <c r="JQ606">
        <v>2.33276</v>
      </c>
      <c r="JR606">
        <v>1.54419</v>
      </c>
      <c r="JS606">
        <v>2.25464</v>
      </c>
      <c r="JT606">
        <v>35.801</v>
      </c>
      <c r="JU606">
        <v>24.0963</v>
      </c>
      <c r="JV606">
        <v>18</v>
      </c>
      <c r="JW606">
        <v>546.723</v>
      </c>
      <c r="JX606">
        <v>432.437</v>
      </c>
      <c r="JY606">
        <v>25.6368</v>
      </c>
      <c r="JZ606">
        <v>28.4643</v>
      </c>
      <c r="KA606">
        <v>29.9999</v>
      </c>
      <c r="KB606">
        <v>28.381</v>
      </c>
      <c r="KC606">
        <v>28.4067</v>
      </c>
      <c r="KD606">
        <v>4.98768</v>
      </c>
      <c r="KE606">
        <v>28.6499</v>
      </c>
      <c r="KF606">
        <v>100</v>
      </c>
      <c r="KG606">
        <v>25.6373</v>
      </c>
      <c r="KH606">
        <v>196.382</v>
      </c>
      <c r="KI606">
        <v>21.5977</v>
      </c>
      <c r="KJ606">
        <v>92.7469</v>
      </c>
      <c r="KK606">
        <v>98.7176</v>
      </c>
    </row>
    <row r="607" spans="1:297">
      <c r="A607">
        <v>591</v>
      </c>
      <c r="B607">
        <v>1759007241.1</v>
      </c>
      <c r="C607">
        <v>19894.0999999046</v>
      </c>
      <c r="D607" t="s">
        <v>1629</v>
      </c>
      <c r="E607" t="s">
        <v>1630</v>
      </c>
      <c r="F607">
        <v>5</v>
      </c>
      <c r="G607" t="s">
        <v>1602</v>
      </c>
      <c r="H607" t="s">
        <v>436</v>
      </c>
      <c r="I607">
        <v>1759007232.94615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(EA607+(U607+2*0.95*5.67E-8*(((EA607+$B$7)+273)^4-(EA607+273)^4)-44100*J607)/(1.84*29.3*R607+8*0.95*5.67E-8*(EA607+273)^3))</f>
        <v>0</v>
      </c>
      <c r="W607">
        <f>($C$7*EB607+$D$7*EC607+$E$7*V607)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2*0.95*5.67E-8*(((EA607+$B$7)+273)^4-(W607+273)^4)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224.852715952381</v>
      </c>
      <c r="AK607">
        <v>236.805193939394</v>
      </c>
      <c r="AL607">
        <v>-3.35037627705629</v>
      </c>
      <c r="AM607">
        <v>63.08</v>
      </c>
      <c r="AN607">
        <f>(AP607 - AO607 + DY607*1E3/(8.314*(EA607+273.15)) * AR607/DX607 * AQ607) * DX607/(100*DL607) * 1000/(1000 - AP607)</f>
        <v>0</v>
      </c>
      <c r="AO607">
        <v>21.5278741130952</v>
      </c>
      <c r="AP607">
        <v>22.4802096969697</v>
      </c>
      <c r="AQ607">
        <v>8.14769040122304e-07</v>
      </c>
      <c r="AR607">
        <v>99.94</v>
      </c>
      <c r="AS607">
        <v>0</v>
      </c>
      <c r="AT607">
        <v>0</v>
      </c>
      <c r="AU607">
        <f>IF(AS607*$H$13&gt;=AW607,1.0,(AW607/(AW607-AS607*$H$13)))</f>
        <v>0</v>
      </c>
      <c r="AV607">
        <f>(AU607-1)*100</f>
        <v>0</v>
      </c>
      <c r="AW607">
        <f>MAX(0,($B$13+$C$13*EF607)/(1+$D$13*EF607)*DY607/(EA607+273)*$E$13)</f>
        <v>0</v>
      </c>
      <c r="AX607" t="s">
        <v>437</v>
      </c>
      <c r="AY607" t="s">
        <v>437</v>
      </c>
      <c r="AZ607">
        <v>0</v>
      </c>
      <c r="BA607">
        <v>0</v>
      </c>
      <c r="BB607">
        <f>1-AZ607/BA607</f>
        <v>0</v>
      </c>
      <c r="BC607">
        <v>0</v>
      </c>
      <c r="BD607" t="s">
        <v>437</v>
      </c>
      <c r="BE607" t="s">
        <v>437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437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$B$11*EG607+$C$11*EH607+$F$11*ES607*(1-EV607)</f>
        <v>0</v>
      </c>
      <c r="DI607">
        <f>DH607*DJ607</f>
        <v>0</v>
      </c>
      <c r="DJ607">
        <f>($B$11*$D$9+$C$11*$D$9+$F$11*((FF607+EX607)/MAX(FF607+EX607+FG607, 0.1)*$I$9+FG607/MAX(FF607+EX607+FG607, 0.1)*$J$9))/($B$11+$C$11+$F$11)</f>
        <v>0</v>
      </c>
      <c r="DK607">
        <f>($B$11*$K$9+$C$11*$K$9+$F$11*((FF607+EX607)/MAX(FF607+EX607+FG607, 0.1)*$P$9+FG607/MAX(FF607+EX607+FG607, 0.1)*$Q$9))/($B$11+$C$11+$F$11)</f>
        <v>0</v>
      </c>
      <c r="DL607">
        <v>2.7</v>
      </c>
      <c r="DM607">
        <v>0.5</v>
      </c>
      <c r="DN607" t="s">
        <v>438</v>
      </c>
      <c r="DO607">
        <v>2</v>
      </c>
      <c r="DP607" t="b">
        <v>1</v>
      </c>
      <c r="DQ607">
        <v>1759007232.94615</v>
      </c>
      <c r="DR607">
        <v>255.130538461538</v>
      </c>
      <c r="DS607">
        <v>235.967</v>
      </c>
      <c r="DT607">
        <v>22.4789692307692</v>
      </c>
      <c r="DU607">
        <v>21.5315230769231</v>
      </c>
      <c r="DV607">
        <v>249.848923076923</v>
      </c>
      <c r="DW607">
        <v>22.1169615384615</v>
      </c>
      <c r="DX607">
        <v>500.014461538462</v>
      </c>
      <c r="DY607">
        <v>90.2129</v>
      </c>
      <c r="DZ607">
        <v>0.0296323769230769</v>
      </c>
      <c r="EA607">
        <v>29.1882846153846</v>
      </c>
      <c r="EB607">
        <v>29.9959769230769</v>
      </c>
      <c r="EC607">
        <v>999.9</v>
      </c>
      <c r="ED607">
        <v>0</v>
      </c>
      <c r="EE607">
        <v>0</v>
      </c>
      <c r="EF607">
        <v>10009.7546153846</v>
      </c>
      <c r="EG607">
        <v>0</v>
      </c>
      <c r="EH607">
        <v>9.84861</v>
      </c>
      <c r="EI607">
        <v>19.1634692307692</v>
      </c>
      <c r="EJ607">
        <v>260.997692307692</v>
      </c>
      <c r="EK607">
        <v>241.159692307692</v>
      </c>
      <c r="EL607">
        <v>0.947435615384615</v>
      </c>
      <c r="EM607">
        <v>235.967</v>
      </c>
      <c r="EN607">
        <v>21.5315230769231</v>
      </c>
      <c r="EO607">
        <v>2.02789153846154</v>
      </c>
      <c r="EP607">
        <v>1.94242230769231</v>
      </c>
      <c r="EQ607">
        <v>17.6638076923077</v>
      </c>
      <c r="ER607">
        <v>16.9826230769231</v>
      </c>
      <c r="ES607">
        <v>2000.01</v>
      </c>
      <c r="ET607">
        <v>0.979994846153846</v>
      </c>
      <c r="EU607">
        <v>0.0200051769230769</v>
      </c>
      <c r="EV607">
        <v>0</v>
      </c>
      <c r="EW607">
        <v>352.871692307692</v>
      </c>
      <c r="EX607">
        <v>5.00016</v>
      </c>
      <c r="EY607">
        <v>7312.41153846154</v>
      </c>
      <c r="EZ607">
        <v>18234.2692307692</v>
      </c>
      <c r="FA607">
        <v>49</v>
      </c>
      <c r="FB607">
        <v>49.5668461538462</v>
      </c>
      <c r="FC607">
        <v>49.4515384615385</v>
      </c>
      <c r="FD607">
        <v>49.187</v>
      </c>
      <c r="FE607">
        <v>50.812</v>
      </c>
      <c r="FF607">
        <v>1955.1</v>
      </c>
      <c r="FG607">
        <v>39.91</v>
      </c>
      <c r="FH607">
        <v>0</v>
      </c>
      <c r="FI607">
        <v>1759007246.7</v>
      </c>
      <c r="FJ607">
        <v>0</v>
      </c>
      <c r="FK607">
        <v>352.878692307692</v>
      </c>
      <c r="FL607">
        <v>-2.47876923527053</v>
      </c>
      <c r="FM607">
        <v>-37.8851282176683</v>
      </c>
      <c r="FN607">
        <v>7311.95692307692</v>
      </c>
      <c r="FO607">
        <v>15</v>
      </c>
      <c r="FP607">
        <v>0</v>
      </c>
      <c r="FQ607" t="s">
        <v>439</v>
      </c>
      <c r="FR607">
        <v>1747249705.1</v>
      </c>
      <c r="FS607">
        <v>1747249711.1</v>
      </c>
      <c r="FT607">
        <v>0</v>
      </c>
      <c r="FU607">
        <v>0.871</v>
      </c>
      <c r="FV607">
        <v>0.066</v>
      </c>
      <c r="FW607">
        <v>5.486</v>
      </c>
      <c r="FX607">
        <v>0.145</v>
      </c>
      <c r="FY607">
        <v>420</v>
      </c>
      <c r="FZ607">
        <v>16</v>
      </c>
      <c r="GA607">
        <v>0.27</v>
      </c>
      <c r="GB607">
        <v>0.16</v>
      </c>
      <c r="GC607">
        <v>18.923675</v>
      </c>
      <c r="GD607">
        <v>4.42636240601502</v>
      </c>
      <c r="GE607">
        <v>0.531606238559142</v>
      </c>
      <c r="GF607">
        <v>0</v>
      </c>
      <c r="GG607">
        <v>352.923382352941</v>
      </c>
      <c r="GH607">
        <v>-0.458533231468487</v>
      </c>
      <c r="GI607">
        <v>0.17008838787108</v>
      </c>
      <c r="GJ607">
        <v>-1</v>
      </c>
      <c r="GK607">
        <v>0.94561215</v>
      </c>
      <c r="GL607">
        <v>0.0303229624060147</v>
      </c>
      <c r="GM607">
        <v>0.00315896458155199</v>
      </c>
      <c r="GN607">
        <v>1</v>
      </c>
      <c r="GO607">
        <v>1</v>
      </c>
      <c r="GP607">
        <v>2</v>
      </c>
      <c r="GQ607" t="s">
        <v>446</v>
      </c>
      <c r="GR607">
        <v>3.12541</v>
      </c>
      <c r="GS607">
        <v>2.65499</v>
      </c>
      <c r="GT607">
        <v>0.0533477</v>
      </c>
      <c r="GU607">
        <v>0.0502445</v>
      </c>
      <c r="GV607">
        <v>0.0965352</v>
      </c>
      <c r="GW607">
        <v>0.09418</v>
      </c>
      <c r="GX607">
        <v>24293.8</v>
      </c>
      <c r="GY607">
        <v>23164.9</v>
      </c>
      <c r="GZ607">
        <v>22951.4</v>
      </c>
      <c r="HA607">
        <v>23750.6</v>
      </c>
      <c r="HB607">
        <v>35342.1</v>
      </c>
      <c r="HC607">
        <v>35612.8</v>
      </c>
      <c r="HD607">
        <v>41384</v>
      </c>
      <c r="HE607">
        <v>42360.7</v>
      </c>
      <c r="HF607">
        <v>1.89995</v>
      </c>
      <c r="HG607">
        <v>1.81107</v>
      </c>
      <c r="HH607">
        <v>0.193223</v>
      </c>
      <c r="HI607">
        <v>0</v>
      </c>
      <c r="HJ607">
        <v>26.8393</v>
      </c>
      <c r="HK607">
        <v>999.9</v>
      </c>
      <c r="HL607">
        <v>56.019</v>
      </c>
      <c r="HM607">
        <v>29.416</v>
      </c>
      <c r="HN607">
        <v>25.582</v>
      </c>
      <c r="HO607">
        <v>54.1628</v>
      </c>
      <c r="HP607">
        <v>41.5625</v>
      </c>
      <c r="HQ607">
        <v>1</v>
      </c>
      <c r="HR607">
        <v>0.0677947</v>
      </c>
      <c r="HS607">
        <v>0.804183</v>
      </c>
      <c r="HT607">
        <v>20.2155</v>
      </c>
      <c r="HU607">
        <v>5.23346</v>
      </c>
      <c r="HV607">
        <v>11.992</v>
      </c>
      <c r="HW607">
        <v>4.9556</v>
      </c>
      <c r="HX607">
        <v>3.30387</v>
      </c>
      <c r="HY607">
        <v>26</v>
      </c>
      <c r="HZ607">
        <v>9999</v>
      </c>
      <c r="IA607">
        <v>9999</v>
      </c>
      <c r="IB607">
        <v>9999</v>
      </c>
      <c r="IC607">
        <v>1.86847</v>
      </c>
      <c r="ID607">
        <v>1.86417</v>
      </c>
      <c r="IE607">
        <v>1.8718</v>
      </c>
      <c r="IF607">
        <v>1.8627</v>
      </c>
      <c r="IG607">
        <v>1.86208</v>
      </c>
      <c r="IH607">
        <v>1.86858</v>
      </c>
      <c r="II607">
        <v>1.85867</v>
      </c>
      <c r="IJ607">
        <v>1.86508</v>
      </c>
      <c r="IK607">
        <v>5</v>
      </c>
      <c r="IL607">
        <v>0</v>
      </c>
      <c r="IM607">
        <v>0</v>
      </c>
      <c r="IN607">
        <v>0</v>
      </c>
      <c r="IO607" t="s">
        <v>441</v>
      </c>
      <c r="IP607" t="s">
        <v>442</v>
      </c>
      <c r="IQ607" t="s">
        <v>443</v>
      </c>
      <c r="IR607" t="s">
        <v>443</v>
      </c>
      <c r="IS607" t="s">
        <v>443</v>
      </c>
      <c r="IT607" t="s">
        <v>443</v>
      </c>
      <c r="IU607">
        <v>0</v>
      </c>
      <c r="IV607">
        <v>100</v>
      </c>
      <c r="IW607">
        <v>100</v>
      </c>
      <c r="IX607">
        <v>5.186</v>
      </c>
      <c r="IY607">
        <v>0.3621</v>
      </c>
      <c r="IZ607">
        <v>4.29428474587108</v>
      </c>
      <c r="JA607">
        <v>0.0044018681294096</v>
      </c>
      <c r="JB607">
        <v>-1.90699597991277e-06</v>
      </c>
      <c r="JC607">
        <v>4.44501569190667e-10</v>
      </c>
      <c r="JD607">
        <v>0.0663976639725661</v>
      </c>
      <c r="JE607">
        <v>0.00774552653971819</v>
      </c>
      <c r="JF607">
        <v>0.000136201457998369</v>
      </c>
      <c r="JG607">
        <v>5.32982615085375e-06</v>
      </c>
      <c r="JH607">
        <v>-0</v>
      </c>
      <c r="JI607">
        <v>1991</v>
      </c>
      <c r="JJ607">
        <v>1</v>
      </c>
      <c r="JK607">
        <v>28</v>
      </c>
      <c r="JL607">
        <v>195958.9</v>
      </c>
      <c r="JM607">
        <v>195958.8</v>
      </c>
      <c r="JN607">
        <v>0.214844</v>
      </c>
      <c r="JO607">
        <v>2.46704</v>
      </c>
      <c r="JP607">
        <v>1.49902</v>
      </c>
      <c r="JQ607">
        <v>2.33276</v>
      </c>
      <c r="JR607">
        <v>1.54419</v>
      </c>
      <c r="JS607">
        <v>2.2644</v>
      </c>
      <c r="JT607">
        <v>35.7777</v>
      </c>
      <c r="JU607">
        <v>24.0875</v>
      </c>
      <c r="JV607">
        <v>18</v>
      </c>
      <c r="JW607">
        <v>546.59</v>
      </c>
      <c r="JX607">
        <v>432.431</v>
      </c>
      <c r="JY607">
        <v>25.639</v>
      </c>
      <c r="JZ607">
        <v>28.4606</v>
      </c>
      <c r="KA607">
        <v>29.9998</v>
      </c>
      <c r="KB607">
        <v>28.3786</v>
      </c>
      <c r="KC607">
        <v>28.4038</v>
      </c>
      <c r="KD607">
        <v>4.26969</v>
      </c>
      <c r="KE607">
        <v>28.375</v>
      </c>
      <c r="KF607">
        <v>100</v>
      </c>
      <c r="KG607">
        <v>25.5382</v>
      </c>
      <c r="KH607">
        <v>182.805</v>
      </c>
      <c r="KI607">
        <v>21.5977</v>
      </c>
      <c r="KJ607">
        <v>92.7472</v>
      </c>
      <c r="KK607">
        <v>98.7189</v>
      </c>
    </row>
    <row r="608" spans="1:297">
      <c r="A608">
        <v>592</v>
      </c>
      <c r="B608">
        <v>1759007246.1</v>
      </c>
      <c r="C608">
        <v>19899.0999999046</v>
      </c>
      <c r="D608" t="s">
        <v>1631</v>
      </c>
      <c r="E608" t="s">
        <v>1632</v>
      </c>
      <c r="F608">
        <v>5</v>
      </c>
      <c r="G608" t="s">
        <v>1602</v>
      </c>
      <c r="H608" t="s">
        <v>436</v>
      </c>
      <c r="I608">
        <v>1759007237.94615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(EA608+(U608+2*0.95*5.67E-8*(((EA608+$B$7)+273)^4-(EA608+273)^4)-44100*J608)/(1.84*29.3*R608+8*0.95*5.67E-8*(EA608+273)^3))</f>
        <v>0</v>
      </c>
      <c r="W608">
        <f>($C$7*EB608+$D$7*EC608+$E$7*V608)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2*0.95*5.67E-8*(((EA608+$B$7)+273)^4-(W608+273)^4)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207.231251588095</v>
      </c>
      <c r="AK608">
        <v>219.519072727273</v>
      </c>
      <c r="AL608">
        <v>-3.46281158008658</v>
      </c>
      <c r="AM608">
        <v>63.08</v>
      </c>
      <c r="AN608">
        <f>(AP608 - AO608 + DY608*1E3/(8.314*(EA608+273.15)) * AR608/DX608 * AQ608) * DX608/(100*DL608) * 1000/(1000 - AP608)</f>
        <v>0</v>
      </c>
      <c r="AO608">
        <v>21.5412068214286</v>
      </c>
      <c r="AP608">
        <v>22.489623030303</v>
      </c>
      <c r="AQ608">
        <v>2.62202134238676e-06</v>
      </c>
      <c r="AR608">
        <v>99.94</v>
      </c>
      <c r="AS608">
        <v>0</v>
      </c>
      <c r="AT608">
        <v>0</v>
      </c>
      <c r="AU608">
        <f>IF(AS608*$H$13&gt;=AW608,1.0,(AW608/(AW608-AS608*$H$13)))</f>
        <v>0</v>
      </c>
      <c r="AV608">
        <f>(AU608-1)*100</f>
        <v>0</v>
      </c>
      <c r="AW608">
        <f>MAX(0,($B$13+$C$13*EF608)/(1+$D$13*EF608)*DY608/(EA608+273)*$E$13)</f>
        <v>0</v>
      </c>
      <c r="AX608" t="s">
        <v>437</v>
      </c>
      <c r="AY608" t="s">
        <v>437</v>
      </c>
      <c r="AZ608">
        <v>0</v>
      </c>
      <c r="BA608">
        <v>0</v>
      </c>
      <c r="BB608">
        <f>1-AZ608/BA608</f>
        <v>0</v>
      </c>
      <c r="BC608">
        <v>0</v>
      </c>
      <c r="BD608" t="s">
        <v>437</v>
      </c>
      <c r="BE608" t="s">
        <v>437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437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$B$11*EG608+$C$11*EH608+$F$11*ES608*(1-EV608)</f>
        <v>0</v>
      </c>
      <c r="DI608">
        <f>DH608*DJ608</f>
        <v>0</v>
      </c>
      <c r="DJ608">
        <f>($B$11*$D$9+$C$11*$D$9+$F$11*((FF608+EX608)/MAX(FF608+EX608+FG608, 0.1)*$I$9+FG608/MAX(FF608+EX608+FG608, 0.1)*$J$9))/($B$11+$C$11+$F$11)</f>
        <v>0</v>
      </c>
      <c r="DK608">
        <f>($B$11*$K$9+$C$11*$K$9+$F$11*((FF608+EX608)/MAX(FF608+EX608+FG608, 0.1)*$P$9+FG608/MAX(FF608+EX608+FG608, 0.1)*$Q$9))/($B$11+$C$11+$F$11)</f>
        <v>0</v>
      </c>
      <c r="DL608">
        <v>2.7</v>
      </c>
      <c r="DM608">
        <v>0.5</v>
      </c>
      <c r="DN608" t="s">
        <v>438</v>
      </c>
      <c r="DO608">
        <v>2</v>
      </c>
      <c r="DP608" t="b">
        <v>1</v>
      </c>
      <c r="DQ608">
        <v>1759007237.94615</v>
      </c>
      <c r="DR608">
        <v>238.529692307692</v>
      </c>
      <c r="DS608">
        <v>218.954461538462</v>
      </c>
      <c r="DT608">
        <v>22.4809230769231</v>
      </c>
      <c r="DU608">
        <v>21.5342461538462</v>
      </c>
      <c r="DV608">
        <v>233.306923076923</v>
      </c>
      <c r="DW608">
        <v>22.1188692307692</v>
      </c>
      <c r="DX608">
        <v>500.017769230769</v>
      </c>
      <c r="DY608">
        <v>90.2113769230769</v>
      </c>
      <c r="DZ608">
        <v>0.0296185076923077</v>
      </c>
      <c r="EA608">
        <v>29.1889846153846</v>
      </c>
      <c r="EB608">
        <v>29.9992307692308</v>
      </c>
      <c r="EC608">
        <v>999.9</v>
      </c>
      <c r="ED608">
        <v>0</v>
      </c>
      <c r="EE608">
        <v>0</v>
      </c>
      <c r="EF608">
        <v>10004.7076923077</v>
      </c>
      <c r="EG608">
        <v>0</v>
      </c>
      <c r="EH608">
        <v>9.84861</v>
      </c>
      <c r="EI608">
        <v>19.5750692307692</v>
      </c>
      <c r="EJ608">
        <v>244.015384615385</v>
      </c>
      <c r="EK608">
        <v>223.773307692308</v>
      </c>
      <c r="EL608">
        <v>0.946653384615385</v>
      </c>
      <c r="EM608">
        <v>218.954461538462</v>
      </c>
      <c r="EN608">
        <v>21.5342461538462</v>
      </c>
      <c r="EO608">
        <v>2.02803384615385</v>
      </c>
      <c r="EP608">
        <v>1.94263692307692</v>
      </c>
      <c r="EQ608">
        <v>17.6649153846154</v>
      </c>
      <c r="ER608">
        <v>16.9843692307692</v>
      </c>
      <c r="ES608">
        <v>2000.01076923077</v>
      </c>
      <c r="ET608">
        <v>0.979994846153846</v>
      </c>
      <c r="EU608">
        <v>0.0200051769230769</v>
      </c>
      <c r="EV608">
        <v>0</v>
      </c>
      <c r="EW608">
        <v>352.728153846154</v>
      </c>
      <c r="EX608">
        <v>5.00016</v>
      </c>
      <c r="EY608">
        <v>7308.85461538462</v>
      </c>
      <c r="EZ608">
        <v>18234.2769230769</v>
      </c>
      <c r="FA608">
        <v>49</v>
      </c>
      <c r="FB608">
        <v>49.5668461538462</v>
      </c>
      <c r="FC608">
        <v>49.4515384615385</v>
      </c>
      <c r="FD608">
        <v>49.187</v>
      </c>
      <c r="FE608">
        <v>50.812</v>
      </c>
      <c r="FF608">
        <v>1955.10076923077</v>
      </c>
      <c r="FG608">
        <v>39.91</v>
      </c>
      <c r="FH608">
        <v>0</v>
      </c>
      <c r="FI608">
        <v>1759007251.5</v>
      </c>
      <c r="FJ608">
        <v>0</v>
      </c>
      <c r="FK608">
        <v>352.680653846154</v>
      </c>
      <c r="FL608">
        <v>-3.69295726210091</v>
      </c>
      <c r="FM608">
        <v>-49.5193161678629</v>
      </c>
      <c r="FN608">
        <v>7308.47846153846</v>
      </c>
      <c r="FO608">
        <v>15</v>
      </c>
      <c r="FP608">
        <v>0</v>
      </c>
      <c r="FQ608" t="s">
        <v>439</v>
      </c>
      <c r="FR608">
        <v>1747249705.1</v>
      </c>
      <c r="FS608">
        <v>1747249711.1</v>
      </c>
      <c r="FT608">
        <v>0</v>
      </c>
      <c r="FU608">
        <v>0.871</v>
      </c>
      <c r="FV608">
        <v>0.066</v>
      </c>
      <c r="FW608">
        <v>5.486</v>
      </c>
      <c r="FX608">
        <v>0.145</v>
      </c>
      <c r="FY608">
        <v>420</v>
      </c>
      <c r="FZ608">
        <v>16</v>
      </c>
      <c r="GA608">
        <v>0.27</v>
      </c>
      <c r="GB608">
        <v>0.16</v>
      </c>
      <c r="GC608">
        <v>19.35635</v>
      </c>
      <c r="GD608">
        <v>4.35636992481203</v>
      </c>
      <c r="GE608">
        <v>0.542812362147363</v>
      </c>
      <c r="GF608">
        <v>0</v>
      </c>
      <c r="GG608">
        <v>352.783882352941</v>
      </c>
      <c r="GH608">
        <v>-2.51404124893354</v>
      </c>
      <c r="GI608">
        <v>0.29795506616483</v>
      </c>
      <c r="GJ608">
        <v>-1</v>
      </c>
      <c r="GK608">
        <v>0.94658505</v>
      </c>
      <c r="GL608">
        <v>0.00247033082706855</v>
      </c>
      <c r="GM608">
        <v>0.00346340033023905</v>
      </c>
      <c r="GN608">
        <v>1</v>
      </c>
      <c r="GO608">
        <v>1</v>
      </c>
      <c r="GP608">
        <v>2</v>
      </c>
      <c r="GQ608" t="s">
        <v>446</v>
      </c>
      <c r="GR608">
        <v>3.12544</v>
      </c>
      <c r="GS608">
        <v>2.65532</v>
      </c>
      <c r="GT608">
        <v>0.0498259</v>
      </c>
      <c r="GU608">
        <v>0.0468496</v>
      </c>
      <c r="GV608">
        <v>0.0965622</v>
      </c>
      <c r="GW608">
        <v>0.0942326</v>
      </c>
      <c r="GX608">
        <v>24384</v>
      </c>
      <c r="GY608">
        <v>23247.6</v>
      </c>
      <c r="GZ608">
        <v>22951.2</v>
      </c>
      <c r="HA608">
        <v>23750.5</v>
      </c>
      <c r="HB608">
        <v>35340.6</v>
      </c>
      <c r="HC608">
        <v>35610.4</v>
      </c>
      <c r="HD608">
        <v>41383.9</v>
      </c>
      <c r="HE608">
        <v>42360.6</v>
      </c>
      <c r="HF608">
        <v>1.90012</v>
      </c>
      <c r="HG608">
        <v>1.81098</v>
      </c>
      <c r="HH608">
        <v>0.193644</v>
      </c>
      <c r="HI608">
        <v>0</v>
      </c>
      <c r="HJ608">
        <v>26.8358</v>
      </c>
      <c r="HK608">
        <v>999.9</v>
      </c>
      <c r="HL608">
        <v>56.019</v>
      </c>
      <c r="HM608">
        <v>29.406</v>
      </c>
      <c r="HN608">
        <v>25.5689</v>
      </c>
      <c r="HO608">
        <v>53.4828</v>
      </c>
      <c r="HP608">
        <v>41.6506</v>
      </c>
      <c r="HQ608">
        <v>1</v>
      </c>
      <c r="HR608">
        <v>0.0684375</v>
      </c>
      <c r="HS608">
        <v>0.987914</v>
      </c>
      <c r="HT608">
        <v>20.2142</v>
      </c>
      <c r="HU608">
        <v>5.23316</v>
      </c>
      <c r="HV608">
        <v>11.992</v>
      </c>
      <c r="HW608">
        <v>4.9556</v>
      </c>
      <c r="HX608">
        <v>3.30398</v>
      </c>
      <c r="HY608">
        <v>26</v>
      </c>
      <c r="HZ608">
        <v>9999</v>
      </c>
      <c r="IA608">
        <v>9999</v>
      </c>
      <c r="IB608">
        <v>9999</v>
      </c>
      <c r="IC608">
        <v>1.86847</v>
      </c>
      <c r="ID608">
        <v>1.86418</v>
      </c>
      <c r="IE608">
        <v>1.8718</v>
      </c>
      <c r="IF608">
        <v>1.86267</v>
      </c>
      <c r="IG608">
        <v>1.86209</v>
      </c>
      <c r="IH608">
        <v>1.86859</v>
      </c>
      <c r="II608">
        <v>1.85868</v>
      </c>
      <c r="IJ608">
        <v>1.86508</v>
      </c>
      <c r="IK608">
        <v>5</v>
      </c>
      <c r="IL608">
        <v>0</v>
      </c>
      <c r="IM608">
        <v>0</v>
      </c>
      <c r="IN608">
        <v>0</v>
      </c>
      <c r="IO608" t="s">
        <v>441</v>
      </c>
      <c r="IP608" t="s">
        <v>442</v>
      </c>
      <c r="IQ608" t="s">
        <v>443</v>
      </c>
      <c r="IR608" t="s">
        <v>443</v>
      </c>
      <c r="IS608" t="s">
        <v>443</v>
      </c>
      <c r="IT608" t="s">
        <v>443</v>
      </c>
      <c r="IU608">
        <v>0</v>
      </c>
      <c r="IV608">
        <v>100</v>
      </c>
      <c r="IW608">
        <v>100</v>
      </c>
      <c r="IX608">
        <v>5.125</v>
      </c>
      <c r="IY608">
        <v>0.3623</v>
      </c>
      <c r="IZ608">
        <v>4.29428474587108</v>
      </c>
      <c r="JA608">
        <v>0.0044018681294096</v>
      </c>
      <c r="JB608">
        <v>-1.90699597991277e-06</v>
      </c>
      <c r="JC608">
        <v>4.44501569190667e-10</v>
      </c>
      <c r="JD608">
        <v>0.0663976639725661</v>
      </c>
      <c r="JE608">
        <v>0.00774552653971819</v>
      </c>
      <c r="JF608">
        <v>0.000136201457998369</v>
      </c>
      <c r="JG608">
        <v>5.32982615085375e-06</v>
      </c>
      <c r="JH608">
        <v>-0</v>
      </c>
      <c r="JI608">
        <v>1991</v>
      </c>
      <c r="JJ608">
        <v>1</v>
      </c>
      <c r="JK608">
        <v>28</v>
      </c>
      <c r="JL608">
        <v>195959</v>
      </c>
      <c r="JM608">
        <v>195958.9</v>
      </c>
      <c r="JN608">
        <v>0.179443</v>
      </c>
      <c r="JO608">
        <v>2.48047</v>
      </c>
      <c r="JP608">
        <v>1.4978</v>
      </c>
      <c r="JQ608">
        <v>2.33276</v>
      </c>
      <c r="JR608">
        <v>1.54419</v>
      </c>
      <c r="JS608">
        <v>2.33276</v>
      </c>
      <c r="JT608">
        <v>35.7777</v>
      </c>
      <c r="JU608">
        <v>24.105</v>
      </c>
      <c r="JV608">
        <v>18</v>
      </c>
      <c r="JW608">
        <v>546.683</v>
      </c>
      <c r="JX608">
        <v>432.354</v>
      </c>
      <c r="JY608">
        <v>25.5619</v>
      </c>
      <c r="JZ608">
        <v>28.457</v>
      </c>
      <c r="KA608">
        <v>30.0003</v>
      </c>
      <c r="KB608">
        <v>28.3762</v>
      </c>
      <c r="KC608">
        <v>28.4014</v>
      </c>
      <c r="KD608">
        <v>3.57308</v>
      </c>
      <c r="KE608">
        <v>28.375</v>
      </c>
      <c r="KF608">
        <v>100</v>
      </c>
      <c r="KG608">
        <v>25.5597</v>
      </c>
      <c r="KH608">
        <v>169.175</v>
      </c>
      <c r="KI608">
        <v>21.5977</v>
      </c>
      <c r="KJ608">
        <v>92.7468</v>
      </c>
      <c r="KK608">
        <v>98.7185</v>
      </c>
    </row>
    <row r="609" spans="1:297">
      <c r="A609">
        <v>593</v>
      </c>
      <c r="B609">
        <v>1759007251.1</v>
      </c>
      <c r="C609">
        <v>19904.0999999046</v>
      </c>
      <c r="D609" t="s">
        <v>1633</v>
      </c>
      <c r="E609" t="s">
        <v>1634</v>
      </c>
      <c r="F609">
        <v>5</v>
      </c>
      <c r="G609" t="s">
        <v>1602</v>
      </c>
      <c r="H609" t="s">
        <v>436</v>
      </c>
      <c r="I609">
        <v>1759007242.94615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(EA609+(U609+2*0.95*5.67E-8*(((EA609+$B$7)+273)^4-(EA609+273)^4)-44100*J609)/(1.84*29.3*R609+8*0.95*5.67E-8*(EA609+273)^3))</f>
        <v>0</v>
      </c>
      <c r="W609">
        <f>($C$7*EB609+$D$7*EC609+$E$7*V609)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2*0.95*5.67E-8*(((EA609+$B$7)+273)^4-(W609+273)^4)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191.510913535714</v>
      </c>
      <c r="AK609">
        <v>203.273660606061</v>
      </c>
      <c r="AL609">
        <v>-3.22947913419916</v>
      </c>
      <c r="AM609">
        <v>63.08</v>
      </c>
      <c r="AN609">
        <f>(AP609 - AO609 + DY609*1E3/(8.314*(EA609+273.15)) * AR609/DX609 * AQ609) * DX609/(100*DL609) * 1000/(1000 - AP609)</f>
        <v>0</v>
      </c>
      <c r="AO609">
        <v>21.5489576011905</v>
      </c>
      <c r="AP609">
        <v>22.5034</v>
      </c>
      <c r="AQ609">
        <v>4.20333351390832e-06</v>
      </c>
      <c r="AR609">
        <v>99.94</v>
      </c>
      <c r="AS609">
        <v>0</v>
      </c>
      <c r="AT609">
        <v>0</v>
      </c>
      <c r="AU609">
        <f>IF(AS609*$H$13&gt;=AW609,1.0,(AW609/(AW609-AS609*$H$13)))</f>
        <v>0</v>
      </c>
      <c r="AV609">
        <f>(AU609-1)*100</f>
        <v>0</v>
      </c>
      <c r="AW609">
        <f>MAX(0,($B$13+$C$13*EF609)/(1+$D$13*EF609)*DY609/(EA609+273)*$E$13)</f>
        <v>0</v>
      </c>
      <c r="AX609" t="s">
        <v>437</v>
      </c>
      <c r="AY609" t="s">
        <v>437</v>
      </c>
      <c r="AZ609">
        <v>0</v>
      </c>
      <c r="BA609">
        <v>0</v>
      </c>
      <c r="BB609">
        <f>1-AZ609/BA609</f>
        <v>0</v>
      </c>
      <c r="BC609">
        <v>0</v>
      </c>
      <c r="BD609" t="s">
        <v>437</v>
      </c>
      <c r="BE609" t="s">
        <v>437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437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$B$11*EG609+$C$11*EH609+$F$11*ES609*(1-EV609)</f>
        <v>0</v>
      </c>
      <c r="DI609">
        <f>DH609*DJ609</f>
        <v>0</v>
      </c>
      <c r="DJ609">
        <f>($B$11*$D$9+$C$11*$D$9+$F$11*((FF609+EX609)/MAX(FF609+EX609+FG609, 0.1)*$I$9+FG609/MAX(FF609+EX609+FG609, 0.1)*$J$9))/($B$11+$C$11+$F$11)</f>
        <v>0</v>
      </c>
      <c r="DK609">
        <f>($B$11*$K$9+$C$11*$K$9+$F$11*((FF609+EX609)/MAX(FF609+EX609+FG609, 0.1)*$P$9+FG609/MAX(FF609+EX609+FG609, 0.1)*$Q$9))/($B$11+$C$11+$F$11)</f>
        <v>0</v>
      </c>
      <c r="DL609">
        <v>2.7</v>
      </c>
      <c r="DM609">
        <v>0.5</v>
      </c>
      <c r="DN609" t="s">
        <v>438</v>
      </c>
      <c r="DO609">
        <v>2</v>
      </c>
      <c r="DP609" t="b">
        <v>1</v>
      </c>
      <c r="DQ609">
        <v>1759007242.94615</v>
      </c>
      <c r="DR609">
        <v>221.977769230769</v>
      </c>
      <c r="DS609">
        <v>202.656384615385</v>
      </c>
      <c r="DT609">
        <v>22.4875230769231</v>
      </c>
      <c r="DU609">
        <v>21.5390538461538</v>
      </c>
      <c r="DV609">
        <v>216.814615384615</v>
      </c>
      <c r="DW609">
        <v>22.1253461538461</v>
      </c>
      <c r="DX609">
        <v>500.019461538462</v>
      </c>
      <c r="DY609">
        <v>90.2089769230769</v>
      </c>
      <c r="DZ609">
        <v>0.0295945384615385</v>
      </c>
      <c r="EA609">
        <v>29.188</v>
      </c>
      <c r="EB609">
        <v>29.9971153846154</v>
      </c>
      <c r="EC609">
        <v>999.9</v>
      </c>
      <c r="ED609">
        <v>0</v>
      </c>
      <c r="EE609">
        <v>0</v>
      </c>
      <c r="EF609">
        <v>10007.0169230769</v>
      </c>
      <c r="EG609">
        <v>0</v>
      </c>
      <c r="EH609">
        <v>9.84861</v>
      </c>
      <c r="EI609">
        <v>19.3212692307692</v>
      </c>
      <c r="EJ609">
        <v>227.084230769231</v>
      </c>
      <c r="EK609">
        <v>207.117461538462</v>
      </c>
      <c r="EL609">
        <v>0.948455692307692</v>
      </c>
      <c r="EM609">
        <v>202.656384615385</v>
      </c>
      <c r="EN609">
        <v>21.5390538461538</v>
      </c>
      <c r="EO609">
        <v>2.02857538461538</v>
      </c>
      <c r="EP609">
        <v>1.94301769230769</v>
      </c>
      <c r="EQ609">
        <v>17.6691538461539</v>
      </c>
      <c r="ER609">
        <v>16.9874615384615</v>
      </c>
      <c r="ES609">
        <v>2000.01076923077</v>
      </c>
      <c r="ET609">
        <v>0.979994846153846</v>
      </c>
      <c r="EU609">
        <v>0.0200051769230769</v>
      </c>
      <c r="EV609">
        <v>0</v>
      </c>
      <c r="EW609">
        <v>352.467384615385</v>
      </c>
      <c r="EX609">
        <v>5.00016</v>
      </c>
      <c r="EY609">
        <v>7303.97615384615</v>
      </c>
      <c r="EZ609">
        <v>18234.2769230769</v>
      </c>
      <c r="FA609">
        <v>49</v>
      </c>
      <c r="FB609">
        <v>49.5668461538462</v>
      </c>
      <c r="FC609">
        <v>49.4515384615385</v>
      </c>
      <c r="FD609">
        <v>49.187</v>
      </c>
      <c r="FE609">
        <v>50.8072307692308</v>
      </c>
      <c r="FF609">
        <v>1955.10076923077</v>
      </c>
      <c r="FG609">
        <v>39.91</v>
      </c>
      <c r="FH609">
        <v>0</v>
      </c>
      <c r="FI609">
        <v>1759007256.9</v>
      </c>
      <c r="FJ609">
        <v>0</v>
      </c>
      <c r="FK609">
        <v>352.37752</v>
      </c>
      <c r="FL609">
        <v>-2.54853845643689</v>
      </c>
      <c r="FM609">
        <v>-71.8053844930848</v>
      </c>
      <c r="FN609">
        <v>7302.6584</v>
      </c>
      <c r="FO609">
        <v>15</v>
      </c>
      <c r="FP609">
        <v>0</v>
      </c>
      <c r="FQ609" t="s">
        <v>439</v>
      </c>
      <c r="FR609">
        <v>1747249705.1</v>
      </c>
      <c r="FS609">
        <v>1747249711.1</v>
      </c>
      <c r="FT609">
        <v>0</v>
      </c>
      <c r="FU609">
        <v>0.871</v>
      </c>
      <c r="FV609">
        <v>0.066</v>
      </c>
      <c r="FW609">
        <v>5.486</v>
      </c>
      <c r="FX609">
        <v>0.145</v>
      </c>
      <c r="FY609">
        <v>420</v>
      </c>
      <c r="FZ609">
        <v>16</v>
      </c>
      <c r="GA609">
        <v>0.27</v>
      </c>
      <c r="GB609">
        <v>0.16</v>
      </c>
      <c r="GC609">
        <v>19.3928380952381</v>
      </c>
      <c r="GD609">
        <v>-1.79625194805197</v>
      </c>
      <c r="GE609">
        <v>0.462066606697501</v>
      </c>
      <c r="GF609">
        <v>0</v>
      </c>
      <c r="GG609">
        <v>352.584941176471</v>
      </c>
      <c r="GH609">
        <v>-3.4752330030692</v>
      </c>
      <c r="GI609">
        <v>0.373725752011104</v>
      </c>
      <c r="GJ609">
        <v>-1</v>
      </c>
      <c r="GK609">
        <v>0.947575428571429</v>
      </c>
      <c r="GL609">
        <v>0.00783132467532517</v>
      </c>
      <c r="GM609">
        <v>0.00420067932795715</v>
      </c>
      <c r="GN609">
        <v>1</v>
      </c>
      <c r="GO609">
        <v>1</v>
      </c>
      <c r="GP609">
        <v>2</v>
      </c>
      <c r="GQ609" t="s">
        <v>446</v>
      </c>
      <c r="GR609">
        <v>3.12547</v>
      </c>
      <c r="GS609">
        <v>2.65529</v>
      </c>
      <c r="GT609">
        <v>0.0464399</v>
      </c>
      <c r="GU609">
        <v>0.0436693</v>
      </c>
      <c r="GV609">
        <v>0.0965982</v>
      </c>
      <c r="GW609">
        <v>0.0942214</v>
      </c>
      <c r="GX609">
        <v>24471.2</v>
      </c>
      <c r="GY609">
        <v>23324.6</v>
      </c>
      <c r="GZ609">
        <v>22951.5</v>
      </c>
      <c r="HA609">
        <v>23749.9</v>
      </c>
      <c r="HB609">
        <v>35339.4</v>
      </c>
      <c r="HC609">
        <v>35610.1</v>
      </c>
      <c r="HD609">
        <v>41384.5</v>
      </c>
      <c r="HE609">
        <v>42359.9</v>
      </c>
      <c r="HF609">
        <v>1.90027</v>
      </c>
      <c r="HG609">
        <v>1.811</v>
      </c>
      <c r="HH609">
        <v>0.194125</v>
      </c>
      <c r="HI609">
        <v>0</v>
      </c>
      <c r="HJ609">
        <v>26.8319</v>
      </c>
      <c r="HK609">
        <v>999.9</v>
      </c>
      <c r="HL609">
        <v>56.019</v>
      </c>
      <c r="HM609">
        <v>29.416</v>
      </c>
      <c r="HN609">
        <v>25.584</v>
      </c>
      <c r="HO609">
        <v>54.1228</v>
      </c>
      <c r="HP609">
        <v>41.5264</v>
      </c>
      <c r="HQ609">
        <v>1</v>
      </c>
      <c r="HR609">
        <v>0.0679218</v>
      </c>
      <c r="HS609">
        <v>0.783864</v>
      </c>
      <c r="HT609">
        <v>20.2155</v>
      </c>
      <c r="HU609">
        <v>5.23182</v>
      </c>
      <c r="HV609">
        <v>11.992</v>
      </c>
      <c r="HW609">
        <v>4.95565</v>
      </c>
      <c r="HX609">
        <v>3.30395</v>
      </c>
      <c r="HY609">
        <v>26</v>
      </c>
      <c r="HZ609">
        <v>9999</v>
      </c>
      <c r="IA609">
        <v>9999</v>
      </c>
      <c r="IB609">
        <v>9999</v>
      </c>
      <c r="IC609">
        <v>1.86848</v>
      </c>
      <c r="ID609">
        <v>1.86418</v>
      </c>
      <c r="IE609">
        <v>1.8718</v>
      </c>
      <c r="IF609">
        <v>1.86264</v>
      </c>
      <c r="IG609">
        <v>1.8621</v>
      </c>
      <c r="IH609">
        <v>1.86859</v>
      </c>
      <c r="II609">
        <v>1.85868</v>
      </c>
      <c r="IJ609">
        <v>1.86508</v>
      </c>
      <c r="IK609">
        <v>5</v>
      </c>
      <c r="IL609">
        <v>0</v>
      </c>
      <c r="IM609">
        <v>0</v>
      </c>
      <c r="IN609">
        <v>0</v>
      </c>
      <c r="IO609" t="s">
        <v>441</v>
      </c>
      <c r="IP609" t="s">
        <v>442</v>
      </c>
      <c r="IQ609" t="s">
        <v>443</v>
      </c>
      <c r="IR609" t="s">
        <v>443</v>
      </c>
      <c r="IS609" t="s">
        <v>443</v>
      </c>
      <c r="IT609" t="s">
        <v>443</v>
      </c>
      <c r="IU609">
        <v>0</v>
      </c>
      <c r="IV609">
        <v>100</v>
      </c>
      <c r="IW609">
        <v>100</v>
      </c>
      <c r="IX609">
        <v>5.067</v>
      </c>
      <c r="IY609">
        <v>0.3625</v>
      </c>
      <c r="IZ609">
        <v>4.29428474587108</v>
      </c>
      <c r="JA609">
        <v>0.0044018681294096</v>
      </c>
      <c r="JB609">
        <v>-1.90699597991277e-06</v>
      </c>
      <c r="JC609">
        <v>4.44501569190667e-10</v>
      </c>
      <c r="JD609">
        <v>0.0663976639725661</v>
      </c>
      <c r="JE609">
        <v>0.00774552653971819</v>
      </c>
      <c r="JF609">
        <v>0.000136201457998369</v>
      </c>
      <c r="JG609">
        <v>5.32982615085375e-06</v>
      </c>
      <c r="JH609">
        <v>-0</v>
      </c>
      <c r="JI609">
        <v>1991</v>
      </c>
      <c r="JJ609">
        <v>1</v>
      </c>
      <c r="JK609">
        <v>28</v>
      </c>
      <c r="JL609">
        <v>195959.1</v>
      </c>
      <c r="JM609">
        <v>195959</v>
      </c>
      <c r="JN609">
        <v>0.142822</v>
      </c>
      <c r="JO609">
        <v>2.49634</v>
      </c>
      <c r="JP609">
        <v>1.4978</v>
      </c>
      <c r="JQ609">
        <v>2.33276</v>
      </c>
      <c r="JR609">
        <v>1.54419</v>
      </c>
      <c r="JS609">
        <v>2.36084</v>
      </c>
      <c r="JT609">
        <v>35.801</v>
      </c>
      <c r="JU609">
        <v>24.105</v>
      </c>
      <c r="JV609">
        <v>18</v>
      </c>
      <c r="JW609">
        <v>546.76</v>
      </c>
      <c r="JX609">
        <v>432.351</v>
      </c>
      <c r="JY609">
        <v>25.5451</v>
      </c>
      <c r="JZ609">
        <v>28.4539</v>
      </c>
      <c r="KA609">
        <v>30.0001</v>
      </c>
      <c r="KB609">
        <v>28.3738</v>
      </c>
      <c r="KC609">
        <v>28.399</v>
      </c>
      <c r="KD609">
        <v>2.74326</v>
      </c>
      <c r="KE609">
        <v>28.375</v>
      </c>
      <c r="KF609">
        <v>100</v>
      </c>
      <c r="KG609">
        <v>25.5668</v>
      </c>
      <c r="KH609">
        <v>148.876</v>
      </c>
      <c r="KI609">
        <v>21.5977</v>
      </c>
      <c r="KJ609">
        <v>92.748</v>
      </c>
      <c r="KK609">
        <v>98.7167</v>
      </c>
    </row>
    <row r="610" spans="1:297">
      <c r="A610">
        <v>594</v>
      </c>
      <c r="B610">
        <v>1759007256.1</v>
      </c>
      <c r="C610">
        <v>19909.0999999046</v>
      </c>
      <c r="D610" t="s">
        <v>1635</v>
      </c>
      <c r="E610" t="s">
        <v>1636</v>
      </c>
      <c r="F610">
        <v>5</v>
      </c>
      <c r="G610" t="s">
        <v>1602</v>
      </c>
      <c r="H610" t="s">
        <v>436</v>
      </c>
      <c r="I610">
        <v>1759007247.94615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(EA610+(U610+2*0.95*5.67E-8*(((EA610+$B$7)+273)^4-(EA610+273)^4)-44100*J610)/(1.84*29.3*R610+8*0.95*5.67E-8*(EA610+273)^3))</f>
        <v>0</v>
      </c>
      <c r="W610">
        <f>($C$7*EB610+$D$7*EC610+$E$7*V610)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2*0.95*5.67E-8*(((EA610+$B$7)+273)^4-(W610+273)^4)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177.853488141667</v>
      </c>
      <c r="AK610">
        <v>188.288836363636</v>
      </c>
      <c r="AL610">
        <v>-2.93354733766237</v>
      </c>
      <c r="AM610">
        <v>63.08</v>
      </c>
      <c r="AN610">
        <f>(AP610 - AO610 + DY610*1E3/(8.314*(EA610+273.15)) * AR610/DX610 * AQ610) * DX610/(100*DL610) * 1000/(1000 - AP610)</f>
        <v>0</v>
      </c>
      <c r="AO610">
        <v>21.5446553571429</v>
      </c>
      <c r="AP610">
        <v>22.5089127272727</v>
      </c>
      <c r="AQ610">
        <v>2.07636219445271e-06</v>
      </c>
      <c r="AR610">
        <v>99.94</v>
      </c>
      <c r="AS610">
        <v>0</v>
      </c>
      <c r="AT610">
        <v>0</v>
      </c>
      <c r="AU610">
        <f>IF(AS610*$H$13&gt;=AW610,1.0,(AW610/(AW610-AS610*$H$13)))</f>
        <v>0</v>
      </c>
      <c r="AV610">
        <f>(AU610-1)*100</f>
        <v>0</v>
      </c>
      <c r="AW610">
        <f>MAX(0,($B$13+$C$13*EF610)/(1+$D$13*EF610)*DY610/(EA610+273)*$E$13)</f>
        <v>0</v>
      </c>
      <c r="AX610" t="s">
        <v>437</v>
      </c>
      <c r="AY610" t="s">
        <v>437</v>
      </c>
      <c r="AZ610">
        <v>0</v>
      </c>
      <c r="BA610">
        <v>0</v>
      </c>
      <c r="BB610">
        <f>1-AZ610/BA610</f>
        <v>0</v>
      </c>
      <c r="BC610">
        <v>0</v>
      </c>
      <c r="BD610" t="s">
        <v>437</v>
      </c>
      <c r="BE610" t="s">
        <v>437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437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$B$11*EG610+$C$11*EH610+$F$11*ES610*(1-EV610)</f>
        <v>0</v>
      </c>
      <c r="DI610">
        <f>DH610*DJ610</f>
        <v>0</v>
      </c>
      <c r="DJ610">
        <f>($B$11*$D$9+$C$11*$D$9+$F$11*((FF610+EX610)/MAX(FF610+EX610+FG610, 0.1)*$I$9+FG610/MAX(FF610+EX610+FG610, 0.1)*$J$9))/($B$11+$C$11+$F$11)</f>
        <v>0</v>
      </c>
      <c r="DK610">
        <f>($B$11*$K$9+$C$11*$K$9+$F$11*((FF610+EX610)/MAX(FF610+EX610+FG610, 0.1)*$P$9+FG610/MAX(FF610+EX610+FG610, 0.1)*$Q$9))/($B$11+$C$11+$F$11)</f>
        <v>0</v>
      </c>
      <c r="DL610">
        <v>2.7</v>
      </c>
      <c r="DM610">
        <v>0.5</v>
      </c>
      <c r="DN610" t="s">
        <v>438</v>
      </c>
      <c r="DO610">
        <v>2</v>
      </c>
      <c r="DP610" t="b">
        <v>1</v>
      </c>
      <c r="DQ610">
        <v>1759007247.94615</v>
      </c>
      <c r="DR610">
        <v>205.911538461538</v>
      </c>
      <c r="DS610">
        <v>187.617615384615</v>
      </c>
      <c r="DT610">
        <v>22.4963076923077</v>
      </c>
      <c r="DU610">
        <v>21.5440846153846</v>
      </c>
      <c r="DV610">
        <v>200.807153846154</v>
      </c>
      <c r="DW610">
        <v>22.1339538461538</v>
      </c>
      <c r="DX610">
        <v>499.993076923077</v>
      </c>
      <c r="DY610">
        <v>90.2070307692308</v>
      </c>
      <c r="DZ610">
        <v>0.0298298076923077</v>
      </c>
      <c r="EA610">
        <v>29.1867384615385</v>
      </c>
      <c r="EB610">
        <v>29.9951384615385</v>
      </c>
      <c r="EC610">
        <v>999.9</v>
      </c>
      <c r="ED610">
        <v>0</v>
      </c>
      <c r="EE610">
        <v>0</v>
      </c>
      <c r="EF610">
        <v>9988.45923076923</v>
      </c>
      <c r="EG610">
        <v>0</v>
      </c>
      <c r="EH610">
        <v>9.84861</v>
      </c>
      <c r="EI610">
        <v>18.2938538461538</v>
      </c>
      <c r="EJ610">
        <v>210.650307692308</v>
      </c>
      <c r="EK610">
        <v>191.748692307692</v>
      </c>
      <c r="EL610">
        <v>0.952213846153846</v>
      </c>
      <c r="EM610">
        <v>187.617615384615</v>
      </c>
      <c r="EN610">
        <v>21.5440846153846</v>
      </c>
      <c r="EO610">
        <v>2.02932461538462</v>
      </c>
      <c r="EP610">
        <v>1.94343</v>
      </c>
      <c r="EQ610">
        <v>17.6750076923077</v>
      </c>
      <c r="ER610">
        <v>16.9908153846154</v>
      </c>
      <c r="ES610">
        <v>2000.01153846154</v>
      </c>
      <c r="ET610">
        <v>0.979994846153846</v>
      </c>
      <c r="EU610">
        <v>0.0200051769230769</v>
      </c>
      <c r="EV610">
        <v>0</v>
      </c>
      <c r="EW610">
        <v>352.175615384615</v>
      </c>
      <c r="EX610">
        <v>5.00016</v>
      </c>
      <c r="EY610">
        <v>7297.73</v>
      </c>
      <c r="EZ610">
        <v>18234.2692307692</v>
      </c>
      <c r="FA610">
        <v>49</v>
      </c>
      <c r="FB610">
        <v>49.562</v>
      </c>
      <c r="FC610">
        <v>49.4515384615385</v>
      </c>
      <c r="FD610">
        <v>49.187</v>
      </c>
      <c r="FE610">
        <v>50.8024615384615</v>
      </c>
      <c r="FF610">
        <v>1955.10153846154</v>
      </c>
      <c r="FG610">
        <v>39.91</v>
      </c>
      <c r="FH610">
        <v>0</v>
      </c>
      <c r="FI610">
        <v>1759007261.7</v>
      </c>
      <c r="FJ610">
        <v>0</v>
      </c>
      <c r="FK610">
        <v>352.09556</v>
      </c>
      <c r="FL610">
        <v>-3.76546153918287</v>
      </c>
      <c r="FM610">
        <v>-88.6830769202444</v>
      </c>
      <c r="FN610">
        <v>7296.4152</v>
      </c>
      <c r="FO610">
        <v>15</v>
      </c>
      <c r="FP610">
        <v>0</v>
      </c>
      <c r="FQ610" t="s">
        <v>439</v>
      </c>
      <c r="FR610">
        <v>1747249705.1</v>
      </c>
      <c r="FS610">
        <v>1747249711.1</v>
      </c>
      <c r="FT610">
        <v>0</v>
      </c>
      <c r="FU610">
        <v>0.871</v>
      </c>
      <c r="FV610">
        <v>0.066</v>
      </c>
      <c r="FW610">
        <v>5.486</v>
      </c>
      <c r="FX610">
        <v>0.145</v>
      </c>
      <c r="FY610">
        <v>420</v>
      </c>
      <c r="FZ610">
        <v>16</v>
      </c>
      <c r="GA610">
        <v>0.27</v>
      </c>
      <c r="GB610">
        <v>0.16</v>
      </c>
      <c r="GC610">
        <v>18.602585</v>
      </c>
      <c r="GD610">
        <v>-12.5328315789473</v>
      </c>
      <c r="GE610">
        <v>1.52528413493191</v>
      </c>
      <c r="GF610">
        <v>0</v>
      </c>
      <c r="GG610">
        <v>352.309882352941</v>
      </c>
      <c r="GH610">
        <v>-3.3120550055009</v>
      </c>
      <c r="GI610">
        <v>0.384918307964466</v>
      </c>
      <c r="GJ610">
        <v>-1</v>
      </c>
      <c r="GK610">
        <v>0.9515868</v>
      </c>
      <c r="GL610">
        <v>0.0450629774436092</v>
      </c>
      <c r="GM610">
        <v>0.00720121147863329</v>
      </c>
      <c r="GN610">
        <v>1</v>
      </c>
      <c r="GO610">
        <v>1</v>
      </c>
      <c r="GP610">
        <v>2</v>
      </c>
      <c r="GQ610" t="s">
        <v>446</v>
      </c>
      <c r="GR610">
        <v>3.12547</v>
      </c>
      <c r="GS610">
        <v>2.65547</v>
      </c>
      <c r="GT610">
        <v>0.0433871</v>
      </c>
      <c r="GU610">
        <v>0.0417768</v>
      </c>
      <c r="GV610">
        <v>0.0966206</v>
      </c>
      <c r="GW610">
        <v>0.0942112</v>
      </c>
      <c r="GX610">
        <v>24549.5</v>
      </c>
      <c r="GY610">
        <v>23370.9</v>
      </c>
      <c r="GZ610">
        <v>22951.5</v>
      </c>
      <c r="HA610">
        <v>23750.1</v>
      </c>
      <c r="HB610">
        <v>35338.1</v>
      </c>
      <c r="HC610">
        <v>35610.4</v>
      </c>
      <c r="HD610">
        <v>41384.3</v>
      </c>
      <c r="HE610">
        <v>42360</v>
      </c>
      <c r="HF610">
        <v>1.90012</v>
      </c>
      <c r="HG610">
        <v>1.81138</v>
      </c>
      <c r="HH610">
        <v>0.193398</v>
      </c>
      <c r="HI610">
        <v>0</v>
      </c>
      <c r="HJ610">
        <v>26.8296</v>
      </c>
      <c r="HK610">
        <v>999.9</v>
      </c>
      <c r="HL610">
        <v>56.019</v>
      </c>
      <c r="HM610">
        <v>29.416</v>
      </c>
      <c r="HN610">
        <v>25.5826</v>
      </c>
      <c r="HO610">
        <v>53.9528</v>
      </c>
      <c r="HP610">
        <v>41.4143</v>
      </c>
      <c r="HQ610">
        <v>1</v>
      </c>
      <c r="HR610">
        <v>0.067688</v>
      </c>
      <c r="HS610">
        <v>0.727067</v>
      </c>
      <c r="HT610">
        <v>20.2157</v>
      </c>
      <c r="HU610">
        <v>5.23032</v>
      </c>
      <c r="HV610">
        <v>11.992</v>
      </c>
      <c r="HW610">
        <v>4.95575</v>
      </c>
      <c r="HX610">
        <v>3.30393</v>
      </c>
      <c r="HY610">
        <v>26</v>
      </c>
      <c r="HZ610">
        <v>9999</v>
      </c>
      <c r="IA610">
        <v>9999</v>
      </c>
      <c r="IB610">
        <v>9999</v>
      </c>
      <c r="IC610">
        <v>1.8685</v>
      </c>
      <c r="ID610">
        <v>1.86418</v>
      </c>
      <c r="IE610">
        <v>1.8718</v>
      </c>
      <c r="IF610">
        <v>1.86267</v>
      </c>
      <c r="IG610">
        <v>1.8621</v>
      </c>
      <c r="IH610">
        <v>1.86857</v>
      </c>
      <c r="II610">
        <v>1.85868</v>
      </c>
      <c r="IJ610">
        <v>1.86508</v>
      </c>
      <c r="IK610">
        <v>5</v>
      </c>
      <c r="IL610">
        <v>0</v>
      </c>
      <c r="IM610">
        <v>0</v>
      </c>
      <c r="IN610">
        <v>0</v>
      </c>
      <c r="IO610" t="s">
        <v>441</v>
      </c>
      <c r="IP610" t="s">
        <v>442</v>
      </c>
      <c r="IQ610" t="s">
        <v>443</v>
      </c>
      <c r="IR610" t="s">
        <v>443</v>
      </c>
      <c r="IS610" t="s">
        <v>443</v>
      </c>
      <c r="IT610" t="s">
        <v>443</v>
      </c>
      <c r="IU610">
        <v>0</v>
      </c>
      <c r="IV610">
        <v>100</v>
      </c>
      <c r="IW610">
        <v>100</v>
      </c>
      <c r="IX610">
        <v>5.015</v>
      </c>
      <c r="IY610">
        <v>0.3627</v>
      </c>
      <c r="IZ610">
        <v>4.29428474587108</v>
      </c>
      <c r="JA610">
        <v>0.0044018681294096</v>
      </c>
      <c r="JB610">
        <v>-1.90699597991277e-06</v>
      </c>
      <c r="JC610">
        <v>4.44501569190667e-10</v>
      </c>
      <c r="JD610">
        <v>0.0663976639725661</v>
      </c>
      <c r="JE610">
        <v>0.00774552653971819</v>
      </c>
      <c r="JF610">
        <v>0.000136201457998369</v>
      </c>
      <c r="JG610">
        <v>5.32982615085375e-06</v>
      </c>
      <c r="JH610">
        <v>-0</v>
      </c>
      <c r="JI610">
        <v>1991</v>
      </c>
      <c r="JJ610">
        <v>1</v>
      </c>
      <c r="JK610">
        <v>28</v>
      </c>
      <c r="JL610">
        <v>195959.2</v>
      </c>
      <c r="JM610">
        <v>195959.1</v>
      </c>
      <c r="JN610">
        <v>0.0830078</v>
      </c>
      <c r="JO610">
        <v>2.54883</v>
      </c>
      <c r="JP610">
        <v>1.4978</v>
      </c>
      <c r="JQ610">
        <v>2.33276</v>
      </c>
      <c r="JR610">
        <v>1.54419</v>
      </c>
      <c r="JS610">
        <v>2.37915</v>
      </c>
      <c r="JT610">
        <v>35.801</v>
      </c>
      <c r="JU610">
        <v>24.0963</v>
      </c>
      <c r="JV610">
        <v>18</v>
      </c>
      <c r="JW610">
        <v>546.641</v>
      </c>
      <c r="JX610">
        <v>432.556</v>
      </c>
      <c r="JY610">
        <v>25.5546</v>
      </c>
      <c r="JZ610">
        <v>28.4503</v>
      </c>
      <c r="KA610">
        <v>29.9999</v>
      </c>
      <c r="KB610">
        <v>28.3714</v>
      </c>
      <c r="KC610">
        <v>28.3966</v>
      </c>
      <c r="KD610">
        <v>1.57035</v>
      </c>
      <c r="KE610">
        <v>28.375</v>
      </c>
      <c r="KF610">
        <v>100</v>
      </c>
      <c r="KG610">
        <v>25.5692</v>
      </c>
      <c r="KH610">
        <v>135.345</v>
      </c>
      <c r="KI610">
        <v>21.5977</v>
      </c>
      <c r="KJ610">
        <v>92.7477</v>
      </c>
      <c r="KK610">
        <v>98.7171</v>
      </c>
    </row>
    <row r="611" spans="1:297">
      <c r="A611">
        <v>595</v>
      </c>
      <c r="B611">
        <v>1759007261.1</v>
      </c>
      <c r="C611">
        <v>19914.0999999046</v>
      </c>
      <c r="D611" t="s">
        <v>1637</v>
      </c>
      <c r="E611" t="s">
        <v>1638</v>
      </c>
      <c r="F611">
        <v>5</v>
      </c>
      <c r="G611" t="s">
        <v>1602</v>
      </c>
      <c r="H611" t="s">
        <v>436</v>
      </c>
      <c r="I611">
        <v>1759007252.94615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(EA611+(U611+2*0.95*5.67E-8*(((EA611+$B$7)+273)^4-(EA611+273)^4)-44100*J611)/(1.84*29.3*R611+8*0.95*5.67E-8*(EA611+273)^3))</f>
        <v>0</v>
      </c>
      <c r="W611">
        <f>($C$7*EB611+$D$7*EC611+$E$7*V611)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2*0.95*5.67E-8*(((EA611+$B$7)+273)^4-(W611+273)^4)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172.216898204762</v>
      </c>
      <c r="AK611">
        <v>178.210357575758</v>
      </c>
      <c r="AL611">
        <v>-1.85564441558442</v>
      </c>
      <c r="AM611">
        <v>63.08</v>
      </c>
      <c r="AN611">
        <f>(AP611 - AO611 + DY611*1E3/(8.314*(EA611+273.15)) * AR611/DX611 * AQ611) * DX611/(100*DL611) * 1000/(1000 - AP611)</f>
        <v>0</v>
      </c>
      <c r="AO611">
        <v>21.5429362202381</v>
      </c>
      <c r="AP611">
        <v>22.5244678787879</v>
      </c>
      <c r="AQ611">
        <v>4.50908567568774e-06</v>
      </c>
      <c r="AR611">
        <v>99.94</v>
      </c>
      <c r="AS611">
        <v>0</v>
      </c>
      <c r="AT611">
        <v>0</v>
      </c>
      <c r="AU611">
        <f>IF(AS611*$H$13&gt;=AW611,1.0,(AW611/(AW611-AS611*$H$13)))</f>
        <v>0</v>
      </c>
      <c r="AV611">
        <f>(AU611-1)*100</f>
        <v>0</v>
      </c>
      <c r="AW611">
        <f>MAX(0,($B$13+$C$13*EF611)/(1+$D$13*EF611)*DY611/(EA611+273)*$E$13)</f>
        <v>0</v>
      </c>
      <c r="AX611" t="s">
        <v>437</v>
      </c>
      <c r="AY611" t="s">
        <v>437</v>
      </c>
      <c r="AZ611">
        <v>0</v>
      </c>
      <c r="BA611">
        <v>0</v>
      </c>
      <c r="BB611">
        <f>1-AZ611/BA611</f>
        <v>0</v>
      </c>
      <c r="BC611">
        <v>0</v>
      </c>
      <c r="BD611" t="s">
        <v>437</v>
      </c>
      <c r="BE611" t="s">
        <v>437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437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$B$11*EG611+$C$11*EH611+$F$11*ES611*(1-EV611)</f>
        <v>0</v>
      </c>
      <c r="DI611">
        <f>DH611*DJ611</f>
        <v>0</v>
      </c>
      <c r="DJ611">
        <f>($B$11*$D$9+$C$11*$D$9+$F$11*((FF611+EX611)/MAX(FF611+EX611+FG611, 0.1)*$I$9+FG611/MAX(FF611+EX611+FG611, 0.1)*$J$9))/($B$11+$C$11+$F$11)</f>
        <v>0</v>
      </c>
      <c r="DK611">
        <f>($B$11*$K$9+$C$11*$K$9+$F$11*((FF611+EX611)/MAX(FF611+EX611+FG611, 0.1)*$P$9+FG611/MAX(FF611+EX611+FG611, 0.1)*$Q$9))/($B$11+$C$11+$F$11)</f>
        <v>0</v>
      </c>
      <c r="DL611">
        <v>2.7</v>
      </c>
      <c r="DM611">
        <v>0.5</v>
      </c>
      <c r="DN611" t="s">
        <v>438</v>
      </c>
      <c r="DO611">
        <v>2</v>
      </c>
      <c r="DP611" t="b">
        <v>1</v>
      </c>
      <c r="DQ611">
        <v>1759007252.94615</v>
      </c>
      <c r="DR611">
        <v>191.394615384615</v>
      </c>
      <c r="DS611">
        <v>176.804384615385</v>
      </c>
      <c r="DT611">
        <v>22.5070076923077</v>
      </c>
      <c r="DU611">
        <v>21.5453153846154</v>
      </c>
      <c r="DV611">
        <v>186.344076923077</v>
      </c>
      <c r="DW611">
        <v>22.1444230769231</v>
      </c>
      <c r="DX611">
        <v>500.004307692308</v>
      </c>
      <c r="DY611">
        <v>90.2042230769231</v>
      </c>
      <c r="DZ611">
        <v>0.0298173230769231</v>
      </c>
      <c r="EA611">
        <v>29.1862384615385</v>
      </c>
      <c r="EB611">
        <v>29.9938538461538</v>
      </c>
      <c r="EC611">
        <v>999.9</v>
      </c>
      <c r="ED611">
        <v>0</v>
      </c>
      <c r="EE611">
        <v>0</v>
      </c>
      <c r="EF611">
        <v>9991.82846153846</v>
      </c>
      <c r="EG611">
        <v>0</v>
      </c>
      <c r="EH611">
        <v>9.84861</v>
      </c>
      <c r="EI611">
        <v>14.5903661538462</v>
      </c>
      <c r="EJ611">
        <v>195.801538461538</v>
      </c>
      <c r="EK611">
        <v>180.697769230769</v>
      </c>
      <c r="EL611">
        <v>0.961692</v>
      </c>
      <c r="EM611">
        <v>176.804384615385</v>
      </c>
      <c r="EN611">
        <v>21.5453153846154</v>
      </c>
      <c r="EO611">
        <v>2.03022615384615</v>
      </c>
      <c r="EP611">
        <v>1.94348</v>
      </c>
      <c r="EQ611">
        <v>17.6820538461538</v>
      </c>
      <c r="ER611">
        <v>16.9912153846154</v>
      </c>
      <c r="ES611">
        <v>2000.03538461538</v>
      </c>
      <c r="ET611">
        <v>0.979995076923077</v>
      </c>
      <c r="EU611">
        <v>0.0200049692307692</v>
      </c>
      <c r="EV611">
        <v>0</v>
      </c>
      <c r="EW611">
        <v>351.774692307692</v>
      </c>
      <c r="EX611">
        <v>5.00016</v>
      </c>
      <c r="EY611">
        <v>7289.73461538462</v>
      </c>
      <c r="EZ611">
        <v>18234.4846153846</v>
      </c>
      <c r="FA611">
        <v>49</v>
      </c>
      <c r="FB611">
        <v>49.562</v>
      </c>
      <c r="FC611">
        <v>49.4418461538462</v>
      </c>
      <c r="FD611">
        <v>49.187</v>
      </c>
      <c r="FE611">
        <v>50.7929230769231</v>
      </c>
      <c r="FF611">
        <v>1955.12538461538</v>
      </c>
      <c r="FG611">
        <v>39.91</v>
      </c>
      <c r="FH611">
        <v>0</v>
      </c>
      <c r="FI611">
        <v>1759007266.5</v>
      </c>
      <c r="FJ611">
        <v>0</v>
      </c>
      <c r="FK611">
        <v>351.7264</v>
      </c>
      <c r="FL611">
        <v>-5.76153845985381</v>
      </c>
      <c r="FM611">
        <v>-108.868461366368</v>
      </c>
      <c r="FN611">
        <v>7288.3344</v>
      </c>
      <c r="FO611">
        <v>15</v>
      </c>
      <c r="FP611">
        <v>0</v>
      </c>
      <c r="FQ611" t="s">
        <v>439</v>
      </c>
      <c r="FR611">
        <v>1747249705.1</v>
      </c>
      <c r="FS611">
        <v>1747249711.1</v>
      </c>
      <c r="FT611">
        <v>0</v>
      </c>
      <c r="FU611">
        <v>0.871</v>
      </c>
      <c r="FV611">
        <v>0.066</v>
      </c>
      <c r="FW611">
        <v>5.486</v>
      </c>
      <c r="FX611">
        <v>0.145</v>
      </c>
      <c r="FY611">
        <v>420</v>
      </c>
      <c r="FZ611">
        <v>16</v>
      </c>
      <c r="GA611">
        <v>0.27</v>
      </c>
      <c r="GB611">
        <v>0.16</v>
      </c>
      <c r="GC611">
        <v>16.1502457142857</v>
      </c>
      <c r="GD611">
        <v>-40.1269324675325</v>
      </c>
      <c r="GE611">
        <v>4.50720041375868</v>
      </c>
      <c r="GF611">
        <v>0</v>
      </c>
      <c r="GG611">
        <v>351.941735294118</v>
      </c>
      <c r="GH611">
        <v>-4.32371275606051</v>
      </c>
      <c r="GI611">
        <v>0.484281597033084</v>
      </c>
      <c r="GJ611">
        <v>-1</v>
      </c>
      <c r="GK611">
        <v>0.957336428571429</v>
      </c>
      <c r="GL611">
        <v>0.109960285714285</v>
      </c>
      <c r="GM611">
        <v>0.0122927828868015</v>
      </c>
      <c r="GN611">
        <v>0</v>
      </c>
      <c r="GO611">
        <v>0</v>
      </c>
      <c r="GP611">
        <v>2</v>
      </c>
      <c r="GQ611" t="s">
        <v>457</v>
      </c>
      <c r="GR611">
        <v>3.12542</v>
      </c>
      <c r="GS611">
        <v>2.65489</v>
      </c>
      <c r="GT611">
        <v>0.0414626</v>
      </c>
      <c r="GU611">
        <v>0.0416567</v>
      </c>
      <c r="GV611">
        <v>0.0966633</v>
      </c>
      <c r="GW611">
        <v>0.094205</v>
      </c>
      <c r="GX611">
        <v>24599.3</v>
      </c>
      <c r="GY611">
        <v>23374.4</v>
      </c>
      <c r="GZ611">
        <v>22951.9</v>
      </c>
      <c r="HA611">
        <v>23750.6</v>
      </c>
      <c r="HB611">
        <v>35337</v>
      </c>
      <c r="HC611">
        <v>35611.5</v>
      </c>
      <c r="HD611">
        <v>41385.2</v>
      </c>
      <c r="HE611">
        <v>42361.1</v>
      </c>
      <c r="HF611">
        <v>1.90027</v>
      </c>
      <c r="HG611">
        <v>1.81095</v>
      </c>
      <c r="HH611">
        <v>0.194106</v>
      </c>
      <c r="HI611">
        <v>0</v>
      </c>
      <c r="HJ611">
        <v>26.8286</v>
      </c>
      <c r="HK611">
        <v>999.9</v>
      </c>
      <c r="HL611">
        <v>55.994</v>
      </c>
      <c r="HM611">
        <v>29.416</v>
      </c>
      <c r="HN611">
        <v>25.5733</v>
      </c>
      <c r="HO611">
        <v>53.5128</v>
      </c>
      <c r="HP611">
        <v>41.4663</v>
      </c>
      <c r="HQ611">
        <v>1</v>
      </c>
      <c r="HR611">
        <v>0.0673298</v>
      </c>
      <c r="HS611">
        <v>0.709567</v>
      </c>
      <c r="HT611">
        <v>20.2158</v>
      </c>
      <c r="HU611">
        <v>5.22972</v>
      </c>
      <c r="HV611">
        <v>11.992</v>
      </c>
      <c r="HW611">
        <v>4.9556</v>
      </c>
      <c r="HX611">
        <v>3.30393</v>
      </c>
      <c r="HY611">
        <v>26</v>
      </c>
      <c r="HZ611">
        <v>9999</v>
      </c>
      <c r="IA611">
        <v>9999</v>
      </c>
      <c r="IB611">
        <v>9999</v>
      </c>
      <c r="IC611">
        <v>1.86852</v>
      </c>
      <c r="ID611">
        <v>1.86421</v>
      </c>
      <c r="IE611">
        <v>1.87181</v>
      </c>
      <c r="IF611">
        <v>1.86271</v>
      </c>
      <c r="IG611">
        <v>1.86209</v>
      </c>
      <c r="IH611">
        <v>1.86858</v>
      </c>
      <c r="II611">
        <v>1.8587</v>
      </c>
      <c r="IJ611">
        <v>1.86508</v>
      </c>
      <c r="IK611">
        <v>5</v>
      </c>
      <c r="IL611">
        <v>0</v>
      </c>
      <c r="IM611">
        <v>0</v>
      </c>
      <c r="IN611">
        <v>0</v>
      </c>
      <c r="IO611" t="s">
        <v>441</v>
      </c>
      <c r="IP611" t="s">
        <v>442</v>
      </c>
      <c r="IQ611" t="s">
        <v>443</v>
      </c>
      <c r="IR611" t="s">
        <v>443</v>
      </c>
      <c r="IS611" t="s">
        <v>443</v>
      </c>
      <c r="IT611" t="s">
        <v>443</v>
      </c>
      <c r="IU611">
        <v>0</v>
      </c>
      <c r="IV611">
        <v>100</v>
      </c>
      <c r="IW611">
        <v>100</v>
      </c>
      <c r="IX611">
        <v>4.982</v>
      </c>
      <c r="IY611">
        <v>0.363</v>
      </c>
      <c r="IZ611">
        <v>4.29428474587108</v>
      </c>
      <c r="JA611">
        <v>0.0044018681294096</v>
      </c>
      <c r="JB611">
        <v>-1.90699597991277e-06</v>
      </c>
      <c r="JC611">
        <v>4.44501569190667e-10</v>
      </c>
      <c r="JD611">
        <v>0.0663976639725661</v>
      </c>
      <c r="JE611">
        <v>0.00774552653971819</v>
      </c>
      <c r="JF611">
        <v>0.000136201457998369</v>
      </c>
      <c r="JG611">
        <v>5.32982615085375e-06</v>
      </c>
      <c r="JH611">
        <v>-0</v>
      </c>
      <c r="JI611">
        <v>1991</v>
      </c>
      <c r="JJ611">
        <v>1</v>
      </c>
      <c r="JK611">
        <v>28</v>
      </c>
      <c r="JL611">
        <v>195959.3</v>
      </c>
      <c r="JM611">
        <v>195959.2</v>
      </c>
      <c r="JN611">
        <v>0.032959</v>
      </c>
      <c r="JO611">
        <v>4.99756</v>
      </c>
      <c r="JP611">
        <v>1.49902</v>
      </c>
      <c r="JQ611">
        <v>2.33154</v>
      </c>
      <c r="JR611">
        <v>1.54419</v>
      </c>
      <c r="JS611">
        <v>2.27661</v>
      </c>
      <c r="JT611">
        <v>35.801</v>
      </c>
      <c r="JU611">
        <v>24.0612</v>
      </c>
      <c r="JV611">
        <v>18</v>
      </c>
      <c r="JW611">
        <v>546.719</v>
      </c>
      <c r="JX611">
        <v>432.286</v>
      </c>
      <c r="JY611">
        <v>25.5634</v>
      </c>
      <c r="JZ611">
        <v>28.4473</v>
      </c>
      <c r="KA611">
        <v>29.9996</v>
      </c>
      <c r="KB611">
        <v>28.369</v>
      </c>
      <c r="KC611">
        <v>28.3942</v>
      </c>
      <c r="KD611">
        <v>0</v>
      </c>
      <c r="KE611">
        <v>28.375</v>
      </c>
      <c r="KF611">
        <v>100</v>
      </c>
      <c r="KG611">
        <v>25.5741</v>
      </c>
      <c r="KH611">
        <v>115.101</v>
      </c>
      <c r="KI611">
        <v>21.5976</v>
      </c>
      <c r="KJ611">
        <v>92.7496</v>
      </c>
      <c r="KK611">
        <v>98.7195</v>
      </c>
    </row>
    <row r="612" spans="1:297">
      <c r="A612">
        <v>596</v>
      </c>
      <c r="B612">
        <v>1759007266.1</v>
      </c>
      <c r="C612">
        <v>19919.0999999046</v>
      </c>
      <c r="D612" t="s">
        <v>1639</v>
      </c>
      <c r="E612" t="s">
        <v>1640</v>
      </c>
      <c r="F612">
        <v>5</v>
      </c>
      <c r="G612" t="s">
        <v>1602</v>
      </c>
      <c r="H612" t="s">
        <v>436</v>
      </c>
      <c r="I612">
        <v>1759007257.94615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(EA612+(U612+2*0.95*5.67E-8*(((EA612+$B$7)+273)^4-(EA612+273)^4)-44100*J612)/(1.84*29.3*R612+8*0.95*5.67E-8*(EA612+273)^3))</f>
        <v>0</v>
      </c>
      <c r="W612">
        <f>($C$7*EB612+$D$7*EC612+$E$7*V612)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2*0.95*5.67E-8*(((EA612+$B$7)+273)^4-(W612+273)^4)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172.315996486905</v>
      </c>
      <c r="AK612">
        <v>173.665515151515</v>
      </c>
      <c r="AL612">
        <v>-0.785179783549828</v>
      </c>
      <c r="AM612">
        <v>63.08</v>
      </c>
      <c r="AN612">
        <f>(AP612 - AO612 + DY612*1E3/(8.314*(EA612+273.15)) * AR612/DX612 * AQ612) * DX612/(100*DL612) * 1000/(1000 - AP612)</f>
        <v>0</v>
      </c>
      <c r="AO612">
        <v>21.5414054880952</v>
      </c>
      <c r="AP612">
        <v>22.5336163636363</v>
      </c>
      <c r="AQ612">
        <v>3.05473611355421e-06</v>
      </c>
      <c r="AR612">
        <v>99.94</v>
      </c>
      <c r="AS612">
        <v>0</v>
      </c>
      <c r="AT612">
        <v>0</v>
      </c>
      <c r="AU612">
        <f>IF(AS612*$H$13&gt;=AW612,1.0,(AW612/(AW612-AS612*$H$13)))</f>
        <v>0</v>
      </c>
      <c r="AV612">
        <f>(AU612-1)*100</f>
        <v>0</v>
      </c>
      <c r="AW612">
        <f>MAX(0,($B$13+$C$13*EF612)/(1+$D$13*EF612)*DY612/(EA612+273)*$E$13)</f>
        <v>0</v>
      </c>
      <c r="AX612" t="s">
        <v>437</v>
      </c>
      <c r="AY612" t="s">
        <v>437</v>
      </c>
      <c r="AZ612">
        <v>0</v>
      </c>
      <c r="BA612">
        <v>0</v>
      </c>
      <c r="BB612">
        <f>1-AZ612/BA612</f>
        <v>0</v>
      </c>
      <c r="BC612">
        <v>0</v>
      </c>
      <c r="BD612" t="s">
        <v>437</v>
      </c>
      <c r="BE612" t="s">
        <v>437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437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$B$11*EG612+$C$11*EH612+$F$11*ES612*(1-EV612)</f>
        <v>0</v>
      </c>
      <c r="DI612">
        <f>DH612*DJ612</f>
        <v>0</v>
      </c>
      <c r="DJ612">
        <f>($B$11*$D$9+$C$11*$D$9+$F$11*((FF612+EX612)/MAX(FF612+EX612+FG612, 0.1)*$I$9+FG612/MAX(FF612+EX612+FG612, 0.1)*$J$9))/($B$11+$C$11+$F$11)</f>
        <v>0</v>
      </c>
      <c r="DK612">
        <f>($B$11*$K$9+$C$11*$K$9+$F$11*((FF612+EX612)/MAX(FF612+EX612+FG612, 0.1)*$P$9+FG612/MAX(FF612+EX612+FG612, 0.1)*$Q$9))/($B$11+$C$11+$F$11)</f>
        <v>0</v>
      </c>
      <c r="DL612">
        <v>2.7</v>
      </c>
      <c r="DM612">
        <v>0.5</v>
      </c>
      <c r="DN612" t="s">
        <v>438</v>
      </c>
      <c r="DO612">
        <v>2</v>
      </c>
      <c r="DP612" t="b">
        <v>1</v>
      </c>
      <c r="DQ612">
        <v>1759007257.94615</v>
      </c>
      <c r="DR612">
        <v>180.120307692308</v>
      </c>
      <c r="DS612">
        <v>170.701846153846</v>
      </c>
      <c r="DT612">
        <v>22.5177692307692</v>
      </c>
      <c r="DU612">
        <v>21.5432307692308</v>
      </c>
      <c r="DV612">
        <v>175.111769230769</v>
      </c>
      <c r="DW612">
        <v>22.1549615384615</v>
      </c>
      <c r="DX612">
        <v>499.987230769231</v>
      </c>
      <c r="DY612">
        <v>90.2027</v>
      </c>
      <c r="DZ612">
        <v>0.0297763307692308</v>
      </c>
      <c r="EA612">
        <v>29.1827923076923</v>
      </c>
      <c r="EB612">
        <v>29.9919</v>
      </c>
      <c r="EC612">
        <v>999.9</v>
      </c>
      <c r="ED612">
        <v>0</v>
      </c>
      <c r="EE612">
        <v>0</v>
      </c>
      <c r="EF612">
        <v>9980.24384615384</v>
      </c>
      <c r="EG612">
        <v>0</v>
      </c>
      <c r="EH612">
        <v>9.84861</v>
      </c>
      <c r="EI612">
        <v>9.41861923076923</v>
      </c>
      <c r="EJ612">
        <v>184.269615384615</v>
      </c>
      <c r="EK612">
        <v>174.460461538462</v>
      </c>
      <c r="EL612">
        <v>0.974534384615384</v>
      </c>
      <c r="EM612">
        <v>170.701846153846</v>
      </c>
      <c r="EN612">
        <v>21.5432307692308</v>
      </c>
      <c r="EO612">
        <v>2.03116230769231</v>
      </c>
      <c r="EP612">
        <v>1.94326</v>
      </c>
      <c r="EQ612">
        <v>17.6893692307692</v>
      </c>
      <c r="ER612">
        <v>16.9894230769231</v>
      </c>
      <c r="ES612">
        <v>2000.03615384615</v>
      </c>
      <c r="ET612">
        <v>0.979995076923077</v>
      </c>
      <c r="EU612">
        <v>0.0200049692307692</v>
      </c>
      <c r="EV612">
        <v>0</v>
      </c>
      <c r="EW612">
        <v>351.289846153846</v>
      </c>
      <c r="EX612">
        <v>5.00016</v>
      </c>
      <c r="EY612">
        <v>7279.73230769231</v>
      </c>
      <c r="EZ612">
        <v>18234.4846153846</v>
      </c>
      <c r="FA612">
        <v>49</v>
      </c>
      <c r="FB612">
        <v>49.562</v>
      </c>
      <c r="FC612">
        <v>49.437</v>
      </c>
      <c r="FD612">
        <v>49.1774615384615</v>
      </c>
      <c r="FE612">
        <v>50.7929230769231</v>
      </c>
      <c r="FF612">
        <v>1955.12615384615</v>
      </c>
      <c r="FG612">
        <v>39.91</v>
      </c>
      <c r="FH612">
        <v>0</v>
      </c>
      <c r="FI612">
        <v>1759007271.9</v>
      </c>
      <c r="FJ612">
        <v>0</v>
      </c>
      <c r="FK612">
        <v>351.179384615385</v>
      </c>
      <c r="FL612">
        <v>-6.90523076938088</v>
      </c>
      <c r="FM612">
        <v>-139.362735039989</v>
      </c>
      <c r="FN612">
        <v>7277.72692307692</v>
      </c>
      <c r="FO612">
        <v>15</v>
      </c>
      <c r="FP612">
        <v>0</v>
      </c>
      <c r="FQ612" t="s">
        <v>439</v>
      </c>
      <c r="FR612">
        <v>1747249705.1</v>
      </c>
      <c r="FS612">
        <v>1747249711.1</v>
      </c>
      <c r="FT612">
        <v>0</v>
      </c>
      <c r="FU612">
        <v>0.871</v>
      </c>
      <c r="FV612">
        <v>0.066</v>
      </c>
      <c r="FW612">
        <v>5.486</v>
      </c>
      <c r="FX612">
        <v>0.145</v>
      </c>
      <c r="FY612">
        <v>420</v>
      </c>
      <c r="FZ612">
        <v>16</v>
      </c>
      <c r="GA612">
        <v>0.27</v>
      </c>
      <c r="GB612">
        <v>0.16</v>
      </c>
      <c r="GC612">
        <v>11.635259</v>
      </c>
      <c r="GD612">
        <v>-66.5648048120301</v>
      </c>
      <c r="GE612">
        <v>6.56104964625775</v>
      </c>
      <c r="GF612">
        <v>0</v>
      </c>
      <c r="GG612">
        <v>351.549647058824</v>
      </c>
      <c r="GH612">
        <v>-5.76498090395877</v>
      </c>
      <c r="GI612">
        <v>0.608337216969481</v>
      </c>
      <c r="GJ612">
        <v>-1</v>
      </c>
      <c r="GK612">
        <v>0.96856615</v>
      </c>
      <c r="GL612">
        <v>0.156073037593986</v>
      </c>
      <c r="GM612">
        <v>0.0150434510710641</v>
      </c>
      <c r="GN612">
        <v>0</v>
      </c>
      <c r="GO612">
        <v>0</v>
      </c>
      <c r="GP612">
        <v>2</v>
      </c>
      <c r="GQ612" t="s">
        <v>457</v>
      </c>
      <c r="GR612">
        <v>3.1254</v>
      </c>
      <c r="GS612">
        <v>2.65528</v>
      </c>
      <c r="GT612">
        <v>0.0406064</v>
      </c>
      <c r="GU612">
        <v>0.0416451</v>
      </c>
      <c r="GV612">
        <v>0.0967017</v>
      </c>
      <c r="GW612">
        <v>0.0942056</v>
      </c>
      <c r="GX612">
        <v>24621.5</v>
      </c>
      <c r="GY612">
        <v>23374.5</v>
      </c>
      <c r="GZ612">
        <v>22952.1</v>
      </c>
      <c r="HA612">
        <v>23750.3</v>
      </c>
      <c r="HB612">
        <v>35335.2</v>
      </c>
      <c r="HC612">
        <v>35611.1</v>
      </c>
      <c r="HD612">
        <v>41384.9</v>
      </c>
      <c r="HE612">
        <v>42360.5</v>
      </c>
      <c r="HF612">
        <v>1.90005</v>
      </c>
      <c r="HG612">
        <v>1.811</v>
      </c>
      <c r="HH612">
        <v>0.193391</v>
      </c>
      <c r="HI612">
        <v>0</v>
      </c>
      <c r="HJ612">
        <v>26.8286</v>
      </c>
      <c r="HK612">
        <v>999.9</v>
      </c>
      <c r="HL612">
        <v>55.994</v>
      </c>
      <c r="HM612">
        <v>29.406</v>
      </c>
      <c r="HN612">
        <v>25.5591</v>
      </c>
      <c r="HO612">
        <v>53.6428</v>
      </c>
      <c r="HP612">
        <v>41.6386</v>
      </c>
      <c r="HQ612">
        <v>1</v>
      </c>
      <c r="HR612">
        <v>0.066875</v>
      </c>
      <c r="HS612">
        <v>0.693837</v>
      </c>
      <c r="HT612">
        <v>20.2163</v>
      </c>
      <c r="HU612">
        <v>5.22972</v>
      </c>
      <c r="HV612">
        <v>11.992</v>
      </c>
      <c r="HW612">
        <v>4.9558</v>
      </c>
      <c r="HX612">
        <v>3.30398</v>
      </c>
      <c r="HY612">
        <v>26</v>
      </c>
      <c r="HZ612">
        <v>9999</v>
      </c>
      <c r="IA612">
        <v>9999</v>
      </c>
      <c r="IB612">
        <v>9999</v>
      </c>
      <c r="IC612">
        <v>1.86857</v>
      </c>
      <c r="ID612">
        <v>1.86423</v>
      </c>
      <c r="IE612">
        <v>1.87182</v>
      </c>
      <c r="IF612">
        <v>1.86278</v>
      </c>
      <c r="IG612">
        <v>1.86217</v>
      </c>
      <c r="IH612">
        <v>1.86859</v>
      </c>
      <c r="II612">
        <v>1.85876</v>
      </c>
      <c r="IJ612">
        <v>1.8651</v>
      </c>
      <c r="IK612">
        <v>5</v>
      </c>
      <c r="IL612">
        <v>0</v>
      </c>
      <c r="IM612">
        <v>0</v>
      </c>
      <c r="IN612">
        <v>0</v>
      </c>
      <c r="IO612" t="s">
        <v>441</v>
      </c>
      <c r="IP612" t="s">
        <v>442</v>
      </c>
      <c r="IQ612" t="s">
        <v>443</v>
      </c>
      <c r="IR612" t="s">
        <v>443</v>
      </c>
      <c r="IS612" t="s">
        <v>443</v>
      </c>
      <c r="IT612" t="s">
        <v>443</v>
      </c>
      <c r="IU612">
        <v>0</v>
      </c>
      <c r="IV612">
        <v>100</v>
      </c>
      <c r="IW612">
        <v>100</v>
      </c>
      <c r="IX612">
        <v>4.967</v>
      </c>
      <c r="IY612">
        <v>0.3632</v>
      </c>
      <c r="IZ612">
        <v>4.29428474587108</v>
      </c>
      <c r="JA612">
        <v>0.0044018681294096</v>
      </c>
      <c r="JB612">
        <v>-1.90699597991277e-06</v>
      </c>
      <c r="JC612">
        <v>4.44501569190667e-10</v>
      </c>
      <c r="JD612">
        <v>0.0663976639725661</v>
      </c>
      <c r="JE612">
        <v>0.00774552653971819</v>
      </c>
      <c r="JF612">
        <v>0.000136201457998369</v>
      </c>
      <c r="JG612">
        <v>5.32982615085375e-06</v>
      </c>
      <c r="JH612">
        <v>-0</v>
      </c>
      <c r="JI612">
        <v>1991</v>
      </c>
      <c r="JJ612">
        <v>1</v>
      </c>
      <c r="JK612">
        <v>28</v>
      </c>
      <c r="JL612">
        <v>195959.4</v>
      </c>
      <c r="JM612">
        <v>195959.2</v>
      </c>
      <c r="JN612">
        <v>0.032959</v>
      </c>
      <c r="JO612">
        <v>4.99756</v>
      </c>
      <c r="JP612">
        <v>1.49902</v>
      </c>
      <c r="JQ612">
        <v>2.33154</v>
      </c>
      <c r="JR612">
        <v>1.54419</v>
      </c>
      <c r="JS612">
        <v>2.30347</v>
      </c>
      <c r="JT612">
        <v>35.801</v>
      </c>
      <c r="JU612">
        <v>24.0787</v>
      </c>
      <c r="JV612">
        <v>18</v>
      </c>
      <c r="JW612">
        <v>546.552</v>
      </c>
      <c r="JX612">
        <v>432.298</v>
      </c>
      <c r="JY612">
        <v>25.5717</v>
      </c>
      <c r="JZ612">
        <v>28.4441</v>
      </c>
      <c r="KA612">
        <v>29.9997</v>
      </c>
      <c r="KB612">
        <v>28.3666</v>
      </c>
      <c r="KC612">
        <v>28.3918</v>
      </c>
      <c r="KD612">
        <v>0</v>
      </c>
      <c r="KE612">
        <v>28.375</v>
      </c>
      <c r="KF612">
        <v>100</v>
      </c>
      <c r="KG612">
        <v>25.5835</v>
      </c>
      <c r="KH612">
        <v>101.62</v>
      </c>
      <c r="KI612">
        <v>21.5832</v>
      </c>
      <c r="KJ612">
        <v>92.7495</v>
      </c>
      <c r="KK612">
        <v>98.7183</v>
      </c>
    </row>
    <row r="613" spans="1:297">
      <c r="A613">
        <v>597</v>
      </c>
      <c r="B613">
        <v>1759007271.1</v>
      </c>
      <c r="C613">
        <v>19924.0999999046</v>
      </c>
      <c r="D613" t="s">
        <v>1641</v>
      </c>
      <c r="E613" t="s">
        <v>1642</v>
      </c>
      <c r="F613">
        <v>5</v>
      </c>
      <c r="G613" t="s">
        <v>1602</v>
      </c>
      <c r="H613" t="s">
        <v>436</v>
      </c>
      <c r="I613">
        <v>1759007262.94615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(EA613+(U613+2*0.95*5.67E-8*(((EA613+$B$7)+273)^4-(EA613+273)^4)-44100*J613)/(1.84*29.3*R613+8*0.95*5.67E-8*(EA613+273)^3))</f>
        <v>0</v>
      </c>
      <c r="W613">
        <f>($C$7*EB613+$D$7*EC613+$E$7*V613)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2*0.95*5.67E-8*(((EA613+$B$7)+273)^4-(W613+273)^4)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172.301586282143</v>
      </c>
      <c r="AK613">
        <v>171.546048484848</v>
      </c>
      <c r="AL613">
        <v>-0.361520497835521</v>
      </c>
      <c r="AM613">
        <v>63.08</v>
      </c>
      <c r="AN613">
        <f>(AP613 - AO613 + DY613*1E3/(8.314*(EA613+273.15)) * AR613/DX613 * AQ613) * DX613/(100*DL613) * 1000/(1000 - AP613)</f>
        <v>0</v>
      </c>
      <c r="AO613">
        <v>21.5396205833333</v>
      </c>
      <c r="AP613">
        <v>22.5497636363636</v>
      </c>
      <c r="AQ613">
        <v>4.42625295918551e-06</v>
      </c>
      <c r="AR613">
        <v>99.94</v>
      </c>
      <c r="AS613">
        <v>0</v>
      </c>
      <c r="AT613">
        <v>0</v>
      </c>
      <c r="AU613">
        <f>IF(AS613*$H$13&gt;=AW613,1.0,(AW613/(AW613-AS613*$H$13)))</f>
        <v>0</v>
      </c>
      <c r="AV613">
        <f>(AU613-1)*100</f>
        <v>0</v>
      </c>
      <c r="AW613">
        <f>MAX(0,($B$13+$C$13*EF613)/(1+$D$13*EF613)*DY613/(EA613+273)*$E$13)</f>
        <v>0</v>
      </c>
      <c r="AX613" t="s">
        <v>437</v>
      </c>
      <c r="AY613" t="s">
        <v>437</v>
      </c>
      <c r="AZ613">
        <v>0</v>
      </c>
      <c r="BA613">
        <v>0</v>
      </c>
      <c r="BB613">
        <f>1-AZ613/BA613</f>
        <v>0</v>
      </c>
      <c r="BC613">
        <v>0</v>
      </c>
      <c r="BD613" t="s">
        <v>437</v>
      </c>
      <c r="BE613" t="s">
        <v>437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437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$B$11*EG613+$C$11*EH613+$F$11*ES613*(1-EV613)</f>
        <v>0</v>
      </c>
      <c r="DI613">
        <f>DH613*DJ613</f>
        <v>0</v>
      </c>
      <c r="DJ613">
        <f>($B$11*$D$9+$C$11*$D$9+$F$11*((FF613+EX613)/MAX(FF613+EX613+FG613, 0.1)*$I$9+FG613/MAX(FF613+EX613+FG613, 0.1)*$J$9))/($B$11+$C$11+$F$11)</f>
        <v>0</v>
      </c>
      <c r="DK613">
        <f>($B$11*$K$9+$C$11*$K$9+$F$11*((FF613+EX613)/MAX(FF613+EX613+FG613, 0.1)*$P$9+FG613/MAX(FF613+EX613+FG613, 0.1)*$Q$9))/($B$11+$C$11+$F$11)</f>
        <v>0</v>
      </c>
      <c r="DL613">
        <v>2.7</v>
      </c>
      <c r="DM613">
        <v>0.5</v>
      </c>
      <c r="DN613" t="s">
        <v>438</v>
      </c>
      <c r="DO613">
        <v>2</v>
      </c>
      <c r="DP613" t="b">
        <v>1</v>
      </c>
      <c r="DQ613">
        <v>1759007262.94615</v>
      </c>
      <c r="DR613">
        <v>172.806923076923</v>
      </c>
      <c r="DS613">
        <v>168.753538461538</v>
      </c>
      <c r="DT613">
        <v>22.5301692307692</v>
      </c>
      <c r="DU613">
        <v>21.5413615384615</v>
      </c>
      <c r="DV613">
        <v>167.825769230769</v>
      </c>
      <c r="DW613">
        <v>22.1670923076923</v>
      </c>
      <c r="DX613">
        <v>499.990769230769</v>
      </c>
      <c r="DY613">
        <v>90.2017461538461</v>
      </c>
      <c r="DZ613">
        <v>0.0296090230769231</v>
      </c>
      <c r="EA613">
        <v>29.1816846153846</v>
      </c>
      <c r="EB613">
        <v>29.9874076923077</v>
      </c>
      <c r="EC613">
        <v>999.9</v>
      </c>
      <c r="ED613">
        <v>0</v>
      </c>
      <c r="EE613">
        <v>0</v>
      </c>
      <c r="EF613">
        <v>9998.89538461538</v>
      </c>
      <c r="EG613">
        <v>0</v>
      </c>
      <c r="EH613">
        <v>9.84861</v>
      </c>
      <c r="EI613">
        <v>4.05352284615385</v>
      </c>
      <c r="EJ613">
        <v>176.79</v>
      </c>
      <c r="EK613">
        <v>172.468846153846</v>
      </c>
      <c r="EL613">
        <v>0.988787384615385</v>
      </c>
      <c r="EM613">
        <v>168.753538461538</v>
      </c>
      <c r="EN613">
        <v>21.5413615384615</v>
      </c>
      <c r="EO613">
        <v>2.03225846153846</v>
      </c>
      <c r="EP613">
        <v>1.94307076923077</v>
      </c>
      <c r="EQ613">
        <v>17.6979307692308</v>
      </c>
      <c r="ER613">
        <v>16.9878846153846</v>
      </c>
      <c r="ES613">
        <v>2000.03923076923</v>
      </c>
      <c r="ET613">
        <v>0.979995076923077</v>
      </c>
      <c r="EU613">
        <v>0.0200049692307692</v>
      </c>
      <c r="EV613">
        <v>0</v>
      </c>
      <c r="EW613">
        <v>350.706076923077</v>
      </c>
      <c r="EX613">
        <v>5.00016</v>
      </c>
      <c r="EY613">
        <v>7267.78692307692</v>
      </c>
      <c r="EZ613">
        <v>18234.5153846154</v>
      </c>
      <c r="FA613">
        <v>49</v>
      </c>
      <c r="FB613">
        <v>49.562</v>
      </c>
      <c r="FC613">
        <v>49.437</v>
      </c>
      <c r="FD613">
        <v>49.1679230769231</v>
      </c>
      <c r="FE613">
        <v>50.7881538461538</v>
      </c>
      <c r="FF613">
        <v>1955.12923076923</v>
      </c>
      <c r="FG613">
        <v>39.91</v>
      </c>
      <c r="FH613">
        <v>0</v>
      </c>
      <c r="FI613">
        <v>1759007276.7</v>
      </c>
      <c r="FJ613">
        <v>0</v>
      </c>
      <c r="FK613">
        <v>350.541807692308</v>
      </c>
      <c r="FL613">
        <v>-8.77111110884275</v>
      </c>
      <c r="FM613">
        <v>-158.954530014374</v>
      </c>
      <c r="FN613">
        <v>7265.96384615385</v>
      </c>
      <c r="FO613">
        <v>15</v>
      </c>
      <c r="FP613">
        <v>0</v>
      </c>
      <c r="FQ613" t="s">
        <v>439</v>
      </c>
      <c r="FR613">
        <v>1747249705.1</v>
      </c>
      <c r="FS613">
        <v>1747249711.1</v>
      </c>
      <c r="FT613">
        <v>0</v>
      </c>
      <c r="FU613">
        <v>0.871</v>
      </c>
      <c r="FV613">
        <v>0.066</v>
      </c>
      <c r="FW613">
        <v>5.486</v>
      </c>
      <c r="FX613">
        <v>0.145</v>
      </c>
      <c r="FY613">
        <v>420</v>
      </c>
      <c r="FZ613">
        <v>16</v>
      </c>
      <c r="GA613">
        <v>0.27</v>
      </c>
      <c r="GB613">
        <v>0.16</v>
      </c>
      <c r="GC613">
        <v>7.42779028571429</v>
      </c>
      <c r="GD613">
        <v>-66.495232987013</v>
      </c>
      <c r="GE613">
        <v>6.84997228904309</v>
      </c>
      <c r="GF613">
        <v>0</v>
      </c>
      <c r="GG613">
        <v>350.998764705882</v>
      </c>
      <c r="GH613">
        <v>-7.71517188792021</v>
      </c>
      <c r="GI613">
        <v>0.789391689058307</v>
      </c>
      <c r="GJ613">
        <v>-1</v>
      </c>
      <c r="GK613">
        <v>0.981012523809524</v>
      </c>
      <c r="GL613">
        <v>0.16752677922078</v>
      </c>
      <c r="GM613">
        <v>0.016973683388506</v>
      </c>
      <c r="GN613">
        <v>0</v>
      </c>
      <c r="GO613">
        <v>0</v>
      </c>
      <c r="GP613">
        <v>2</v>
      </c>
      <c r="GQ613" t="s">
        <v>457</v>
      </c>
      <c r="GR613">
        <v>3.1254</v>
      </c>
      <c r="GS613">
        <v>2.65554</v>
      </c>
      <c r="GT613">
        <v>0.0402051</v>
      </c>
      <c r="GU613">
        <v>0.0416595</v>
      </c>
      <c r="GV613">
        <v>0.0967449</v>
      </c>
      <c r="GW613">
        <v>0.0941964</v>
      </c>
      <c r="GX613">
        <v>24631.9</v>
      </c>
      <c r="GY613">
        <v>23374.5</v>
      </c>
      <c r="GZ613">
        <v>22952.1</v>
      </c>
      <c r="HA613">
        <v>23750.8</v>
      </c>
      <c r="HB613">
        <v>35333.8</v>
      </c>
      <c r="HC613">
        <v>35611.9</v>
      </c>
      <c r="HD613">
        <v>41385.3</v>
      </c>
      <c r="HE613">
        <v>42361.1</v>
      </c>
      <c r="HF613">
        <v>1.90005</v>
      </c>
      <c r="HG613">
        <v>1.811</v>
      </c>
      <c r="HH613">
        <v>0.193622</v>
      </c>
      <c r="HI613">
        <v>0</v>
      </c>
      <c r="HJ613">
        <v>26.8303</v>
      </c>
      <c r="HK613">
        <v>999.9</v>
      </c>
      <c r="HL613">
        <v>55.994</v>
      </c>
      <c r="HM613">
        <v>29.416</v>
      </c>
      <c r="HN613">
        <v>25.5747</v>
      </c>
      <c r="HO613">
        <v>53.5928</v>
      </c>
      <c r="HP613">
        <v>41.6146</v>
      </c>
      <c r="HQ613">
        <v>1</v>
      </c>
      <c r="HR613">
        <v>0.0663161</v>
      </c>
      <c r="HS613">
        <v>0.669363</v>
      </c>
      <c r="HT613">
        <v>20.2163</v>
      </c>
      <c r="HU613">
        <v>5.22897</v>
      </c>
      <c r="HV613">
        <v>11.992</v>
      </c>
      <c r="HW613">
        <v>4.9555</v>
      </c>
      <c r="HX613">
        <v>3.30382</v>
      </c>
      <c r="HY613">
        <v>26</v>
      </c>
      <c r="HZ613">
        <v>9999</v>
      </c>
      <c r="IA613">
        <v>9999</v>
      </c>
      <c r="IB613">
        <v>9999</v>
      </c>
      <c r="IC613">
        <v>1.86857</v>
      </c>
      <c r="ID613">
        <v>1.86423</v>
      </c>
      <c r="IE613">
        <v>1.87182</v>
      </c>
      <c r="IF613">
        <v>1.86277</v>
      </c>
      <c r="IG613">
        <v>1.86216</v>
      </c>
      <c r="IH613">
        <v>1.86859</v>
      </c>
      <c r="II613">
        <v>1.85877</v>
      </c>
      <c r="IJ613">
        <v>1.86509</v>
      </c>
      <c r="IK613">
        <v>5</v>
      </c>
      <c r="IL613">
        <v>0</v>
      </c>
      <c r="IM613">
        <v>0</v>
      </c>
      <c r="IN613">
        <v>0</v>
      </c>
      <c r="IO613" t="s">
        <v>441</v>
      </c>
      <c r="IP613" t="s">
        <v>442</v>
      </c>
      <c r="IQ613" t="s">
        <v>443</v>
      </c>
      <c r="IR613" t="s">
        <v>443</v>
      </c>
      <c r="IS613" t="s">
        <v>443</v>
      </c>
      <c r="IT613" t="s">
        <v>443</v>
      </c>
      <c r="IU613">
        <v>0</v>
      </c>
      <c r="IV613">
        <v>100</v>
      </c>
      <c r="IW613">
        <v>100</v>
      </c>
      <c r="IX613">
        <v>4.961</v>
      </c>
      <c r="IY613">
        <v>0.3635</v>
      </c>
      <c r="IZ613">
        <v>4.29428474587108</v>
      </c>
      <c r="JA613">
        <v>0.0044018681294096</v>
      </c>
      <c r="JB613">
        <v>-1.90699597991277e-06</v>
      </c>
      <c r="JC613">
        <v>4.44501569190667e-10</v>
      </c>
      <c r="JD613">
        <v>0.0663976639725661</v>
      </c>
      <c r="JE613">
        <v>0.00774552653971819</v>
      </c>
      <c r="JF613">
        <v>0.000136201457998369</v>
      </c>
      <c r="JG613">
        <v>5.32982615085375e-06</v>
      </c>
      <c r="JH613">
        <v>-0</v>
      </c>
      <c r="JI613">
        <v>1991</v>
      </c>
      <c r="JJ613">
        <v>1</v>
      </c>
      <c r="JK613">
        <v>28</v>
      </c>
      <c r="JL613">
        <v>195959.4</v>
      </c>
      <c r="JM613">
        <v>195959.3</v>
      </c>
      <c r="JN613">
        <v>0.032959</v>
      </c>
      <c r="JO613">
        <v>4.99756</v>
      </c>
      <c r="JP613">
        <v>1.4978</v>
      </c>
      <c r="JQ613">
        <v>2.33154</v>
      </c>
      <c r="JR613">
        <v>1.54419</v>
      </c>
      <c r="JS613">
        <v>2.35352</v>
      </c>
      <c r="JT613">
        <v>35.801</v>
      </c>
      <c r="JU613">
        <v>24.0875</v>
      </c>
      <c r="JV613">
        <v>18</v>
      </c>
      <c r="JW613">
        <v>546.532</v>
      </c>
      <c r="JX613">
        <v>432.28</v>
      </c>
      <c r="JY613">
        <v>25.5821</v>
      </c>
      <c r="JZ613">
        <v>28.4406</v>
      </c>
      <c r="KA613">
        <v>29.9996</v>
      </c>
      <c r="KB613">
        <v>28.3642</v>
      </c>
      <c r="KC613">
        <v>28.3894</v>
      </c>
      <c r="KD613">
        <v>0</v>
      </c>
      <c r="KE613">
        <v>28.375</v>
      </c>
      <c r="KF613">
        <v>100</v>
      </c>
      <c r="KG613">
        <v>25.5954</v>
      </c>
      <c r="KH613">
        <v>81.4084</v>
      </c>
      <c r="KI613">
        <v>21.5662</v>
      </c>
      <c r="KJ613">
        <v>92.7501</v>
      </c>
      <c r="KK613">
        <v>98.7197</v>
      </c>
    </row>
    <row r="614" spans="1:297">
      <c r="A614">
        <v>598</v>
      </c>
      <c r="B614">
        <v>1759007276.1</v>
      </c>
      <c r="C614">
        <v>19929.0999999046</v>
      </c>
      <c r="D614" t="s">
        <v>1643</v>
      </c>
      <c r="E614" t="s">
        <v>1644</v>
      </c>
      <c r="F614">
        <v>5</v>
      </c>
      <c r="G614" t="s">
        <v>1602</v>
      </c>
      <c r="H614" t="s">
        <v>436</v>
      </c>
      <c r="I614">
        <v>1759007267.94615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(EA614+(U614+2*0.95*5.67E-8*(((EA614+$B$7)+273)^4-(EA614+273)^4)-44100*J614)/(1.84*29.3*R614+8*0.95*5.67E-8*(EA614+273)^3))</f>
        <v>0</v>
      </c>
      <c r="W614">
        <f>($C$7*EB614+$D$7*EC614+$E$7*V614)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2*0.95*5.67E-8*(((EA614+$B$7)+273)^4-(W614+273)^4)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172.359178707143</v>
      </c>
      <c r="AK614">
        <v>170.648884848485</v>
      </c>
      <c r="AL614">
        <v>-0.145899264069274</v>
      </c>
      <c r="AM614">
        <v>63.08</v>
      </c>
      <c r="AN614">
        <f>(AP614 - AO614 + DY614*1E3/(8.314*(EA614+273.15)) * AR614/DX614 * AQ614) * DX614/(100*DL614) * 1000/(1000 - AP614)</f>
        <v>0</v>
      </c>
      <c r="AO614">
        <v>21.5378380505952</v>
      </c>
      <c r="AP614">
        <v>22.5635115151515</v>
      </c>
      <c r="AQ614">
        <v>4.34993706518505e-06</v>
      </c>
      <c r="AR614">
        <v>99.94</v>
      </c>
      <c r="AS614">
        <v>0</v>
      </c>
      <c r="AT614">
        <v>0</v>
      </c>
      <c r="AU614">
        <f>IF(AS614*$H$13&gt;=AW614,1.0,(AW614/(AW614-AS614*$H$13)))</f>
        <v>0</v>
      </c>
      <c r="AV614">
        <f>(AU614-1)*100</f>
        <v>0</v>
      </c>
      <c r="AW614">
        <f>MAX(0,($B$13+$C$13*EF614)/(1+$D$13*EF614)*DY614/(EA614+273)*$E$13)</f>
        <v>0</v>
      </c>
      <c r="AX614" t="s">
        <v>437</v>
      </c>
      <c r="AY614" t="s">
        <v>437</v>
      </c>
      <c r="AZ614">
        <v>0</v>
      </c>
      <c r="BA614">
        <v>0</v>
      </c>
      <c r="BB614">
        <f>1-AZ614/BA614</f>
        <v>0</v>
      </c>
      <c r="BC614">
        <v>0</v>
      </c>
      <c r="BD614" t="s">
        <v>437</v>
      </c>
      <c r="BE614" t="s">
        <v>437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437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$B$11*EG614+$C$11*EH614+$F$11*ES614*(1-EV614)</f>
        <v>0</v>
      </c>
      <c r="DI614">
        <f>DH614*DJ614</f>
        <v>0</v>
      </c>
      <c r="DJ614">
        <f>($B$11*$D$9+$C$11*$D$9+$F$11*((FF614+EX614)/MAX(FF614+EX614+FG614, 0.1)*$I$9+FG614/MAX(FF614+EX614+FG614, 0.1)*$J$9))/($B$11+$C$11+$F$11)</f>
        <v>0</v>
      </c>
      <c r="DK614">
        <f>($B$11*$K$9+$C$11*$K$9+$F$11*((FF614+EX614)/MAX(FF614+EX614+FG614, 0.1)*$P$9+FG614/MAX(FF614+EX614+FG614, 0.1)*$Q$9))/($B$11+$C$11+$F$11)</f>
        <v>0</v>
      </c>
      <c r="DL614">
        <v>2.7</v>
      </c>
      <c r="DM614">
        <v>0.5</v>
      </c>
      <c r="DN614" t="s">
        <v>438</v>
      </c>
      <c r="DO614">
        <v>2</v>
      </c>
      <c r="DP614" t="b">
        <v>1</v>
      </c>
      <c r="DQ614">
        <v>1759007267.94615</v>
      </c>
      <c r="DR614">
        <v>169.060692307692</v>
      </c>
      <c r="DS614">
        <v>168.617615384615</v>
      </c>
      <c r="DT614">
        <v>22.5433846153846</v>
      </c>
      <c r="DU614">
        <v>21.5397461538462</v>
      </c>
      <c r="DV614">
        <v>164.093538461538</v>
      </c>
      <c r="DW614">
        <v>22.1800307692308</v>
      </c>
      <c r="DX614">
        <v>499.998230769231</v>
      </c>
      <c r="DY614">
        <v>90.2028230769231</v>
      </c>
      <c r="DZ614">
        <v>0.0297716</v>
      </c>
      <c r="EA614">
        <v>29.1833846153846</v>
      </c>
      <c r="EB614">
        <v>29.9847615384615</v>
      </c>
      <c r="EC614">
        <v>999.9</v>
      </c>
      <c r="ED614">
        <v>0</v>
      </c>
      <c r="EE614">
        <v>0</v>
      </c>
      <c r="EF614">
        <v>9987.73384615385</v>
      </c>
      <c r="EG614">
        <v>0</v>
      </c>
      <c r="EH614">
        <v>9.84861</v>
      </c>
      <c r="EI614">
        <v>0.443152846153846</v>
      </c>
      <c r="EJ614">
        <v>172.959692307692</v>
      </c>
      <c r="EK614">
        <v>172.329538461538</v>
      </c>
      <c r="EL614">
        <v>1.00362592307692</v>
      </c>
      <c r="EM614">
        <v>168.617615384615</v>
      </c>
      <c r="EN614">
        <v>21.5397461538462</v>
      </c>
      <c r="EO614">
        <v>2.03347538461539</v>
      </c>
      <c r="EP614">
        <v>1.94294692307692</v>
      </c>
      <c r="EQ614">
        <v>17.7074307692308</v>
      </c>
      <c r="ER614">
        <v>16.9868923076923</v>
      </c>
      <c r="ES614">
        <v>2000.01846153846</v>
      </c>
      <c r="ET614">
        <v>0.979994846153846</v>
      </c>
      <c r="EU614">
        <v>0.0200051769230769</v>
      </c>
      <c r="EV614">
        <v>0</v>
      </c>
      <c r="EW614">
        <v>350.004846153846</v>
      </c>
      <c r="EX614">
        <v>5.00016</v>
      </c>
      <c r="EY614">
        <v>7254.32230769231</v>
      </c>
      <c r="EZ614">
        <v>18234.3307692308</v>
      </c>
      <c r="FA614">
        <v>49</v>
      </c>
      <c r="FB614">
        <v>49.562</v>
      </c>
      <c r="FC614">
        <v>49.437</v>
      </c>
      <c r="FD614">
        <v>49.1536153846154</v>
      </c>
      <c r="FE614">
        <v>50.7786153846154</v>
      </c>
      <c r="FF614">
        <v>1955.10846153846</v>
      </c>
      <c r="FG614">
        <v>39.91</v>
      </c>
      <c r="FH614">
        <v>0</v>
      </c>
      <c r="FI614">
        <v>1759007281.5</v>
      </c>
      <c r="FJ614">
        <v>0</v>
      </c>
      <c r="FK614">
        <v>349.872807692308</v>
      </c>
      <c r="FL614">
        <v>-8.74676920641541</v>
      </c>
      <c r="FM614">
        <v>-163.946666444893</v>
      </c>
      <c r="FN614">
        <v>7253.11923076923</v>
      </c>
      <c r="FO614">
        <v>15</v>
      </c>
      <c r="FP614">
        <v>0</v>
      </c>
      <c r="FQ614" t="s">
        <v>439</v>
      </c>
      <c r="FR614">
        <v>1747249705.1</v>
      </c>
      <c r="FS614">
        <v>1747249711.1</v>
      </c>
      <c r="FT614">
        <v>0</v>
      </c>
      <c r="FU614">
        <v>0.871</v>
      </c>
      <c r="FV614">
        <v>0.066</v>
      </c>
      <c r="FW614">
        <v>5.486</v>
      </c>
      <c r="FX614">
        <v>0.145</v>
      </c>
      <c r="FY614">
        <v>420</v>
      </c>
      <c r="FZ614">
        <v>16</v>
      </c>
      <c r="GA614">
        <v>0.27</v>
      </c>
      <c r="GB614">
        <v>0.16</v>
      </c>
      <c r="GC614">
        <v>2.4006823</v>
      </c>
      <c r="GD614">
        <v>-41.1372083909775</v>
      </c>
      <c r="GE614">
        <v>4.23537794452774</v>
      </c>
      <c r="GF614">
        <v>0</v>
      </c>
      <c r="GG614">
        <v>350.293029411765</v>
      </c>
      <c r="GH614">
        <v>-8.51445376982833</v>
      </c>
      <c r="GI614">
        <v>0.852547445127698</v>
      </c>
      <c r="GJ614">
        <v>-1</v>
      </c>
      <c r="GK614">
        <v>0.9967242</v>
      </c>
      <c r="GL614">
        <v>0.180072541353383</v>
      </c>
      <c r="GM614">
        <v>0.0173523238086431</v>
      </c>
      <c r="GN614">
        <v>0</v>
      </c>
      <c r="GO614">
        <v>0</v>
      </c>
      <c r="GP614">
        <v>2</v>
      </c>
      <c r="GQ614" t="s">
        <v>457</v>
      </c>
      <c r="GR614">
        <v>3.12551</v>
      </c>
      <c r="GS614">
        <v>2.65538</v>
      </c>
      <c r="GT614">
        <v>0.0400371</v>
      </c>
      <c r="GU614">
        <v>0.0416446</v>
      </c>
      <c r="GV614">
        <v>0.0967935</v>
      </c>
      <c r="GW614">
        <v>0.0941936</v>
      </c>
      <c r="GX614">
        <v>24636.3</v>
      </c>
      <c r="GY614">
        <v>23375.6</v>
      </c>
      <c r="GZ614">
        <v>22952.2</v>
      </c>
      <c r="HA614">
        <v>23751.4</v>
      </c>
      <c r="HB614">
        <v>35332.1</v>
      </c>
      <c r="HC614">
        <v>35613.2</v>
      </c>
      <c r="HD614">
        <v>41385.6</v>
      </c>
      <c r="HE614">
        <v>42362.5</v>
      </c>
      <c r="HF614">
        <v>1.90007</v>
      </c>
      <c r="HG614">
        <v>1.81078</v>
      </c>
      <c r="HH614">
        <v>0.192147</v>
      </c>
      <c r="HI614">
        <v>0</v>
      </c>
      <c r="HJ614">
        <v>26.8308</v>
      </c>
      <c r="HK614">
        <v>999.9</v>
      </c>
      <c r="HL614">
        <v>55.97</v>
      </c>
      <c r="HM614">
        <v>29.406</v>
      </c>
      <c r="HN614">
        <v>25.5456</v>
      </c>
      <c r="HO614">
        <v>54.2628</v>
      </c>
      <c r="HP614">
        <v>41.4663</v>
      </c>
      <c r="HQ614">
        <v>1</v>
      </c>
      <c r="HR614">
        <v>0.0661026</v>
      </c>
      <c r="HS614">
        <v>0.658489</v>
      </c>
      <c r="HT614">
        <v>20.2165</v>
      </c>
      <c r="HU614">
        <v>5.22912</v>
      </c>
      <c r="HV614">
        <v>11.992</v>
      </c>
      <c r="HW614">
        <v>4.95575</v>
      </c>
      <c r="HX614">
        <v>3.30393</v>
      </c>
      <c r="HY614">
        <v>26</v>
      </c>
      <c r="HZ614">
        <v>9999</v>
      </c>
      <c r="IA614">
        <v>9999</v>
      </c>
      <c r="IB614">
        <v>9999</v>
      </c>
      <c r="IC614">
        <v>1.86854</v>
      </c>
      <c r="ID614">
        <v>1.86425</v>
      </c>
      <c r="IE614">
        <v>1.87182</v>
      </c>
      <c r="IF614">
        <v>1.86277</v>
      </c>
      <c r="IG614">
        <v>1.86217</v>
      </c>
      <c r="IH614">
        <v>1.86859</v>
      </c>
      <c r="II614">
        <v>1.85875</v>
      </c>
      <c r="IJ614">
        <v>1.86509</v>
      </c>
      <c r="IK614">
        <v>5</v>
      </c>
      <c r="IL614">
        <v>0</v>
      </c>
      <c r="IM614">
        <v>0</v>
      </c>
      <c r="IN614">
        <v>0</v>
      </c>
      <c r="IO614" t="s">
        <v>441</v>
      </c>
      <c r="IP614" t="s">
        <v>442</v>
      </c>
      <c r="IQ614" t="s">
        <v>443</v>
      </c>
      <c r="IR614" t="s">
        <v>443</v>
      </c>
      <c r="IS614" t="s">
        <v>443</v>
      </c>
      <c r="IT614" t="s">
        <v>443</v>
      </c>
      <c r="IU614">
        <v>0</v>
      </c>
      <c r="IV614">
        <v>100</v>
      </c>
      <c r="IW614">
        <v>100</v>
      </c>
      <c r="IX614">
        <v>4.958</v>
      </c>
      <c r="IY614">
        <v>0.3638</v>
      </c>
      <c r="IZ614">
        <v>4.29428474587108</v>
      </c>
      <c r="JA614">
        <v>0.0044018681294096</v>
      </c>
      <c r="JB614">
        <v>-1.90699597991277e-06</v>
      </c>
      <c r="JC614">
        <v>4.44501569190667e-10</v>
      </c>
      <c r="JD614">
        <v>0.0663976639725661</v>
      </c>
      <c r="JE614">
        <v>0.00774552653971819</v>
      </c>
      <c r="JF614">
        <v>0.000136201457998369</v>
      </c>
      <c r="JG614">
        <v>5.32982615085375e-06</v>
      </c>
      <c r="JH614">
        <v>-0</v>
      </c>
      <c r="JI614">
        <v>1991</v>
      </c>
      <c r="JJ614">
        <v>1</v>
      </c>
      <c r="JK614">
        <v>28</v>
      </c>
      <c r="JL614">
        <v>195959.5</v>
      </c>
      <c r="JM614">
        <v>195959.4</v>
      </c>
      <c r="JN614">
        <v>0.032959</v>
      </c>
      <c r="JO614">
        <v>4.99756</v>
      </c>
      <c r="JP614">
        <v>1.4978</v>
      </c>
      <c r="JQ614">
        <v>2.33154</v>
      </c>
      <c r="JR614">
        <v>1.54419</v>
      </c>
      <c r="JS614">
        <v>2.3645</v>
      </c>
      <c r="JT614">
        <v>35.7777</v>
      </c>
      <c r="JU614">
        <v>24.0875</v>
      </c>
      <c r="JV614">
        <v>18</v>
      </c>
      <c r="JW614">
        <v>546.523</v>
      </c>
      <c r="JX614">
        <v>432.128</v>
      </c>
      <c r="JY614">
        <v>25.5957</v>
      </c>
      <c r="JZ614">
        <v>28.4376</v>
      </c>
      <c r="KA614">
        <v>29.9997</v>
      </c>
      <c r="KB614">
        <v>28.3613</v>
      </c>
      <c r="KC614">
        <v>28.387</v>
      </c>
      <c r="KD614">
        <v>0</v>
      </c>
      <c r="KE614">
        <v>28.375</v>
      </c>
      <c r="KF614">
        <v>100</v>
      </c>
      <c r="KG614">
        <v>25.6064</v>
      </c>
      <c r="KH614">
        <v>67.9141</v>
      </c>
      <c r="KI614">
        <v>21.5438</v>
      </c>
      <c r="KJ614">
        <v>92.7507</v>
      </c>
      <c r="KK614">
        <v>98.7228</v>
      </c>
    </row>
    <row r="615" spans="1:297">
      <c r="A615">
        <v>599</v>
      </c>
      <c r="B615">
        <v>1759007281.1</v>
      </c>
      <c r="C615">
        <v>19934.0999999046</v>
      </c>
      <c r="D615" t="s">
        <v>1645</v>
      </c>
      <c r="E615" t="s">
        <v>1646</v>
      </c>
      <c r="F615">
        <v>5</v>
      </c>
      <c r="G615" t="s">
        <v>1602</v>
      </c>
      <c r="H615" t="s">
        <v>436</v>
      </c>
      <c r="I615">
        <v>1759007272.94615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(EA615+(U615+2*0.95*5.67E-8*(((EA615+$B$7)+273)^4-(EA615+273)^4)-44100*J615)/(1.84*29.3*R615+8*0.95*5.67E-8*(EA615+273)^3))</f>
        <v>0</v>
      </c>
      <c r="W615">
        <f>($C$7*EB615+$D$7*EC615+$E$7*V615)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2*0.95*5.67E-8*(((EA615+$B$7)+273)^4-(W615+273)^4)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172.283119053571</v>
      </c>
      <c r="AK615">
        <v>170.171290909091</v>
      </c>
      <c r="AL615">
        <v>-0.0820515584415707</v>
      </c>
      <c r="AM615">
        <v>63.08</v>
      </c>
      <c r="AN615">
        <f>(AP615 - AO615 + DY615*1E3/(8.314*(EA615+273.15)) * AR615/DX615 * AQ615) * DX615/(100*DL615) * 1000/(1000 - AP615)</f>
        <v>0</v>
      </c>
      <c r="AO615">
        <v>21.5352724285714</v>
      </c>
      <c r="AP615">
        <v>22.577363030303</v>
      </c>
      <c r="AQ615">
        <v>4.00400599275772e-06</v>
      </c>
      <c r="AR615">
        <v>99.94</v>
      </c>
      <c r="AS615">
        <v>0</v>
      </c>
      <c r="AT615">
        <v>0</v>
      </c>
      <c r="AU615">
        <f>IF(AS615*$H$13&gt;=AW615,1.0,(AW615/(AW615-AS615*$H$13)))</f>
        <v>0</v>
      </c>
      <c r="AV615">
        <f>(AU615-1)*100</f>
        <v>0</v>
      </c>
      <c r="AW615">
        <f>MAX(0,($B$13+$C$13*EF615)/(1+$D$13*EF615)*DY615/(EA615+273)*$E$13)</f>
        <v>0</v>
      </c>
      <c r="AX615" t="s">
        <v>437</v>
      </c>
      <c r="AY615" t="s">
        <v>437</v>
      </c>
      <c r="AZ615">
        <v>0</v>
      </c>
      <c r="BA615">
        <v>0</v>
      </c>
      <c r="BB615">
        <f>1-AZ615/BA615</f>
        <v>0</v>
      </c>
      <c r="BC615">
        <v>0</v>
      </c>
      <c r="BD615" t="s">
        <v>437</v>
      </c>
      <c r="BE615" t="s">
        <v>437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437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$B$11*EG615+$C$11*EH615+$F$11*ES615*(1-EV615)</f>
        <v>0</v>
      </c>
      <c r="DI615">
        <f>DH615*DJ615</f>
        <v>0</v>
      </c>
      <c r="DJ615">
        <f>($B$11*$D$9+$C$11*$D$9+$F$11*((FF615+EX615)/MAX(FF615+EX615+FG615, 0.1)*$I$9+FG615/MAX(FF615+EX615+FG615, 0.1)*$J$9))/($B$11+$C$11+$F$11)</f>
        <v>0</v>
      </c>
      <c r="DK615">
        <f>($B$11*$K$9+$C$11*$K$9+$F$11*((FF615+EX615)/MAX(FF615+EX615+FG615, 0.1)*$P$9+FG615/MAX(FF615+EX615+FG615, 0.1)*$Q$9))/($B$11+$C$11+$F$11)</f>
        <v>0</v>
      </c>
      <c r="DL615">
        <v>2.7</v>
      </c>
      <c r="DM615">
        <v>0.5</v>
      </c>
      <c r="DN615" t="s">
        <v>438</v>
      </c>
      <c r="DO615">
        <v>2</v>
      </c>
      <c r="DP615" t="b">
        <v>1</v>
      </c>
      <c r="DQ615">
        <v>1759007272.94615</v>
      </c>
      <c r="DR615">
        <v>167.386769230769</v>
      </c>
      <c r="DS615">
        <v>168.602153846154</v>
      </c>
      <c r="DT615">
        <v>22.5574153846154</v>
      </c>
      <c r="DU615">
        <v>21.5377615384615</v>
      </c>
      <c r="DV615">
        <v>162.425923076923</v>
      </c>
      <c r="DW615">
        <v>22.1937615384615</v>
      </c>
      <c r="DX615">
        <v>499.998923076923</v>
      </c>
      <c r="DY615">
        <v>90.2043153846154</v>
      </c>
      <c r="DZ615">
        <v>0.0298611076923077</v>
      </c>
      <c r="EA615">
        <v>29.1845461538462</v>
      </c>
      <c r="EB615">
        <v>29.9752</v>
      </c>
      <c r="EC615">
        <v>999.9</v>
      </c>
      <c r="ED615">
        <v>0</v>
      </c>
      <c r="EE615">
        <v>0</v>
      </c>
      <c r="EF615">
        <v>10001.4892307692</v>
      </c>
      <c r="EG615">
        <v>0</v>
      </c>
      <c r="EH615">
        <v>9.84861</v>
      </c>
      <c r="EI615">
        <v>-1.215291</v>
      </c>
      <c r="EJ615">
        <v>171.249769230769</v>
      </c>
      <c r="EK615">
        <v>172.313307692308</v>
      </c>
      <c r="EL615">
        <v>1.01963784615385</v>
      </c>
      <c r="EM615">
        <v>168.602153846154</v>
      </c>
      <c r="EN615">
        <v>21.5377615384615</v>
      </c>
      <c r="EO615">
        <v>2.03477538461538</v>
      </c>
      <c r="EP615">
        <v>1.94279923076923</v>
      </c>
      <c r="EQ615">
        <v>17.7175615384615</v>
      </c>
      <c r="ER615">
        <v>16.9857076923077</v>
      </c>
      <c r="ES615">
        <v>1999.95307692308</v>
      </c>
      <c r="ET615">
        <v>0.979994153846154</v>
      </c>
      <c r="EU615">
        <v>0.0200058230769231</v>
      </c>
      <c r="EV615">
        <v>0</v>
      </c>
      <c r="EW615">
        <v>349.214615384615</v>
      </c>
      <c r="EX615">
        <v>5.00016</v>
      </c>
      <c r="EY615">
        <v>7240.75153846154</v>
      </c>
      <c r="EZ615">
        <v>18233.7153846154</v>
      </c>
      <c r="FA615">
        <v>49</v>
      </c>
      <c r="FB615">
        <v>49.562</v>
      </c>
      <c r="FC615">
        <v>49.437</v>
      </c>
      <c r="FD615">
        <v>49.1488461538462</v>
      </c>
      <c r="FE615">
        <v>50.7690769230769</v>
      </c>
      <c r="FF615">
        <v>1955.04307692308</v>
      </c>
      <c r="FG615">
        <v>39.91</v>
      </c>
      <c r="FH615">
        <v>0</v>
      </c>
      <c r="FI615">
        <v>1759007286.9</v>
      </c>
      <c r="FJ615">
        <v>0</v>
      </c>
      <c r="FK615">
        <v>349.02484</v>
      </c>
      <c r="FL615">
        <v>-8.19253844427869</v>
      </c>
      <c r="FM615">
        <v>-158.362307496956</v>
      </c>
      <c r="FN615">
        <v>7237.87</v>
      </c>
      <c r="FO615">
        <v>15</v>
      </c>
      <c r="FP615">
        <v>0</v>
      </c>
      <c r="FQ615" t="s">
        <v>439</v>
      </c>
      <c r="FR615">
        <v>1747249705.1</v>
      </c>
      <c r="FS615">
        <v>1747249711.1</v>
      </c>
      <c r="FT615">
        <v>0</v>
      </c>
      <c r="FU615">
        <v>0.871</v>
      </c>
      <c r="FV615">
        <v>0.066</v>
      </c>
      <c r="FW615">
        <v>5.486</v>
      </c>
      <c r="FX615">
        <v>0.145</v>
      </c>
      <c r="FY615">
        <v>420</v>
      </c>
      <c r="FZ615">
        <v>16</v>
      </c>
      <c r="GA615">
        <v>0.27</v>
      </c>
      <c r="GB615">
        <v>0.16</v>
      </c>
      <c r="GC615">
        <v>-0.0483930476190477</v>
      </c>
      <c r="GD615">
        <v>-20.6691888311688</v>
      </c>
      <c r="GE615">
        <v>2.26015205552836</v>
      </c>
      <c r="GF615">
        <v>0</v>
      </c>
      <c r="GG615">
        <v>349.595882352941</v>
      </c>
      <c r="GH615">
        <v>-8.86194041356897</v>
      </c>
      <c r="GI615">
        <v>0.890021670744287</v>
      </c>
      <c r="GJ615">
        <v>-1</v>
      </c>
      <c r="GK615">
        <v>1.01079047619048</v>
      </c>
      <c r="GL615">
        <v>0.190578935064935</v>
      </c>
      <c r="GM615">
        <v>0.0192842413202348</v>
      </c>
      <c r="GN615">
        <v>0</v>
      </c>
      <c r="GO615">
        <v>0</v>
      </c>
      <c r="GP615">
        <v>2</v>
      </c>
      <c r="GQ615" t="s">
        <v>457</v>
      </c>
      <c r="GR615">
        <v>3.12554</v>
      </c>
      <c r="GS615">
        <v>2.65525</v>
      </c>
      <c r="GT615">
        <v>0.0399459</v>
      </c>
      <c r="GU615">
        <v>0.0416412</v>
      </c>
      <c r="GV615">
        <v>0.096842</v>
      </c>
      <c r="GW615">
        <v>0.0941861</v>
      </c>
      <c r="GX615">
        <v>24638.8</v>
      </c>
      <c r="GY615">
        <v>23375.7</v>
      </c>
      <c r="GZ615">
        <v>22952.4</v>
      </c>
      <c r="HA615">
        <v>23751.4</v>
      </c>
      <c r="HB615">
        <v>35330.4</v>
      </c>
      <c r="HC615">
        <v>35613.4</v>
      </c>
      <c r="HD615">
        <v>41385.8</v>
      </c>
      <c r="HE615">
        <v>42362.4</v>
      </c>
      <c r="HF615">
        <v>1.90027</v>
      </c>
      <c r="HG615">
        <v>1.8107</v>
      </c>
      <c r="HH615">
        <v>0.192761</v>
      </c>
      <c r="HI615">
        <v>0</v>
      </c>
      <c r="HJ615">
        <v>26.8286</v>
      </c>
      <c r="HK615">
        <v>999.9</v>
      </c>
      <c r="HL615">
        <v>55.97</v>
      </c>
      <c r="HM615">
        <v>29.406</v>
      </c>
      <c r="HN615">
        <v>25.5476</v>
      </c>
      <c r="HO615">
        <v>53.5828</v>
      </c>
      <c r="HP615">
        <v>41.4343</v>
      </c>
      <c r="HQ615">
        <v>1</v>
      </c>
      <c r="HR615">
        <v>0.0658079</v>
      </c>
      <c r="HS615">
        <v>0.63244</v>
      </c>
      <c r="HT615">
        <v>20.2166</v>
      </c>
      <c r="HU615">
        <v>5.22897</v>
      </c>
      <c r="HV615">
        <v>11.992</v>
      </c>
      <c r="HW615">
        <v>4.9554</v>
      </c>
      <c r="HX615">
        <v>3.30375</v>
      </c>
      <c r="HY615">
        <v>26</v>
      </c>
      <c r="HZ615">
        <v>9999</v>
      </c>
      <c r="IA615">
        <v>9999</v>
      </c>
      <c r="IB615">
        <v>9999</v>
      </c>
      <c r="IC615">
        <v>1.86855</v>
      </c>
      <c r="ID615">
        <v>1.86425</v>
      </c>
      <c r="IE615">
        <v>1.87181</v>
      </c>
      <c r="IF615">
        <v>1.86277</v>
      </c>
      <c r="IG615">
        <v>1.86217</v>
      </c>
      <c r="IH615">
        <v>1.86859</v>
      </c>
      <c r="II615">
        <v>1.85871</v>
      </c>
      <c r="IJ615">
        <v>1.8651</v>
      </c>
      <c r="IK615">
        <v>5</v>
      </c>
      <c r="IL615">
        <v>0</v>
      </c>
      <c r="IM615">
        <v>0</v>
      </c>
      <c r="IN615">
        <v>0</v>
      </c>
      <c r="IO615" t="s">
        <v>441</v>
      </c>
      <c r="IP615" t="s">
        <v>442</v>
      </c>
      <c r="IQ615" t="s">
        <v>443</v>
      </c>
      <c r="IR615" t="s">
        <v>443</v>
      </c>
      <c r="IS615" t="s">
        <v>443</v>
      </c>
      <c r="IT615" t="s">
        <v>443</v>
      </c>
      <c r="IU615">
        <v>0</v>
      </c>
      <c r="IV615">
        <v>100</v>
      </c>
      <c r="IW615">
        <v>100</v>
      </c>
      <c r="IX615">
        <v>4.956</v>
      </c>
      <c r="IY615">
        <v>0.3641</v>
      </c>
      <c r="IZ615">
        <v>4.29428474587108</v>
      </c>
      <c r="JA615">
        <v>0.0044018681294096</v>
      </c>
      <c r="JB615">
        <v>-1.90699597991277e-06</v>
      </c>
      <c r="JC615">
        <v>4.44501569190667e-10</v>
      </c>
      <c r="JD615">
        <v>0.0663976639725661</v>
      </c>
      <c r="JE615">
        <v>0.00774552653971819</v>
      </c>
      <c r="JF615">
        <v>0.000136201457998369</v>
      </c>
      <c r="JG615">
        <v>5.32982615085375e-06</v>
      </c>
      <c r="JH615">
        <v>-0</v>
      </c>
      <c r="JI615">
        <v>1991</v>
      </c>
      <c r="JJ615">
        <v>1</v>
      </c>
      <c r="JK615">
        <v>28</v>
      </c>
      <c r="JL615">
        <v>195959.6</v>
      </c>
      <c r="JM615">
        <v>195959.5</v>
      </c>
      <c r="JN615">
        <v>0.032959</v>
      </c>
      <c r="JO615">
        <v>4.99756</v>
      </c>
      <c r="JP615">
        <v>1.49902</v>
      </c>
      <c r="JQ615">
        <v>2.33154</v>
      </c>
      <c r="JR615">
        <v>1.54419</v>
      </c>
      <c r="JS615">
        <v>2.26196</v>
      </c>
      <c r="JT615">
        <v>35.7777</v>
      </c>
      <c r="JU615">
        <v>24.07</v>
      </c>
      <c r="JV615">
        <v>18</v>
      </c>
      <c r="JW615">
        <v>546.633</v>
      </c>
      <c r="JX615">
        <v>432.066</v>
      </c>
      <c r="JY615">
        <v>25.6082</v>
      </c>
      <c r="JZ615">
        <v>28.4343</v>
      </c>
      <c r="KA615">
        <v>29.9999</v>
      </c>
      <c r="KB615">
        <v>28.3589</v>
      </c>
      <c r="KC615">
        <v>28.3846</v>
      </c>
      <c r="KD615">
        <v>0</v>
      </c>
      <c r="KE615">
        <v>28.375</v>
      </c>
      <c r="KF615">
        <v>100</v>
      </c>
      <c r="KG615">
        <v>25.6348</v>
      </c>
      <c r="KH615">
        <v>47.6753</v>
      </c>
      <c r="KI615">
        <v>21.5139</v>
      </c>
      <c r="KJ615">
        <v>92.7512</v>
      </c>
      <c r="KK615">
        <v>98.7228</v>
      </c>
    </row>
    <row r="616" spans="1:297">
      <c r="A616">
        <v>600</v>
      </c>
      <c r="B616">
        <v>1759007286.1</v>
      </c>
      <c r="C616">
        <v>19939.0999999046</v>
      </c>
      <c r="D616" t="s">
        <v>1647</v>
      </c>
      <c r="E616" t="s">
        <v>1648</v>
      </c>
      <c r="F616">
        <v>5</v>
      </c>
      <c r="G616" t="s">
        <v>1602</v>
      </c>
      <c r="H616" t="s">
        <v>436</v>
      </c>
      <c r="I616">
        <v>1759007277.94615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(EA616+(U616+2*0.95*5.67E-8*(((EA616+$B$7)+273)^4-(EA616+273)^4)-44100*J616)/(1.84*29.3*R616+8*0.95*5.67E-8*(EA616+273)^3))</f>
        <v>0</v>
      </c>
      <c r="W616">
        <f>($C$7*EB616+$D$7*EC616+$E$7*V616)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2*0.95*5.67E-8*(((EA616+$B$7)+273)^4-(W616+273)^4)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172.249193694048</v>
      </c>
      <c r="AK616">
        <v>169.92776969697</v>
      </c>
      <c r="AL616">
        <v>-0.0400528138528369</v>
      </c>
      <c r="AM616">
        <v>63.08</v>
      </c>
      <c r="AN616">
        <f>(AP616 - AO616 + DY616*1E3/(8.314*(EA616+273.15)) * AR616/DX616 * AQ616) * DX616/(100*DL616) * 1000/(1000 - AP616)</f>
        <v>0</v>
      </c>
      <c r="AO616">
        <v>21.531086875</v>
      </c>
      <c r="AP616">
        <v>22.5971636363636</v>
      </c>
      <c r="AQ616">
        <v>5.66174145215845e-06</v>
      </c>
      <c r="AR616">
        <v>99.94</v>
      </c>
      <c r="AS616">
        <v>0</v>
      </c>
      <c r="AT616">
        <v>0</v>
      </c>
      <c r="AU616">
        <f>IF(AS616*$H$13&gt;=AW616,1.0,(AW616/(AW616-AS616*$H$13)))</f>
        <v>0</v>
      </c>
      <c r="AV616">
        <f>(AU616-1)*100</f>
        <v>0</v>
      </c>
      <c r="AW616">
        <f>MAX(0,($B$13+$C$13*EF616)/(1+$D$13*EF616)*DY616/(EA616+273)*$E$13)</f>
        <v>0</v>
      </c>
      <c r="AX616" t="s">
        <v>437</v>
      </c>
      <c r="AY616" t="s">
        <v>437</v>
      </c>
      <c r="AZ616">
        <v>0</v>
      </c>
      <c r="BA616">
        <v>0</v>
      </c>
      <c r="BB616">
        <f>1-AZ616/BA616</f>
        <v>0</v>
      </c>
      <c r="BC616">
        <v>0</v>
      </c>
      <c r="BD616" t="s">
        <v>437</v>
      </c>
      <c r="BE616" t="s">
        <v>437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437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$B$11*EG616+$C$11*EH616+$F$11*ES616*(1-EV616)</f>
        <v>0</v>
      </c>
      <c r="DI616">
        <f>DH616*DJ616</f>
        <v>0</v>
      </c>
      <c r="DJ616">
        <f>($B$11*$D$9+$C$11*$D$9+$F$11*((FF616+EX616)/MAX(FF616+EX616+FG616, 0.1)*$I$9+FG616/MAX(FF616+EX616+FG616, 0.1)*$J$9))/($B$11+$C$11+$F$11)</f>
        <v>0</v>
      </c>
      <c r="DK616">
        <f>($B$11*$K$9+$C$11*$K$9+$F$11*((FF616+EX616)/MAX(FF616+EX616+FG616, 0.1)*$P$9+FG616/MAX(FF616+EX616+FG616, 0.1)*$Q$9))/($B$11+$C$11+$F$11)</f>
        <v>0</v>
      </c>
      <c r="DL616">
        <v>2.7</v>
      </c>
      <c r="DM616">
        <v>0.5</v>
      </c>
      <c r="DN616" t="s">
        <v>438</v>
      </c>
      <c r="DO616">
        <v>2</v>
      </c>
      <c r="DP616" t="b">
        <v>1</v>
      </c>
      <c r="DQ616">
        <v>1759007277.94615</v>
      </c>
      <c r="DR616">
        <v>166.610307692308</v>
      </c>
      <c r="DS616">
        <v>168.581307692308</v>
      </c>
      <c r="DT616">
        <v>22.5726615384615</v>
      </c>
      <c r="DU616">
        <v>21.5349076923077</v>
      </c>
      <c r="DV616">
        <v>161.652384615385</v>
      </c>
      <c r="DW616">
        <v>22.2086846153846</v>
      </c>
      <c r="DX616">
        <v>500.019</v>
      </c>
      <c r="DY616">
        <v>90.2057307692308</v>
      </c>
      <c r="DZ616">
        <v>0.0298841846153846</v>
      </c>
      <c r="EA616">
        <v>29.1840384615385</v>
      </c>
      <c r="EB616">
        <v>29.9732307692308</v>
      </c>
      <c r="EC616">
        <v>999.9</v>
      </c>
      <c r="ED616">
        <v>0</v>
      </c>
      <c r="EE616">
        <v>0</v>
      </c>
      <c r="EF616">
        <v>9995.67384615385</v>
      </c>
      <c r="EG616">
        <v>0</v>
      </c>
      <c r="EH616">
        <v>9.84861</v>
      </c>
      <c r="EI616">
        <v>-1.970962</v>
      </c>
      <c r="EJ616">
        <v>170.458</v>
      </c>
      <c r="EK616">
        <v>172.291538461538</v>
      </c>
      <c r="EL616">
        <v>1.03775076923077</v>
      </c>
      <c r="EM616">
        <v>168.581307692308</v>
      </c>
      <c r="EN616">
        <v>21.5349076923077</v>
      </c>
      <c r="EO616">
        <v>2.03618384615385</v>
      </c>
      <c r="EP616">
        <v>1.94257230769231</v>
      </c>
      <c r="EQ616">
        <v>17.7285384615385</v>
      </c>
      <c r="ER616">
        <v>16.9838615384615</v>
      </c>
      <c r="ES616">
        <v>1999.95384615385</v>
      </c>
      <c r="ET616">
        <v>0.979994153846154</v>
      </c>
      <c r="EU616">
        <v>0.0200058307692308</v>
      </c>
      <c r="EV616">
        <v>0</v>
      </c>
      <c r="EW616">
        <v>348.583153846154</v>
      </c>
      <c r="EX616">
        <v>5.00016</v>
      </c>
      <c r="EY616">
        <v>7227.89538461538</v>
      </c>
      <c r="EZ616">
        <v>18233.7153846154</v>
      </c>
      <c r="FA616">
        <v>49</v>
      </c>
      <c r="FB616">
        <v>49.562</v>
      </c>
      <c r="FC616">
        <v>49.437</v>
      </c>
      <c r="FD616">
        <v>49.1440769230769</v>
      </c>
      <c r="FE616">
        <v>50.7643076923077</v>
      </c>
      <c r="FF616">
        <v>1955.04384615385</v>
      </c>
      <c r="FG616">
        <v>39.91</v>
      </c>
      <c r="FH616">
        <v>0</v>
      </c>
      <c r="FI616">
        <v>1759007291.7</v>
      </c>
      <c r="FJ616">
        <v>0</v>
      </c>
      <c r="FK616">
        <v>348.46768</v>
      </c>
      <c r="FL616">
        <v>-7.00176923115948</v>
      </c>
      <c r="FM616">
        <v>-147.306923116802</v>
      </c>
      <c r="FN616">
        <v>7225.6448</v>
      </c>
      <c r="FO616">
        <v>15</v>
      </c>
      <c r="FP616">
        <v>0</v>
      </c>
      <c r="FQ616" t="s">
        <v>439</v>
      </c>
      <c r="FR616">
        <v>1747249705.1</v>
      </c>
      <c r="FS616">
        <v>1747249711.1</v>
      </c>
      <c r="FT616">
        <v>0</v>
      </c>
      <c r="FU616">
        <v>0.871</v>
      </c>
      <c r="FV616">
        <v>0.066</v>
      </c>
      <c r="FW616">
        <v>5.486</v>
      </c>
      <c r="FX616">
        <v>0.145</v>
      </c>
      <c r="FY616">
        <v>420</v>
      </c>
      <c r="FZ616">
        <v>16</v>
      </c>
      <c r="GA616">
        <v>0.27</v>
      </c>
      <c r="GB616">
        <v>0.16</v>
      </c>
      <c r="GC616">
        <v>-1.5669662</v>
      </c>
      <c r="GD616">
        <v>-8.37272012030075</v>
      </c>
      <c r="GE616">
        <v>0.873545352318848</v>
      </c>
      <c r="GF616">
        <v>0</v>
      </c>
      <c r="GG616">
        <v>348.964205882353</v>
      </c>
      <c r="GH616">
        <v>-7.81645530495765</v>
      </c>
      <c r="GI616">
        <v>0.796840185446155</v>
      </c>
      <c r="GJ616">
        <v>-1</v>
      </c>
      <c r="GK616">
        <v>1.0297124</v>
      </c>
      <c r="GL616">
        <v>0.215431939849623</v>
      </c>
      <c r="GM616">
        <v>0.0207883784225706</v>
      </c>
      <c r="GN616">
        <v>0</v>
      </c>
      <c r="GO616">
        <v>0</v>
      </c>
      <c r="GP616">
        <v>2</v>
      </c>
      <c r="GQ616" t="s">
        <v>457</v>
      </c>
      <c r="GR616">
        <v>3.1255</v>
      </c>
      <c r="GS616">
        <v>2.65539</v>
      </c>
      <c r="GT616">
        <v>0.0398966</v>
      </c>
      <c r="GU616">
        <v>0.041626</v>
      </c>
      <c r="GV616">
        <v>0.0968986</v>
      </c>
      <c r="GW616">
        <v>0.0941722</v>
      </c>
      <c r="GX616">
        <v>24640.2</v>
      </c>
      <c r="GY616">
        <v>23376.2</v>
      </c>
      <c r="GZ616">
        <v>22952.4</v>
      </c>
      <c r="HA616">
        <v>23751.6</v>
      </c>
      <c r="HB616">
        <v>35328.4</v>
      </c>
      <c r="HC616">
        <v>35614</v>
      </c>
      <c r="HD616">
        <v>41386.1</v>
      </c>
      <c r="HE616">
        <v>42362.5</v>
      </c>
      <c r="HF616">
        <v>1.90073</v>
      </c>
      <c r="HG616">
        <v>1.811</v>
      </c>
      <c r="HH616">
        <v>0.192702</v>
      </c>
      <c r="HI616">
        <v>0</v>
      </c>
      <c r="HJ616">
        <v>26.8279</v>
      </c>
      <c r="HK616">
        <v>999.9</v>
      </c>
      <c r="HL616">
        <v>55.97</v>
      </c>
      <c r="HM616">
        <v>29.416</v>
      </c>
      <c r="HN616">
        <v>25.5588</v>
      </c>
      <c r="HO616">
        <v>54.1628</v>
      </c>
      <c r="HP616">
        <v>41.5304</v>
      </c>
      <c r="HQ616">
        <v>1</v>
      </c>
      <c r="HR616">
        <v>0.0658054</v>
      </c>
      <c r="HS616">
        <v>0.580822</v>
      </c>
      <c r="HT616">
        <v>20.2166</v>
      </c>
      <c r="HU616">
        <v>5.22927</v>
      </c>
      <c r="HV616">
        <v>11.992</v>
      </c>
      <c r="HW616">
        <v>4.9556</v>
      </c>
      <c r="HX616">
        <v>3.30393</v>
      </c>
      <c r="HY616">
        <v>26</v>
      </c>
      <c r="HZ616">
        <v>9999</v>
      </c>
      <c r="IA616">
        <v>9999</v>
      </c>
      <c r="IB616">
        <v>9999</v>
      </c>
      <c r="IC616">
        <v>1.86856</v>
      </c>
      <c r="ID616">
        <v>1.86421</v>
      </c>
      <c r="IE616">
        <v>1.87181</v>
      </c>
      <c r="IF616">
        <v>1.86274</v>
      </c>
      <c r="IG616">
        <v>1.86216</v>
      </c>
      <c r="IH616">
        <v>1.86859</v>
      </c>
      <c r="II616">
        <v>1.85874</v>
      </c>
      <c r="IJ616">
        <v>1.86509</v>
      </c>
      <c r="IK616">
        <v>5</v>
      </c>
      <c r="IL616">
        <v>0</v>
      </c>
      <c r="IM616">
        <v>0</v>
      </c>
      <c r="IN616">
        <v>0</v>
      </c>
      <c r="IO616" t="s">
        <v>441</v>
      </c>
      <c r="IP616" t="s">
        <v>442</v>
      </c>
      <c r="IQ616" t="s">
        <v>443</v>
      </c>
      <c r="IR616" t="s">
        <v>443</v>
      </c>
      <c r="IS616" t="s">
        <v>443</v>
      </c>
      <c r="IT616" t="s">
        <v>443</v>
      </c>
      <c r="IU616">
        <v>0</v>
      </c>
      <c r="IV616">
        <v>100</v>
      </c>
      <c r="IW616">
        <v>100</v>
      </c>
      <c r="IX616">
        <v>4.956</v>
      </c>
      <c r="IY616">
        <v>0.3645</v>
      </c>
      <c r="IZ616">
        <v>4.29428474587108</v>
      </c>
      <c r="JA616">
        <v>0.0044018681294096</v>
      </c>
      <c r="JB616">
        <v>-1.90699597991277e-06</v>
      </c>
      <c r="JC616">
        <v>4.44501569190667e-10</v>
      </c>
      <c r="JD616">
        <v>0.0663976639725661</v>
      </c>
      <c r="JE616">
        <v>0.00774552653971819</v>
      </c>
      <c r="JF616">
        <v>0.000136201457998369</v>
      </c>
      <c r="JG616">
        <v>5.32982615085375e-06</v>
      </c>
      <c r="JH616">
        <v>-0</v>
      </c>
      <c r="JI616">
        <v>1991</v>
      </c>
      <c r="JJ616">
        <v>1</v>
      </c>
      <c r="JK616">
        <v>28</v>
      </c>
      <c r="JL616">
        <v>195959.7</v>
      </c>
      <c r="JM616">
        <v>195959.6</v>
      </c>
      <c r="JN616">
        <v>0.032959</v>
      </c>
      <c r="JO616">
        <v>4.99756</v>
      </c>
      <c r="JP616">
        <v>1.49902</v>
      </c>
      <c r="JQ616">
        <v>2.33154</v>
      </c>
      <c r="JR616">
        <v>1.54419</v>
      </c>
      <c r="JS616">
        <v>2.31567</v>
      </c>
      <c r="JT616">
        <v>35.801</v>
      </c>
      <c r="JU616">
        <v>24.0787</v>
      </c>
      <c r="JV616">
        <v>18</v>
      </c>
      <c r="JW616">
        <v>546.901</v>
      </c>
      <c r="JX616">
        <v>432.227</v>
      </c>
      <c r="JY616">
        <v>25.6328</v>
      </c>
      <c r="JZ616">
        <v>28.4309</v>
      </c>
      <c r="KA616">
        <v>29.9999</v>
      </c>
      <c r="KB616">
        <v>28.3559</v>
      </c>
      <c r="KC616">
        <v>28.3822</v>
      </c>
      <c r="KD616">
        <v>0</v>
      </c>
      <c r="KE616">
        <v>28.375</v>
      </c>
      <c r="KF616">
        <v>100</v>
      </c>
      <c r="KG616">
        <v>25.6524</v>
      </c>
      <c r="KH616">
        <v>34.1249</v>
      </c>
      <c r="KI616">
        <v>21.4839</v>
      </c>
      <c r="KJ616">
        <v>92.7517</v>
      </c>
      <c r="KK616">
        <v>98.7231</v>
      </c>
    </row>
    <row r="617" spans="1:297">
      <c r="A617">
        <v>601</v>
      </c>
      <c r="B617">
        <v>1759007383.1</v>
      </c>
      <c r="C617">
        <v>20036.0999999046</v>
      </c>
      <c r="D617" t="s">
        <v>1649</v>
      </c>
      <c r="E617" t="s">
        <v>1650</v>
      </c>
      <c r="F617">
        <v>5</v>
      </c>
      <c r="G617" t="s">
        <v>1602</v>
      </c>
      <c r="H617" t="s">
        <v>436</v>
      </c>
      <c r="I617">
        <v>1759007374.6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(EA617+(U617+2*0.95*5.67E-8*(((EA617+$B$7)+273)^4-(EA617+273)^4)-44100*J617)/(1.84*29.3*R617+8*0.95*5.67E-8*(EA617+273)^3))</f>
        <v>0</v>
      </c>
      <c r="W617">
        <f>($C$7*EB617+$D$7*EC617+$E$7*V617)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2*0.95*5.67E-8*(((EA617+$B$7)+273)^4-(W617+273)^4)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429.241820730952</v>
      </c>
      <c r="AK617">
        <v>424.049496969697</v>
      </c>
      <c r="AL617">
        <v>-0.0389229004329559</v>
      </c>
      <c r="AM617">
        <v>63.08</v>
      </c>
      <c r="AN617">
        <f>(AP617 - AO617 + DY617*1E3/(8.314*(EA617+273.15)) * AR617/DX617 * AQ617) * DX617/(100*DL617) * 1000/(1000 - AP617)</f>
        <v>0</v>
      </c>
      <c r="AO617">
        <v>21.2197996160714</v>
      </c>
      <c r="AP617">
        <v>22.5133884848485</v>
      </c>
      <c r="AQ617">
        <v>0.000107968697968367</v>
      </c>
      <c r="AR617">
        <v>99.94</v>
      </c>
      <c r="AS617">
        <v>0</v>
      </c>
      <c r="AT617">
        <v>0</v>
      </c>
      <c r="AU617">
        <f>IF(AS617*$H$13&gt;=AW617,1.0,(AW617/(AW617-AS617*$H$13)))</f>
        <v>0</v>
      </c>
      <c r="AV617">
        <f>(AU617-1)*100</f>
        <v>0</v>
      </c>
      <c r="AW617">
        <f>MAX(0,($B$13+$C$13*EF617)/(1+$D$13*EF617)*DY617/(EA617+273)*$E$13)</f>
        <v>0</v>
      </c>
      <c r="AX617" t="s">
        <v>437</v>
      </c>
      <c r="AY617" t="s">
        <v>437</v>
      </c>
      <c r="AZ617">
        <v>0</v>
      </c>
      <c r="BA617">
        <v>0</v>
      </c>
      <c r="BB617">
        <f>1-AZ617/BA617</f>
        <v>0</v>
      </c>
      <c r="BC617">
        <v>0</v>
      </c>
      <c r="BD617" t="s">
        <v>437</v>
      </c>
      <c r="BE617" t="s">
        <v>437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437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$B$11*EG617+$C$11*EH617+$F$11*ES617*(1-EV617)</f>
        <v>0</v>
      </c>
      <c r="DI617">
        <f>DH617*DJ617</f>
        <v>0</v>
      </c>
      <c r="DJ617">
        <f>($B$11*$D$9+$C$11*$D$9+$F$11*((FF617+EX617)/MAX(FF617+EX617+FG617, 0.1)*$I$9+FG617/MAX(FF617+EX617+FG617, 0.1)*$J$9))/($B$11+$C$11+$F$11)</f>
        <v>0</v>
      </c>
      <c r="DK617">
        <f>($B$11*$K$9+$C$11*$K$9+$F$11*((FF617+EX617)/MAX(FF617+EX617+FG617, 0.1)*$P$9+FG617/MAX(FF617+EX617+FG617, 0.1)*$Q$9))/($B$11+$C$11+$F$11)</f>
        <v>0</v>
      </c>
      <c r="DL617">
        <v>2.7</v>
      </c>
      <c r="DM617">
        <v>0.5</v>
      </c>
      <c r="DN617" t="s">
        <v>438</v>
      </c>
      <c r="DO617">
        <v>2</v>
      </c>
      <c r="DP617" t="b">
        <v>1</v>
      </c>
      <c r="DQ617">
        <v>1759007374.6</v>
      </c>
      <c r="DR617">
        <v>414.739375</v>
      </c>
      <c r="DS617">
        <v>420.1195625</v>
      </c>
      <c r="DT617">
        <v>22.5059625</v>
      </c>
      <c r="DU617">
        <v>21.222025</v>
      </c>
      <c r="DV617">
        <v>408.9335</v>
      </c>
      <c r="DW617">
        <v>22.14339375</v>
      </c>
      <c r="DX617">
        <v>500.0063125</v>
      </c>
      <c r="DY617">
        <v>90.20783125</v>
      </c>
      <c r="DZ617">
        <v>0.0297226125</v>
      </c>
      <c r="EA617">
        <v>29.241725</v>
      </c>
      <c r="EB617">
        <v>29.99851875</v>
      </c>
      <c r="EC617">
        <v>999.9</v>
      </c>
      <c r="ED617">
        <v>0</v>
      </c>
      <c r="EE617">
        <v>0</v>
      </c>
      <c r="EF617">
        <v>9996.714375</v>
      </c>
      <c r="EG617">
        <v>0</v>
      </c>
      <c r="EH617">
        <v>9.84861</v>
      </c>
      <c r="EI617">
        <v>-5.3802325</v>
      </c>
      <c r="EJ617">
        <v>424.2885</v>
      </c>
      <c r="EK617">
        <v>429.2286875</v>
      </c>
      <c r="EL617">
        <v>1.28393125</v>
      </c>
      <c r="EM617">
        <v>420.1195625</v>
      </c>
      <c r="EN617">
        <v>21.222025</v>
      </c>
      <c r="EO617">
        <v>2.030213125</v>
      </c>
      <c r="EP617">
        <v>1.9143925</v>
      </c>
      <c r="EQ617">
        <v>17.68195</v>
      </c>
      <c r="ER617">
        <v>16.7535</v>
      </c>
      <c r="ES617">
        <v>1999.984375</v>
      </c>
      <c r="ET617">
        <v>0.97999375</v>
      </c>
      <c r="EU617">
        <v>0.0200062</v>
      </c>
      <c r="EV617">
        <v>0</v>
      </c>
      <c r="EW617">
        <v>342.2235</v>
      </c>
      <c r="EX617">
        <v>5.00016</v>
      </c>
      <c r="EY617">
        <v>7098.414375</v>
      </c>
      <c r="EZ617">
        <v>18234</v>
      </c>
      <c r="FA617">
        <v>48.960625</v>
      </c>
      <c r="FB617">
        <v>49.503875</v>
      </c>
      <c r="FC617">
        <v>49.41375</v>
      </c>
      <c r="FD617">
        <v>49.125</v>
      </c>
      <c r="FE617">
        <v>50.75</v>
      </c>
      <c r="FF617">
        <v>1955.074375</v>
      </c>
      <c r="FG617">
        <v>39.91</v>
      </c>
      <c r="FH617">
        <v>0</v>
      </c>
      <c r="FI617">
        <v>1759007388.9</v>
      </c>
      <c r="FJ617">
        <v>0</v>
      </c>
      <c r="FK617">
        <v>342.26656</v>
      </c>
      <c r="FL617">
        <v>1.22684614670919</v>
      </c>
      <c r="FM617">
        <v>7.95769228613555</v>
      </c>
      <c r="FN617">
        <v>7098.714</v>
      </c>
      <c r="FO617">
        <v>15</v>
      </c>
      <c r="FP617">
        <v>0</v>
      </c>
      <c r="FQ617" t="s">
        <v>439</v>
      </c>
      <c r="FR617">
        <v>1747249705.1</v>
      </c>
      <c r="FS617">
        <v>1747249711.1</v>
      </c>
      <c r="FT617">
        <v>0</v>
      </c>
      <c r="FU617">
        <v>0.871</v>
      </c>
      <c r="FV617">
        <v>0.066</v>
      </c>
      <c r="FW617">
        <v>5.486</v>
      </c>
      <c r="FX617">
        <v>0.145</v>
      </c>
      <c r="FY617">
        <v>420</v>
      </c>
      <c r="FZ617">
        <v>16</v>
      </c>
      <c r="GA617">
        <v>0.27</v>
      </c>
      <c r="GB617">
        <v>0.16</v>
      </c>
      <c r="GC617">
        <v>-5.2964315</v>
      </c>
      <c r="GD617">
        <v>-1.5364912781955</v>
      </c>
      <c r="GE617">
        <v>0.159494816068579</v>
      </c>
      <c r="GF617">
        <v>0</v>
      </c>
      <c r="GG617">
        <v>342.209117647059</v>
      </c>
      <c r="GH617">
        <v>1.01695950709941</v>
      </c>
      <c r="GI617">
        <v>0.227773205662989</v>
      </c>
      <c r="GJ617">
        <v>-1</v>
      </c>
      <c r="GK617">
        <v>1.2809375</v>
      </c>
      <c r="GL617">
        <v>0.0549812030075183</v>
      </c>
      <c r="GM617">
        <v>0.00552970150641063</v>
      </c>
      <c r="GN617">
        <v>1</v>
      </c>
      <c r="GO617">
        <v>1</v>
      </c>
      <c r="GP617">
        <v>2</v>
      </c>
      <c r="GQ617" t="s">
        <v>446</v>
      </c>
      <c r="GR617">
        <v>3.12536</v>
      </c>
      <c r="GS617">
        <v>2.65518</v>
      </c>
      <c r="GT617">
        <v>0.0877151</v>
      </c>
      <c r="GU617">
        <v>0.0895357</v>
      </c>
      <c r="GV617">
        <v>0.0966486</v>
      </c>
      <c r="GW617">
        <v>0.0932122</v>
      </c>
      <c r="GX617">
        <v>23418.1</v>
      </c>
      <c r="GY617">
        <v>22211.4</v>
      </c>
      <c r="GZ617">
        <v>22956.9</v>
      </c>
      <c r="HA617">
        <v>23755.1</v>
      </c>
      <c r="HB617">
        <v>35347.5</v>
      </c>
      <c r="HC617">
        <v>35660.6</v>
      </c>
      <c r="HD617">
        <v>41392.4</v>
      </c>
      <c r="HE617">
        <v>42368.4</v>
      </c>
      <c r="HF617">
        <v>1.90175</v>
      </c>
      <c r="HG617">
        <v>1.81208</v>
      </c>
      <c r="HH617">
        <v>0.195913</v>
      </c>
      <c r="HI617">
        <v>0</v>
      </c>
      <c r="HJ617">
        <v>26.8035</v>
      </c>
      <c r="HK617">
        <v>999.9</v>
      </c>
      <c r="HL617">
        <v>55.848</v>
      </c>
      <c r="HM617">
        <v>29.427</v>
      </c>
      <c r="HN617">
        <v>25.5204</v>
      </c>
      <c r="HO617">
        <v>53.9428</v>
      </c>
      <c r="HP617">
        <v>41.5505</v>
      </c>
      <c r="HQ617">
        <v>1</v>
      </c>
      <c r="HR617">
        <v>0.0609629</v>
      </c>
      <c r="HS617">
        <v>0.456125</v>
      </c>
      <c r="HT617">
        <v>20.2174</v>
      </c>
      <c r="HU617">
        <v>5.23256</v>
      </c>
      <c r="HV617">
        <v>11.992</v>
      </c>
      <c r="HW617">
        <v>4.9557</v>
      </c>
      <c r="HX617">
        <v>3.30395</v>
      </c>
      <c r="HY617">
        <v>26.1</v>
      </c>
      <c r="HZ617">
        <v>9999</v>
      </c>
      <c r="IA617">
        <v>9999</v>
      </c>
      <c r="IB617">
        <v>9999</v>
      </c>
      <c r="IC617">
        <v>1.86847</v>
      </c>
      <c r="ID617">
        <v>1.86418</v>
      </c>
      <c r="IE617">
        <v>1.8718</v>
      </c>
      <c r="IF617">
        <v>1.86267</v>
      </c>
      <c r="IG617">
        <v>1.86212</v>
      </c>
      <c r="IH617">
        <v>1.86857</v>
      </c>
      <c r="II617">
        <v>1.85867</v>
      </c>
      <c r="IJ617">
        <v>1.86508</v>
      </c>
      <c r="IK617">
        <v>5</v>
      </c>
      <c r="IL617">
        <v>0</v>
      </c>
      <c r="IM617">
        <v>0</v>
      </c>
      <c r="IN617">
        <v>0</v>
      </c>
      <c r="IO617" t="s">
        <v>441</v>
      </c>
      <c r="IP617" t="s">
        <v>442</v>
      </c>
      <c r="IQ617" t="s">
        <v>443</v>
      </c>
      <c r="IR617" t="s">
        <v>443</v>
      </c>
      <c r="IS617" t="s">
        <v>443</v>
      </c>
      <c r="IT617" t="s">
        <v>443</v>
      </c>
      <c r="IU617">
        <v>0</v>
      </c>
      <c r="IV617">
        <v>100</v>
      </c>
      <c r="IW617">
        <v>100</v>
      </c>
      <c r="IX617">
        <v>5.806</v>
      </c>
      <c r="IY617">
        <v>0.3627</v>
      </c>
      <c r="IZ617">
        <v>4.29428474587108</v>
      </c>
      <c r="JA617">
        <v>0.0044018681294096</v>
      </c>
      <c r="JB617">
        <v>-1.90699597991277e-06</v>
      </c>
      <c r="JC617">
        <v>4.44501569190667e-10</v>
      </c>
      <c r="JD617">
        <v>0.0663976639725661</v>
      </c>
      <c r="JE617">
        <v>0.00774552653971819</v>
      </c>
      <c r="JF617">
        <v>0.000136201457998369</v>
      </c>
      <c r="JG617">
        <v>5.32982615085375e-06</v>
      </c>
      <c r="JH617">
        <v>-0</v>
      </c>
      <c r="JI617">
        <v>1991</v>
      </c>
      <c r="JJ617">
        <v>1</v>
      </c>
      <c r="JK617">
        <v>28</v>
      </c>
      <c r="JL617">
        <v>195961.3</v>
      </c>
      <c r="JM617">
        <v>195961.2</v>
      </c>
      <c r="JN617">
        <v>0.705566</v>
      </c>
      <c r="JO617">
        <v>2.40967</v>
      </c>
      <c r="JP617">
        <v>1.4978</v>
      </c>
      <c r="JQ617">
        <v>2.33276</v>
      </c>
      <c r="JR617">
        <v>1.54419</v>
      </c>
      <c r="JS617">
        <v>2.35962</v>
      </c>
      <c r="JT617">
        <v>35.801</v>
      </c>
      <c r="JU617">
        <v>24.105</v>
      </c>
      <c r="JV617">
        <v>18</v>
      </c>
      <c r="JW617">
        <v>547.114</v>
      </c>
      <c r="JX617">
        <v>432.471</v>
      </c>
      <c r="JY617">
        <v>26.0235</v>
      </c>
      <c r="JZ617">
        <v>28.365</v>
      </c>
      <c r="KA617">
        <v>29.9999</v>
      </c>
      <c r="KB617">
        <v>28.3022</v>
      </c>
      <c r="KC617">
        <v>28.3289</v>
      </c>
      <c r="KD617">
        <v>14.2561</v>
      </c>
      <c r="KE617">
        <v>30.1066</v>
      </c>
      <c r="KF617">
        <v>100</v>
      </c>
      <c r="KG617">
        <v>26.0206</v>
      </c>
      <c r="KH617">
        <v>426.832</v>
      </c>
      <c r="KI617">
        <v>21.2527</v>
      </c>
      <c r="KJ617">
        <v>92.7672</v>
      </c>
      <c r="KK617">
        <v>98.7371</v>
      </c>
    </row>
    <row r="618" spans="1:297">
      <c r="A618">
        <v>602</v>
      </c>
      <c r="B618">
        <v>1759007388.1</v>
      </c>
      <c r="C618">
        <v>20041.0999999046</v>
      </c>
      <c r="D618" t="s">
        <v>1651</v>
      </c>
      <c r="E618" t="s">
        <v>1652</v>
      </c>
      <c r="F618">
        <v>5</v>
      </c>
      <c r="G618" t="s">
        <v>1602</v>
      </c>
      <c r="H618" t="s">
        <v>436</v>
      </c>
      <c r="I618">
        <v>1759007379.36667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(EA618+(U618+2*0.95*5.67E-8*(((EA618+$B$7)+273)^4-(EA618+273)^4)-44100*J618)/(1.84*29.3*R618+8*0.95*5.67E-8*(EA618+273)^3))</f>
        <v>0</v>
      </c>
      <c r="W618">
        <f>($C$7*EB618+$D$7*EC618+$E$7*V618)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2*0.95*5.67E-8*(((EA618+$B$7)+273)^4-(W618+273)^4)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429.570048534524</v>
      </c>
      <c r="AK618">
        <v>424.275781818182</v>
      </c>
      <c r="AL618">
        <v>0.0588766450216681</v>
      </c>
      <c r="AM618">
        <v>63.08</v>
      </c>
      <c r="AN618">
        <f>(AP618 - AO618 + DY618*1E3/(8.314*(EA618+273.15)) * AR618/DX618 * AQ618) * DX618/(100*DL618) * 1000/(1000 - AP618)</f>
        <v>0</v>
      </c>
      <c r="AO618">
        <v>21.2174853214286</v>
      </c>
      <c r="AP618">
        <v>22.5126254545454</v>
      </c>
      <c r="AQ618">
        <v>-1.22852586028253e-06</v>
      </c>
      <c r="AR618">
        <v>99.94</v>
      </c>
      <c r="AS618">
        <v>0</v>
      </c>
      <c r="AT618">
        <v>0</v>
      </c>
      <c r="AU618">
        <f>IF(AS618*$H$13&gt;=AW618,1.0,(AW618/(AW618-AS618*$H$13)))</f>
        <v>0</v>
      </c>
      <c r="AV618">
        <f>(AU618-1)*100</f>
        <v>0</v>
      </c>
      <c r="AW618">
        <f>MAX(0,($B$13+$C$13*EF618)/(1+$D$13*EF618)*DY618/(EA618+273)*$E$13)</f>
        <v>0</v>
      </c>
      <c r="AX618" t="s">
        <v>437</v>
      </c>
      <c r="AY618" t="s">
        <v>437</v>
      </c>
      <c r="AZ618">
        <v>0</v>
      </c>
      <c r="BA618">
        <v>0</v>
      </c>
      <c r="BB618">
        <f>1-AZ618/BA618</f>
        <v>0</v>
      </c>
      <c r="BC618">
        <v>0</v>
      </c>
      <c r="BD618" t="s">
        <v>437</v>
      </c>
      <c r="BE618" t="s">
        <v>437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437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$B$11*EG618+$C$11*EH618+$F$11*ES618*(1-EV618)</f>
        <v>0</v>
      </c>
      <c r="DI618">
        <f>DH618*DJ618</f>
        <v>0</v>
      </c>
      <c r="DJ618">
        <f>($B$11*$D$9+$C$11*$D$9+$F$11*((FF618+EX618)/MAX(FF618+EX618+FG618, 0.1)*$I$9+FG618/MAX(FF618+EX618+FG618, 0.1)*$J$9))/($B$11+$C$11+$F$11)</f>
        <v>0</v>
      </c>
      <c r="DK618">
        <f>($B$11*$K$9+$C$11*$K$9+$F$11*((FF618+EX618)/MAX(FF618+EX618+FG618, 0.1)*$P$9+FG618/MAX(FF618+EX618+FG618, 0.1)*$Q$9))/($B$11+$C$11+$F$11)</f>
        <v>0</v>
      </c>
      <c r="DL618">
        <v>2.7</v>
      </c>
      <c r="DM618">
        <v>0.5</v>
      </c>
      <c r="DN618" t="s">
        <v>438</v>
      </c>
      <c r="DO618">
        <v>2</v>
      </c>
      <c r="DP618" t="b">
        <v>1</v>
      </c>
      <c r="DQ618">
        <v>1759007379.36667</v>
      </c>
      <c r="DR618">
        <v>414.678666666667</v>
      </c>
      <c r="DS618">
        <v>420.289466666667</v>
      </c>
      <c r="DT618">
        <v>22.5087933333333</v>
      </c>
      <c r="DU618">
        <v>21.2203066666667</v>
      </c>
      <c r="DV618">
        <v>408.872933333333</v>
      </c>
      <c r="DW618">
        <v>22.1461666666667</v>
      </c>
      <c r="DX618">
        <v>499.9988</v>
      </c>
      <c r="DY618">
        <v>90.20796</v>
      </c>
      <c r="DZ618">
        <v>0.0295913866666667</v>
      </c>
      <c r="EA618">
        <v>29.2491066666667</v>
      </c>
      <c r="EB618">
        <v>30.0006</v>
      </c>
      <c r="EC618">
        <v>999.9</v>
      </c>
      <c r="ED618">
        <v>0</v>
      </c>
      <c r="EE618">
        <v>0</v>
      </c>
      <c r="EF618">
        <v>9997.832</v>
      </c>
      <c r="EG618">
        <v>0</v>
      </c>
      <c r="EH618">
        <v>9.84861</v>
      </c>
      <c r="EI618">
        <v>-5.61076066666667</v>
      </c>
      <c r="EJ618">
        <v>424.2276</v>
      </c>
      <c r="EK618">
        <v>429.401533333333</v>
      </c>
      <c r="EL618">
        <v>1.28849266666667</v>
      </c>
      <c r="EM618">
        <v>420.289466666667</v>
      </c>
      <c r="EN618">
        <v>21.2203066666667</v>
      </c>
      <c r="EO618">
        <v>2.03047333333333</v>
      </c>
      <c r="EP618">
        <v>1.91423933333333</v>
      </c>
      <c r="EQ618">
        <v>17.6839733333333</v>
      </c>
      <c r="ER618">
        <v>16.7522466666667</v>
      </c>
      <c r="ES618">
        <v>2000.01066666667</v>
      </c>
      <c r="ET618">
        <v>0.979994</v>
      </c>
      <c r="EU618">
        <v>0.0200059666666667</v>
      </c>
      <c r="EV618">
        <v>0</v>
      </c>
      <c r="EW618">
        <v>342.257066666667</v>
      </c>
      <c r="EX618">
        <v>5.00016</v>
      </c>
      <c r="EY618">
        <v>7099.22466666667</v>
      </c>
      <c r="EZ618">
        <v>18234.24</v>
      </c>
      <c r="FA618">
        <v>48.958</v>
      </c>
      <c r="FB618">
        <v>49.5041333333333</v>
      </c>
      <c r="FC618">
        <v>49.4080666666667</v>
      </c>
      <c r="FD618">
        <v>49.125</v>
      </c>
      <c r="FE618">
        <v>50.75</v>
      </c>
      <c r="FF618">
        <v>1955.10066666667</v>
      </c>
      <c r="FG618">
        <v>39.91</v>
      </c>
      <c r="FH618">
        <v>0</v>
      </c>
      <c r="FI618">
        <v>1759007393.7</v>
      </c>
      <c r="FJ618">
        <v>0</v>
      </c>
      <c r="FK618">
        <v>342.30796</v>
      </c>
      <c r="FL618">
        <v>-0.857307691083869</v>
      </c>
      <c r="FM618">
        <v>9.22153843641371</v>
      </c>
      <c r="FN618">
        <v>7099.5044</v>
      </c>
      <c r="FO618">
        <v>15</v>
      </c>
      <c r="FP618">
        <v>0</v>
      </c>
      <c r="FQ618" t="s">
        <v>439</v>
      </c>
      <c r="FR618">
        <v>1747249705.1</v>
      </c>
      <c r="FS618">
        <v>1747249711.1</v>
      </c>
      <c r="FT618">
        <v>0</v>
      </c>
      <c r="FU618">
        <v>0.871</v>
      </c>
      <c r="FV618">
        <v>0.066</v>
      </c>
      <c r="FW618">
        <v>5.486</v>
      </c>
      <c r="FX618">
        <v>0.145</v>
      </c>
      <c r="FY618">
        <v>420</v>
      </c>
      <c r="FZ618">
        <v>16</v>
      </c>
      <c r="GA618">
        <v>0.27</v>
      </c>
      <c r="GB618">
        <v>0.16</v>
      </c>
      <c r="GC618">
        <v>-5.546929</v>
      </c>
      <c r="GD618">
        <v>-3.13663488721804</v>
      </c>
      <c r="GE618">
        <v>0.365552571046902</v>
      </c>
      <c r="GF618">
        <v>0</v>
      </c>
      <c r="GG618">
        <v>342.256823529412</v>
      </c>
      <c r="GH618">
        <v>0.488495033418827</v>
      </c>
      <c r="GI618">
        <v>0.195154911407239</v>
      </c>
      <c r="GJ618">
        <v>-1</v>
      </c>
      <c r="GK618">
        <v>1.287158</v>
      </c>
      <c r="GL618">
        <v>0.0642622556391007</v>
      </c>
      <c r="GM618">
        <v>0.00640379309472129</v>
      </c>
      <c r="GN618">
        <v>1</v>
      </c>
      <c r="GO618">
        <v>1</v>
      </c>
      <c r="GP618">
        <v>2</v>
      </c>
      <c r="GQ618" t="s">
        <v>446</v>
      </c>
      <c r="GR618">
        <v>3.1254</v>
      </c>
      <c r="GS618">
        <v>2.65528</v>
      </c>
      <c r="GT618">
        <v>0.087777</v>
      </c>
      <c r="GU618">
        <v>0.0899492</v>
      </c>
      <c r="GV618">
        <v>0.0966539</v>
      </c>
      <c r="GW618">
        <v>0.093211</v>
      </c>
      <c r="GX618">
        <v>23417.1</v>
      </c>
      <c r="GY618">
        <v>22201.8</v>
      </c>
      <c r="GZ618">
        <v>22957.5</v>
      </c>
      <c r="HA618">
        <v>23755.6</v>
      </c>
      <c r="HB618">
        <v>35348</v>
      </c>
      <c r="HC618">
        <v>35661.4</v>
      </c>
      <c r="HD618">
        <v>41393.1</v>
      </c>
      <c r="HE618">
        <v>42369.3</v>
      </c>
      <c r="HF618">
        <v>1.90167</v>
      </c>
      <c r="HG618">
        <v>1.81208</v>
      </c>
      <c r="HH618">
        <v>0.196256</v>
      </c>
      <c r="HI618">
        <v>0</v>
      </c>
      <c r="HJ618">
        <v>26.8094</v>
      </c>
      <c r="HK618">
        <v>999.9</v>
      </c>
      <c r="HL618">
        <v>55.823</v>
      </c>
      <c r="HM618">
        <v>29.427</v>
      </c>
      <c r="HN618">
        <v>25.5085</v>
      </c>
      <c r="HO618">
        <v>54.0428</v>
      </c>
      <c r="HP618">
        <v>41.5585</v>
      </c>
      <c r="HQ618">
        <v>1</v>
      </c>
      <c r="HR618">
        <v>0.0611103</v>
      </c>
      <c r="HS618">
        <v>1.27968</v>
      </c>
      <c r="HT618">
        <v>20.2118</v>
      </c>
      <c r="HU618">
        <v>5.23256</v>
      </c>
      <c r="HV618">
        <v>11.992</v>
      </c>
      <c r="HW618">
        <v>4.9557</v>
      </c>
      <c r="HX618">
        <v>3.30393</v>
      </c>
      <c r="HY618">
        <v>26.1</v>
      </c>
      <c r="HZ618">
        <v>9999</v>
      </c>
      <c r="IA618">
        <v>9999</v>
      </c>
      <c r="IB618">
        <v>9999</v>
      </c>
      <c r="IC618">
        <v>1.86847</v>
      </c>
      <c r="ID618">
        <v>1.86418</v>
      </c>
      <c r="IE618">
        <v>1.8718</v>
      </c>
      <c r="IF618">
        <v>1.86272</v>
      </c>
      <c r="IG618">
        <v>1.86207</v>
      </c>
      <c r="IH618">
        <v>1.86858</v>
      </c>
      <c r="II618">
        <v>1.85869</v>
      </c>
      <c r="IJ618">
        <v>1.86508</v>
      </c>
      <c r="IK618">
        <v>5</v>
      </c>
      <c r="IL618">
        <v>0</v>
      </c>
      <c r="IM618">
        <v>0</v>
      </c>
      <c r="IN618">
        <v>0</v>
      </c>
      <c r="IO618" t="s">
        <v>441</v>
      </c>
      <c r="IP618" t="s">
        <v>442</v>
      </c>
      <c r="IQ618" t="s">
        <v>443</v>
      </c>
      <c r="IR618" t="s">
        <v>443</v>
      </c>
      <c r="IS618" t="s">
        <v>443</v>
      </c>
      <c r="IT618" t="s">
        <v>443</v>
      </c>
      <c r="IU618">
        <v>0</v>
      </c>
      <c r="IV618">
        <v>100</v>
      </c>
      <c r="IW618">
        <v>100</v>
      </c>
      <c r="IX618">
        <v>5.807</v>
      </c>
      <c r="IY618">
        <v>0.3628</v>
      </c>
      <c r="IZ618">
        <v>4.29428474587108</v>
      </c>
      <c r="JA618">
        <v>0.0044018681294096</v>
      </c>
      <c r="JB618">
        <v>-1.90699597991277e-06</v>
      </c>
      <c r="JC618">
        <v>4.44501569190667e-10</v>
      </c>
      <c r="JD618">
        <v>0.0663976639725661</v>
      </c>
      <c r="JE618">
        <v>0.00774552653971819</v>
      </c>
      <c r="JF618">
        <v>0.000136201457998369</v>
      </c>
      <c r="JG618">
        <v>5.32982615085375e-06</v>
      </c>
      <c r="JH618">
        <v>-0</v>
      </c>
      <c r="JI618">
        <v>1991</v>
      </c>
      <c r="JJ618">
        <v>1</v>
      </c>
      <c r="JK618">
        <v>28</v>
      </c>
      <c r="JL618">
        <v>195961.4</v>
      </c>
      <c r="JM618">
        <v>195961.3</v>
      </c>
      <c r="JN618">
        <v>0.732422</v>
      </c>
      <c r="JO618">
        <v>2.43896</v>
      </c>
      <c r="JP618">
        <v>1.49902</v>
      </c>
      <c r="JQ618">
        <v>2.33276</v>
      </c>
      <c r="JR618">
        <v>1.54419</v>
      </c>
      <c r="JS618">
        <v>2.25342</v>
      </c>
      <c r="JT618">
        <v>35.801</v>
      </c>
      <c r="JU618">
        <v>24.0875</v>
      </c>
      <c r="JV618">
        <v>18</v>
      </c>
      <c r="JW618">
        <v>547.042</v>
      </c>
      <c r="JX618">
        <v>432.448</v>
      </c>
      <c r="JY618">
        <v>25.9801</v>
      </c>
      <c r="JZ618">
        <v>28.3618</v>
      </c>
      <c r="KA618">
        <v>30.0001</v>
      </c>
      <c r="KB618">
        <v>28.2996</v>
      </c>
      <c r="KC618">
        <v>28.3258</v>
      </c>
      <c r="KD618">
        <v>14.7451</v>
      </c>
      <c r="KE618">
        <v>30.1066</v>
      </c>
      <c r="KF618">
        <v>100</v>
      </c>
      <c r="KG618">
        <v>25.7914</v>
      </c>
      <c r="KH618">
        <v>440.369</v>
      </c>
      <c r="KI618">
        <v>21.3158</v>
      </c>
      <c r="KJ618">
        <v>92.7693</v>
      </c>
      <c r="KK618">
        <v>98.7392</v>
      </c>
    </row>
    <row r="619" spans="1:297">
      <c r="A619">
        <v>603</v>
      </c>
      <c r="B619">
        <v>1759007393.1</v>
      </c>
      <c r="C619">
        <v>20046.0999999046</v>
      </c>
      <c r="D619" t="s">
        <v>1653</v>
      </c>
      <c r="E619" t="s">
        <v>1654</v>
      </c>
      <c r="F619">
        <v>5</v>
      </c>
      <c r="G619" t="s">
        <v>1602</v>
      </c>
      <c r="H619" t="s">
        <v>436</v>
      </c>
      <c r="I619">
        <v>1759007384.45714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(EA619+(U619+2*0.95*5.67E-8*(((EA619+$B$7)+273)^4-(EA619+273)^4)-44100*J619)/(1.84*29.3*R619+8*0.95*5.67E-8*(EA619+273)^3))</f>
        <v>0</v>
      </c>
      <c r="W619">
        <f>($C$7*EB619+$D$7*EC619+$E$7*V619)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2*0.95*5.67E-8*(((EA619+$B$7)+273)^4-(W619+273)^4)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434.975351657143</v>
      </c>
      <c r="AK619">
        <v>426.7078</v>
      </c>
      <c r="AL619">
        <v>0.601234285714245</v>
      </c>
      <c r="AM619">
        <v>63.08</v>
      </c>
      <c r="AN619">
        <f>(AP619 - AO619 + DY619*1E3/(8.314*(EA619+273.15)) * AR619/DX619 * AQ619) * DX619/(100*DL619) * 1000/(1000 - AP619)</f>
        <v>0</v>
      </c>
      <c r="AO619">
        <v>21.2165142380952</v>
      </c>
      <c r="AP619">
        <v>22.5099509090909</v>
      </c>
      <c r="AQ619">
        <v>-6.29839407906956e-05</v>
      </c>
      <c r="AR619">
        <v>99.94</v>
      </c>
      <c r="AS619">
        <v>0</v>
      </c>
      <c r="AT619">
        <v>0</v>
      </c>
      <c r="AU619">
        <f>IF(AS619*$H$13&gt;=AW619,1.0,(AW619/(AW619-AS619*$H$13)))</f>
        <v>0</v>
      </c>
      <c r="AV619">
        <f>(AU619-1)*100</f>
        <v>0</v>
      </c>
      <c r="AW619">
        <f>MAX(0,($B$13+$C$13*EF619)/(1+$D$13*EF619)*DY619/(EA619+273)*$E$13)</f>
        <v>0</v>
      </c>
      <c r="AX619" t="s">
        <v>437</v>
      </c>
      <c r="AY619" t="s">
        <v>437</v>
      </c>
      <c r="AZ619">
        <v>0</v>
      </c>
      <c r="BA619">
        <v>0</v>
      </c>
      <c r="BB619">
        <f>1-AZ619/BA619</f>
        <v>0</v>
      </c>
      <c r="BC619">
        <v>0</v>
      </c>
      <c r="BD619" t="s">
        <v>437</v>
      </c>
      <c r="BE619" t="s">
        <v>437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437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$B$11*EG619+$C$11*EH619+$F$11*ES619*(1-EV619)</f>
        <v>0</v>
      </c>
      <c r="DI619">
        <f>DH619*DJ619</f>
        <v>0</v>
      </c>
      <c r="DJ619">
        <f>($B$11*$D$9+$C$11*$D$9+$F$11*((FF619+EX619)/MAX(FF619+EX619+FG619, 0.1)*$I$9+FG619/MAX(FF619+EX619+FG619, 0.1)*$J$9))/($B$11+$C$11+$F$11)</f>
        <v>0</v>
      </c>
      <c r="DK619">
        <f>($B$11*$K$9+$C$11*$K$9+$F$11*((FF619+EX619)/MAX(FF619+EX619+FG619, 0.1)*$P$9+FG619/MAX(FF619+EX619+FG619, 0.1)*$Q$9))/($B$11+$C$11+$F$11)</f>
        <v>0</v>
      </c>
      <c r="DL619">
        <v>2.7</v>
      </c>
      <c r="DM619">
        <v>0.5</v>
      </c>
      <c r="DN619" t="s">
        <v>438</v>
      </c>
      <c r="DO619">
        <v>2</v>
      </c>
      <c r="DP619" t="b">
        <v>1</v>
      </c>
      <c r="DQ619">
        <v>1759007384.45714</v>
      </c>
      <c r="DR619">
        <v>415.022285714286</v>
      </c>
      <c r="DS619">
        <v>422.601071428571</v>
      </c>
      <c r="DT619">
        <v>22.5113928571429</v>
      </c>
      <c r="DU619">
        <v>21.2183357142857</v>
      </c>
      <c r="DV619">
        <v>409.215428571429</v>
      </c>
      <c r="DW619">
        <v>22.1487214285714</v>
      </c>
      <c r="DX619">
        <v>499.968857142857</v>
      </c>
      <c r="DY619">
        <v>90.2086428571428</v>
      </c>
      <c r="DZ619">
        <v>0.0297889785714286</v>
      </c>
      <c r="EA619">
        <v>29.2543428571429</v>
      </c>
      <c r="EB619">
        <v>30.00445</v>
      </c>
      <c r="EC619">
        <v>999.9</v>
      </c>
      <c r="ED619">
        <v>0</v>
      </c>
      <c r="EE619">
        <v>0</v>
      </c>
      <c r="EF619">
        <v>9984.50785714286</v>
      </c>
      <c r="EG619">
        <v>0</v>
      </c>
      <c r="EH619">
        <v>9.84861</v>
      </c>
      <c r="EI619">
        <v>-7.57878714285714</v>
      </c>
      <c r="EJ619">
        <v>424.580142857143</v>
      </c>
      <c r="EK619">
        <v>431.762285714286</v>
      </c>
      <c r="EL619">
        <v>1.29306714285714</v>
      </c>
      <c r="EM619">
        <v>422.601071428571</v>
      </c>
      <c r="EN619">
        <v>21.2183357142857</v>
      </c>
      <c r="EO619">
        <v>2.03072285714286</v>
      </c>
      <c r="EP619">
        <v>1.91407571428571</v>
      </c>
      <c r="EQ619">
        <v>17.6859285714286</v>
      </c>
      <c r="ER619">
        <v>16.7509071428571</v>
      </c>
      <c r="ES619">
        <v>2000.01785714286</v>
      </c>
      <c r="ET619">
        <v>0.979994071428571</v>
      </c>
      <c r="EU619">
        <v>0.0200059</v>
      </c>
      <c r="EV619">
        <v>0</v>
      </c>
      <c r="EW619">
        <v>342.316142857143</v>
      </c>
      <c r="EX619">
        <v>5.00016</v>
      </c>
      <c r="EY619">
        <v>7099.855</v>
      </c>
      <c r="EZ619">
        <v>18234.3142857143</v>
      </c>
      <c r="FA619">
        <v>48.9595</v>
      </c>
      <c r="FB619">
        <v>49.5</v>
      </c>
      <c r="FC619">
        <v>49.4015714285714</v>
      </c>
      <c r="FD619">
        <v>49.125</v>
      </c>
      <c r="FE619">
        <v>50.75</v>
      </c>
      <c r="FF619">
        <v>1955.10785714286</v>
      </c>
      <c r="FG619">
        <v>39.91</v>
      </c>
      <c r="FH619">
        <v>0</v>
      </c>
      <c r="FI619">
        <v>1759007399.1</v>
      </c>
      <c r="FJ619">
        <v>0</v>
      </c>
      <c r="FK619">
        <v>342.338807692308</v>
      </c>
      <c r="FL619">
        <v>0.276410256897174</v>
      </c>
      <c r="FM619">
        <v>5.91760683359869</v>
      </c>
      <c r="FN619">
        <v>7100.08192307692</v>
      </c>
      <c r="FO619">
        <v>15</v>
      </c>
      <c r="FP619">
        <v>0</v>
      </c>
      <c r="FQ619" t="s">
        <v>439</v>
      </c>
      <c r="FR619">
        <v>1747249705.1</v>
      </c>
      <c r="FS619">
        <v>1747249711.1</v>
      </c>
      <c r="FT619">
        <v>0</v>
      </c>
      <c r="FU619">
        <v>0.871</v>
      </c>
      <c r="FV619">
        <v>0.066</v>
      </c>
      <c r="FW619">
        <v>5.486</v>
      </c>
      <c r="FX619">
        <v>0.145</v>
      </c>
      <c r="FY619">
        <v>420</v>
      </c>
      <c r="FZ619">
        <v>16</v>
      </c>
      <c r="GA619">
        <v>0.27</v>
      </c>
      <c r="GB619">
        <v>0.16</v>
      </c>
      <c r="GC619">
        <v>-6.95761619047619</v>
      </c>
      <c r="GD619">
        <v>-20.7982550649351</v>
      </c>
      <c r="GE619">
        <v>2.70732982611576</v>
      </c>
      <c r="GF619">
        <v>0</v>
      </c>
      <c r="GG619">
        <v>342.323970588235</v>
      </c>
      <c r="GH619">
        <v>0.356073338659262</v>
      </c>
      <c r="GI619">
        <v>0.215672475717245</v>
      </c>
      <c r="GJ619">
        <v>-1</v>
      </c>
      <c r="GK619">
        <v>1.29075380952381</v>
      </c>
      <c r="GL619">
        <v>0.0555397402597403</v>
      </c>
      <c r="GM619">
        <v>0.00615215910701313</v>
      </c>
      <c r="GN619">
        <v>1</v>
      </c>
      <c r="GO619">
        <v>1</v>
      </c>
      <c r="GP619">
        <v>2</v>
      </c>
      <c r="GQ619" t="s">
        <v>446</v>
      </c>
      <c r="GR619">
        <v>3.12532</v>
      </c>
      <c r="GS619">
        <v>2.65552</v>
      </c>
      <c r="GT619">
        <v>0.0883726</v>
      </c>
      <c r="GU619">
        <v>0.091872</v>
      </c>
      <c r="GV619">
        <v>0.0966273</v>
      </c>
      <c r="GW619">
        <v>0.093209</v>
      </c>
      <c r="GX619">
        <v>23401.8</v>
      </c>
      <c r="GY619">
        <v>22154.9</v>
      </c>
      <c r="GZ619">
        <v>22957.5</v>
      </c>
      <c r="HA619">
        <v>23755.5</v>
      </c>
      <c r="HB619">
        <v>35349.4</v>
      </c>
      <c r="HC619">
        <v>35661.4</v>
      </c>
      <c r="HD619">
        <v>41393.5</v>
      </c>
      <c r="HE619">
        <v>42369</v>
      </c>
      <c r="HF619">
        <v>1.90167</v>
      </c>
      <c r="HG619">
        <v>1.81243</v>
      </c>
      <c r="HH619">
        <v>0.196289</v>
      </c>
      <c r="HI619">
        <v>0</v>
      </c>
      <c r="HJ619">
        <v>26.8144</v>
      </c>
      <c r="HK619">
        <v>999.9</v>
      </c>
      <c r="HL619">
        <v>55.823</v>
      </c>
      <c r="HM619">
        <v>29.416</v>
      </c>
      <c r="HN619">
        <v>25.4954</v>
      </c>
      <c r="HO619">
        <v>54.4728</v>
      </c>
      <c r="HP619">
        <v>41.6546</v>
      </c>
      <c r="HQ619">
        <v>1</v>
      </c>
      <c r="HR619">
        <v>0.061123</v>
      </c>
      <c r="HS619">
        <v>1.04485</v>
      </c>
      <c r="HT619">
        <v>20.2139</v>
      </c>
      <c r="HU619">
        <v>5.23316</v>
      </c>
      <c r="HV619">
        <v>11.992</v>
      </c>
      <c r="HW619">
        <v>4.9557</v>
      </c>
      <c r="HX619">
        <v>3.304</v>
      </c>
      <c r="HY619">
        <v>26.1</v>
      </c>
      <c r="HZ619">
        <v>9999</v>
      </c>
      <c r="IA619">
        <v>9999</v>
      </c>
      <c r="IB619">
        <v>9999</v>
      </c>
      <c r="IC619">
        <v>1.86846</v>
      </c>
      <c r="ID619">
        <v>1.86417</v>
      </c>
      <c r="IE619">
        <v>1.8718</v>
      </c>
      <c r="IF619">
        <v>1.86267</v>
      </c>
      <c r="IG619">
        <v>1.86207</v>
      </c>
      <c r="IH619">
        <v>1.86856</v>
      </c>
      <c r="II619">
        <v>1.85868</v>
      </c>
      <c r="IJ619">
        <v>1.86509</v>
      </c>
      <c r="IK619">
        <v>5</v>
      </c>
      <c r="IL619">
        <v>0</v>
      </c>
      <c r="IM619">
        <v>0</v>
      </c>
      <c r="IN619">
        <v>0</v>
      </c>
      <c r="IO619" t="s">
        <v>441</v>
      </c>
      <c r="IP619" t="s">
        <v>442</v>
      </c>
      <c r="IQ619" t="s">
        <v>443</v>
      </c>
      <c r="IR619" t="s">
        <v>443</v>
      </c>
      <c r="IS619" t="s">
        <v>443</v>
      </c>
      <c r="IT619" t="s">
        <v>443</v>
      </c>
      <c r="IU619">
        <v>0</v>
      </c>
      <c r="IV619">
        <v>100</v>
      </c>
      <c r="IW619">
        <v>100</v>
      </c>
      <c r="IX619">
        <v>5.818</v>
      </c>
      <c r="IY619">
        <v>0.3626</v>
      </c>
      <c r="IZ619">
        <v>4.29428474587108</v>
      </c>
      <c r="JA619">
        <v>0.0044018681294096</v>
      </c>
      <c r="JB619">
        <v>-1.90699597991277e-06</v>
      </c>
      <c r="JC619">
        <v>4.44501569190667e-10</v>
      </c>
      <c r="JD619">
        <v>0.0663976639725661</v>
      </c>
      <c r="JE619">
        <v>0.00774552653971819</v>
      </c>
      <c r="JF619">
        <v>0.000136201457998369</v>
      </c>
      <c r="JG619">
        <v>5.32982615085375e-06</v>
      </c>
      <c r="JH619">
        <v>-0</v>
      </c>
      <c r="JI619">
        <v>1991</v>
      </c>
      <c r="JJ619">
        <v>1</v>
      </c>
      <c r="JK619">
        <v>28</v>
      </c>
      <c r="JL619">
        <v>195961.5</v>
      </c>
      <c r="JM619">
        <v>195961.4</v>
      </c>
      <c r="JN619">
        <v>0.762939</v>
      </c>
      <c r="JO619">
        <v>2.4292</v>
      </c>
      <c r="JP619">
        <v>1.49902</v>
      </c>
      <c r="JQ619">
        <v>2.33276</v>
      </c>
      <c r="JR619">
        <v>1.54419</v>
      </c>
      <c r="JS619">
        <v>2.29736</v>
      </c>
      <c r="JT619">
        <v>35.801</v>
      </c>
      <c r="JU619">
        <v>24.0875</v>
      </c>
      <c r="JV619">
        <v>18</v>
      </c>
      <c r="JW619">
        <v>547.017</v>
      </c>
      <c r="JX619">
        <v>432.633</v>
      </c>
      <c r="JY619">
        <v>25.7907</v>
      </c>
      <c r="JZ619">
        <v>28.3582</v>
      </c>
      <c r="KA619">
        <v>30</v>
      </c>
      <c r="KB619">
        <v>28.2967</v>
      </c>
      <c r="KC619">
        <v>28.3228</v>
      </c>
      <c r="KD619">
        <v>15.4387</v>
      </c>
      <c r="KE619">
        <v>29.8207</v>
      </c>
      <c r="KF619">
        <v>100</v>
      </c>
      <c r="KG619">
        <v>25.7831</v>
      </c>
      <c r="KH619">
        <v>460.73</v>
      </c>
      <c r="KI619">
        <v>21.3495</v>
      </c>
      <c r="KJ619">
        <v>92.7697</v>
      </c>
      <c r="KK619">
        <v>98.7388</v>
      </c>
    </row>
    <row r="620" spans="1:297">
      <c r="A620">
        <v>604</v>
      </c>
      <c r="B620">
        <v>1759007398.1</v>
      </c>
      <c r="C620">
        <v>20051.0999999046</v>
      </c>
      <c r="D620" t="s">
        <v>1655</v>
      </c>
      <c r="E620" t="s">
        <v>1656</v>
      </c>
      <c r="F620">
        <v>5</v>
      </c>
      <c r="G620" t="s">
        <v>1602</v>
      </c>
      <c r="H620" t="s">
        <v>436</v>
      </c>
      <c r="I620">
        <v>1759007389.94615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(EA620+(U620+2*0.95*5.67E-8*(((EA620+$B$7)+273)^4-(EA620+273)^4)-44100*J620)/(1.84*29.3*R620+8*0.95*5.67E-8*(EA620+273)^3))</f>
        <v>0</v>
      </c>
      <c r="W620">
        <f>($C$7*EB620+$D$7*EC620+$E$7*V620)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2*0.95*5.67E-8*(((EA620+$B$7)+273)^4-(W620+273)^4)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449.070077088095</v>
      </c>
      <c r="AK620">
        <v>435.583357575757</v>
      </c>
      <c r="AL620">
        <v>1.90844487012983</v>
      </c>
      <c r="AM620">
        <v>63.08</v>
      </c>
      <c r="AN620">
        <f>(AP620 - AO620 + DY620*1E3/(8.314*(EA620+273.15)) * AR620/DX620 * AQ620) * DX620/(100*DL620) * 1000/(1000 - AP620)</f>
        <v>0</v>
      </c>
      <c r="AO620">
        <v>21.2392353720238</v>
      </c>
      <c r="AP620">
        <v>22.5040321212121</v>
      </c>
      <c r="AQ620">
        <v>-4.61169477290851e-05</v>
      </c>
      <c r="AR620">
        <v>99.94</v>
      </c>
      <c r="AS620">
        <v>0</v>
      </c>
      <c r="AT620">
        <v>0</v>
      </c>
      <c r="AU620">
        <f>IF(AS620*$H$13&gt;=AW620,1.0,(AW620/(AW620-AS620*$H$13)))</f>
        <v>0</v>
      </c>
      <c r="AV620">
        <f>(AU620-1)*100</f>
        <v>0</v>
      </c>
      <c r="AW620">
        <f>MAX(0,($B$13+$C$13*EF620)/(1+$D$13*EF620)*DY620/(EA620+273)*$E$13)</f>
        <v>0</v>
      </c>
      <c r="AX620" t="s">
        <v>437</v>
      </c>
      <c r="AY620" t="s">
        <v>437</v>
      </c>
      <c r="AZ620">
        <v>0</v>
      </c>
      <c r="BA620">
        <v>0</v>
      </c>
      <c r="BB620">
        <f>1-AZ620/BA620</f>
        <v>0</v>
      </c>
      <c r="BC620">
        <v>0</v>
      </c>
      <c r="BD620" t="s">
        <v>437</v>
      </c>
      <c r="BE620" t="s">
        <v>437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437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$B$11*EG620+$C$11*EH620+$F$11*ES620*(1-EV620)</f>
        <v>0</v>
      </c>
      <c r="DI620">
        <f>DH620*DJ620</f>
        <v>0</v>
      </c>
      <c r="DJ620">
        <f>($B$11*$D$9+$C$11*$D$9+$F$11*((FF620+EX620)/MAX(FF620+EX620+FG620, 0.1)*$I$9+FG620/MAX(FF620+EX620+FG620, 0.1)*$J$9))/($B$11+$C$11+$F$11)</f>
        <v>0</v>
      </c>
      <c r="DK620">
        <f>($B$11*$K$9+$C$11*$K$9+$F$11*((FF620+EX620)/MAX(FF620+EX620+FG620, 0.1)*$P$9+FG620/MAX(FF620+EX620+FG620, 0.1)*$Q$9))/($B$11+$C$11+$F$11)</f>
        <v>0</v>
      </c>
      <c r="DL620">
        <v>2.7</v>
      </c>
      <c r="DM620">
        <v>0.5</v>
      </c>
      <c r="DN620" t="s">
        <v>438</v>
      </c>
      <c r="DO620">
        <v>2</v>
      </c>
      <c r="DP620" t="b">
        <v>1</v>
      </c>
      <c r="DQ620">
        <v>1759007389.94615</v>
      </c>
      <c r="DR620">
        <v>417.565384615385</v>
      </c>
      <c r="DS620">
        <v>429.710307692308</v>
      </c>
      <c r="DT620">
        <v>22.5099692307692</v>
      </c>
      <c r="DU620">
        <v>21.2258769230769</v>
      </c>
      <c r="DV620">
        <v>411.750846153846</v>
      </c>
      <c r="DW620">
        <v>22.1473230769231</v>
      </c>
      <c r="DX620">
        <v>499.986769230769</v>
      </c>
      <c r="DY620">
        <v>90.2078153846154</v>
      </c>
      <c r="DZ620">
        <v>0.0297482230769231</v>
      </c>
      <c r="EA620">
        <v>29.2548615384615</v>
      </c>
      <c r="EB620">
        <v>30.0076461538462</v>
      </c>
      <c r="EC620">
        <v>999.9</v>
      </c>
      <c r="ED620">
        <v>0</v>
      </c>
      <c r="EE620">
        <v>0</v>
      </c>
      <c r="EF620">
        <v>9991.97615384615</v>
      </c>
      <c r="EG620">
        <v>0</v>
      </c>
      <c r="EH620">
        <v>9.84861</v>
      </c>
      <c r="EI620">
        <v>-12.1448484615385</v>
      </c>
      <c r="EJ620">
        <v>427.181230769231</v>
      </c>
      <c r="EK620">
        <v>439.029153846154</v>
      </c>
      <c r="EL620">
        <v>1.28410230769231</v>
      </c>
      <c r="EM620">
        <v>429.710307692308</v>
      </c>
      <c r="EN620">
        <v>21.2258769230769</v>
      </c>
      <c r="EO620">
        <v>2.03057538461538</v>
      </c>
      <c r="EP620">
        <v>1.91473846153846</v>
      </c>
      <c r="EQ620">
        <v>17.6847923076923</v>
      </c>
      <c r="ER620">
        <v>16.7563615384615</v>
      </c>
      <c r="ES620">
        <v>2000.04615384615</v>
      </c>
      <c r="ET620">
        <v>0.979994384615385</v>
      </c>
      <c r="EU620">
        <v>0.0200056076923077</v>
      </c>
      <c r="EV620">
        <v>0</v>
      </c>
      <c r="EW620">
        <v>342.309384615385</v>
      </c>
      <c r="EX620">
        <v>5.00016</v>
      </c>
      <c r="EY620">
        <v>7100.43692307692</v>
      </c>
      <c r="EZ620">
        <v>18234.5846153846</v>
      </c>
      <c r="FA620">
        <v>48.9515384615385</v>
      </c>
      <c r="FB620">
        <v>49.5</v>
      </c>
      <c r="FC620">
        <v>49.3988461538462</v>
      </c>
      <c r="FD620">
        <v>49.125</v>
      </c>
      <c r="FE620">
        <v>50.75</v>
      </c>
      <c r="FF620">
        <v>1955.13615384615</v>
      </c>
      <c r="FG620">
        <v>39.91</v>
      </c>
      <c r="FH620">
        <v>0</v>
      </c>
      <c r="FI620">
        <v>1759007403.9</v>
      </c>
      <c r="FJ620">
        <v>0</v>
      </c>
      <c r="FK620">
        <v>342.358807692308</v>
      </c>
      <c r="FL620">
        <v>0.813094020911155</v>
      </c>
      <c r="FM620">
        <v>0.126495738106705</v>
      </c>
      <c r="FN620">
        <v>7100.35769230769</v>
      </c>
      <c r="FO620">
        <v>15</v>
      </c>
      <c r="FP620">
        <v>0</v>
      </c>
      <c r="FQ620" t="s">
        <v>439</v>
      </c>
      <c r="FR620">
        <v>1747249705.1</v>
      </c>
      <c r="FS620">
        <v>1747249711.1</v>
      </c>
      <c r="FT620">
        <v>0</v>
      </c>
      <c r="FU620">
        <v>0.871</v>
      </c>
      <c r="FV620">
        <v>0.066</v>
      </c>
      <c r="FW620">
        <v>5.486</v>
      </c>
      <c r="FX620">
        <v>0.145</v>
      </c>
      <c r="FY620">
        <v>420</v>
      </c>
      <c r="FZ620">
        <v>16</v>
      </c>
      <c r="GA620">
        <v>0.27</v>
      </c>
      <c r="GB620">
        <v>0.16</v>
      </c>
      <c r="GC620">
        <v>-9.44075952380952</v>
      </c>
      <c r="GD620">
        <v>-44.9317823376623</v>
      </c>
      <c r="GE620">
        <v>5.07197153895751</v>
      </c>
      <c r="GF620">
        <v>0</v>
      </c>
      <c r="GG620">
        <v>342.3575</v>
      </c>
      <c r="GH620">
        <v>0.0923605823328688</v>
      </c>
      <c r="GI620">
        <v>0.184854036217446</v>
      </c>
      <c r="GJ620">
        <v>-1</v>
      </c>
      <c r="GK620">
        <v>1.28869666666667</v>
      </c>
      <c r="GL620">
        <v>-0.0382363636363623</v>
      </c>
      <c r="GM620">
        <v>0.0115995177787015</v>
      </c>
      <c r="GN620">
        <v>1</v>
      </c>
      <c r="GO620">
        <v>1</v>
      </c>
      <c r="GP620">
        <v>2</v>
      </c>
      <c r="GQ620" t="s">
        <v>446</v>
      </c>
      <c r="GR620">
        <v>3.12534</v>
      </c>
      <c r="GS620">
        <v>2.65515</v>
      </c>
      <c r="GT620">
        <v>0.0899194</v>
      </c>
      <c r="GU620">
        <v>0.0945081</v>
      </c>
      <c r="GV620">
        <v>0.0966323</v>
      </c>
      <c r="GW620">
        <v>0.0933835</v>
      </c>
      <c r="GX620">
        <v>23362.4</v>
      </c>
      <c r="GY620">
        <v>22090.9</v>
      </c>
      <c r="GZ620">
        <v>22957.8</v>
      </c>
      <c r="HA620">
        <v>23755.9</v>
      </c>
      <c r="HB620">
        <v>35349.5</v>
      </c>
      <c r="HC620">
        <v>35655.2</v>
      </c>
      <c r="HD620">
        <v>41393.8</v>
      </c>
      <c r="HE620">
        <v>42369.5</v>
      </c>
      <c r="HF620">
        <v>1.90163</v>
      </c>
      <c r="HG620">
        <v>1.81262</v>
      </c>
      <c r="HH620">
        <v>0.195321</v>
      </c>
      <c r="HI620">
        <v>0</v>
      </c>
      <c r="HJ620">
        <v>26.8167</v>
      </c>
      <c r="HK620">
        <v>999.9</v>
      </c>
      <c r="HL620">
        <v>55.823</v>
      </c>
      <c r="HM620">
        <v>29.416</v>
      </c>
      <c r="HN620">
        <v>25.4945</v>
      </c>
      <c r="HO620">
        <v>53.7328</v>
      </c>
      <c r="HP620">
        <v>41.5625</v>
      </c>
      <c r="HQ620">
        <v>1</v>
      </c>
      <c r="HR620">
        <v>0.0608613</v>
      </c>
      <c r="HS620">
        <v>0.841122</v>
      </c>
      <c r="HT620">
        <v>20.2155</v>
      </c>
      <c r="HU620">
        <v>5.23346</v>
      </c>
      <c r="HV620">
        <v>11.992</v>
      </c>
      <c r="HW620">
        <v>4.9557</v>
      </c>
      <c r="HX620">
        <v>3.30393</v>
      </c>
      <c r="HY620">
        <v>26.1</v>
      </c>
      <c r="HZ620">
        <v>9999</v>
      </c>
      <c r="IA620">
        <v>9999</v>
      </c>
      <c r="IB620">
        <v>9999</v>
      </c>
      <c r="IC620">
        <v>1.8685</v>
      </c>
      <c r="ID620">
        <v>1.86418</v>
      </c>
      <c r="IE620">
        <v>1.8718</v>
      </c>
      <c r="IF620">
        <v>1.8627</v>
      </c>
      <c r="IG620">
        <v>1.8621</v>
      </c>
      <c r="IH620">
        <v>1.86857</v>
      </c>
      <c r="II620">
        <v>1.85869</v>
      </c>
      <c r="IJ620">
        <v>1.86508</v>
      </c>
      <c r="IK620">
        <v>5</v>
      </c>
      <c r="IL620">
        <v>0</v>
      </c>
      <c r="IM620">
        <v>0</v>
      </c>
      <c r="IN620">
        <v>0</v>
      </c>
      <c r="IO620" t="s">
        <v>441</v>
      </c>
      <c r="IP620" t="s">
        <v>442</v>
      </c>
      <c r="IQ620" t="s">
        <v>443</v>
      </c>
      <c r="IR620" t="s">
        <v>443</v>
      </c>
      <c r="IS620" t="s">
        <v>443</v>
      </c>
      <c r="IT620" t="s">
        <v>443</v>
      </c>
      <c r="IU620">
        <v>0</v>
      </c>
      <c r="IV620">
        <v>100</v>
      </c>
      <c r="IW620">
        <v>100</v>
      </c>
      <c r="IX620">
        <v>5.846</v>
      </c>
      <c r="IY620">
        <v>0.3626</v>
      </c>
      <c r="IZ620">
        <v>4.29428474587108</v>
      </c>
      <c r="JA620">
        <v>0.0044018681294096</v>
      </c>
      <c r="JB620">
        <v>-1.90699597991277e-06</v>
      </c>
      <c r="JC620">
        <v>4.44501569190667e-10</v>
      </c>
      <c r="JD620">
        <v>0.0663976639725661</v>
      </c>
      <c r="JE620">
        <v>0.00774552653971819</v>
      </c>
      <c r="JF620">
        <v>0.000136201457998369</v>
      </c>
      <c r="JG620">
        <v>5.32982615085375e-06</v>
      </c>
      <c r="JH620">
        <v>-0</v>
      </c>
      <c r="JI620">
        <v>1991</v>
      </c>
      <c r="JJ620">
        <v>1</v>
      </c>
      <c r="JK620">
        <v>28</v>
      </c>
      <c r="JL620">
        <v>195961.5</v>
      </c>
      <c r="JM620">
        <v>195961.5</v>
      </c>
      <c r="JN620">
        <v>0.792236</v>
      </c>
      <c r="JO620">
        <v>2.40967</v>
      </c>
      <c r="JP620">
        <v>1.4978</v>
      </c>
      <c r="JQ620">
        <v>2.33276</v>
      </c>
      <c r="JR620">
        <v>1.54419</v>
      </c>
      <c r="JS620">
        <v>2.35352</v>
      </c>
      <c r="JT620">
        <v>35.801</v>
      </c>
      <c r="JU620">
        <v>24.105</v>
      </c>
      <c r="JV620">
        <v>18</v>
      </c>
      <c r="JW620">
        <v>546.959</v>
      </c>
      <c r="JX620">
        <v>432.733</v>
      </c>
      <c r="JY620">
        <v>25.7491</v>
      </c>
      <c r="JZ620">
        <v>28.3552</v>
      </c>
      <c r="KA620">
        <v>29.9998</v>
      </c>
      <c r="KB620">
        <v>28.2937</v>
      </c>
      <c r="KC620">
        <v>28.3203</v>
      </c>
      <c r="KD620">
        <v>16.0172</v>
      </c>
      <c r="KE620">
        <v>29.5407</v>
      </c>
      <c r="KF620">
        <v>100</v>
      </c>
      <c r="KG620">
        <v>25.7689</v>
      </c>
      <c r="KH620">
        <v>474.249</v>
      </c>
      <c r="KI620">
        <v>21.3677</v>
      </c>
      <c r="KJ620">
        <v>92.7705</v>
      </c>
      <c r="KK620">
        <v>98.74</v>
      </c>
    </row>
    <row r="621" spans="1:297">
      <c r="A621">
        <v>605</v>
      </c>
      <c r="B621">
        <v>1759007403.1</v>
      </c>
      <c r="C621">
        <v>20056.0999999046</v>
      </c>
      <c r="D621" t="s">
        <v>1657</v>
      </c>
      <c r="E621" t="s">
        <v>1658</v>
      </c>
      <c r="F621">
        <v>5</v>
      </c>
      <c r="G621" t="s">
        <v>1602</v>
      </c>
      <c r="H621" t="s">
        <v>436</v>
      </c>
      <c r="I621">
        <v>1759007394.94615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(EA621+(U621+2*0.95*5.67E-8*(((EA621+$B$7)+273)^4-(EA621+273)^4)-44100*J621)/(1.84*29.3*R621+8*0.95*5.67E-8*(EA621+273)^3))</f>
        <v>0</v>
      </c>
      <c r="W621">
        <f>($C$7*EB621+$D$7*EC621+$E$7*V621)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2*0.95*5.67E-8*(((EA621+$B$7)+273)^4-(W621+273)^4)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466.025844013095</v>
      </c>
      <c r="AK621">
        <v>448.759418181818</v>
      </c>
      <c r="AL621">
        <v>2.74623406926402</v>
      </c>
      <c r="AM621">
        <v>63.08</v>
      </c>
      <c r="AN621">
        <f>(AP621 - AO621 + DY621*1E3/(8.314*(EA621+273.15)) * AR621/DX621 * AQ621) * DX621/(100*DL621) * 1000/(1000 - AP621)</f>
        <v>0</v>
      </c>
      <c r="AO621">
        <v>21.2827304970238</v>
      </c>
      <c r="AP621">
        <v>22.5267981818182</v>
      </c>
      <c r="AQ621">
        <v>0.000224408850408839</v>
      </c>
      <c r="AR621">
        <v>99.94</v>
      </c>
      <c r="AS621">
        <v>0</v>
      </c>
      <c r="AT621">
        <v>0</v>
      </c>
      <c r="AU621">
        <f>IF(AS621*$H$13&gt;=AW621,1.0,(AW621/(AW621-AS621*$H$13)))</f>
        <v>0</v>
      </c>
      <c r="AV621">
        <f>(AU621-1)*100</f>
        <v>0</v>
      </c>
      <c r="AW621">
        <f>MAX(0,($B$13+$C$13*EF621)/(1+$D$13*EF621)*DY621/(EA621+273)*$E$13)</f>
        <v>0</v>
      </c>
      <c r="AX621" t="s">
        <v>437</v>
      </c>
      <c r="AY621" t="s">
        <v>437</v>
      </c>
      <c r="AZ621">
        <v>0</v>
      </c>
      <c r="BA621">
        <v>0</v>
      </c>
      <c r="BB621">
        <f>1-AZ621/BA621</f>
        <v>0</v>
      </c>
      <c r="BC621">
        <v>0</v>
      </c>
      <c r="BD621" t="s">
        <v>437</v>
      </c>
      <c r="BE621" t="s">
        <v>437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437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$B$11*EG621+$C$11*EH621+$F$11*ES621*(1-EV621)</f>
        <v>0</v>
      </c>
      <c r="DI621">
        <f>DH621*DJ621</f>
        <v>0</v>
      </c>
      <c r="DJ621">
        <f>($B$11*$D$9+$C$11*$D$9+$F$11*((FF621+EX621)/MAX(FF621+EX621+FG621, 0.1)*$I$9+FG621/MAX(FF621+EX621+FG621, 0.1)*$J$9))/($B$11+$C$11+$F$11)</f>
        <v>0</v>
      </c>
      <c r="DK621">
        <f>($B$11*$K$9+$C$11*$K$9+$F$11*((FF621+EX621)/MAX(FF621+EX621+FG621, 0.1)*$P$9+FG621/MAX(FF621+EX621+FG621, 0.1)*$Q$9))/($B$11+$C$11+$F$11)</f>
        <v>0</v>
      </c>
      <c r="DL621">
        <v>2.7</v>
      </c>
      <c r="DM621">
        <v>0.5</v>
      </c>
      <c r="DN621" t="s">
        <v>438</v>
      </c>
      <c r="DO621">
        <v>2</v>
      </c>
      <c r="DP621" t="b">
        <v>1</v>
      </c>
      <c r="DQ621">
        <v>1759007394.94615</v>
      </c>
      <c r="DR621">
        <v>423.705538461538</v>
      </c>
      <c r="DS621">
        <v>441.502692307692</v>
      </c>
      <c r="DT621">
        <v>22.5122769230769</v>
      </c>
      <c r="DU621">
        <v>21.2455153846154</v>
      </c>
      <c r="DV621">
        <v>417.872461538462</v>
      </c>
      <c r="DW621">
        <v>22.1495769230769</v>
      </c>
      <c r="DX621">
        <v>499.980692307692</v>
      </c>
      <c r="DY621">
        <v>90.2066307692308</v>
      </c>
      <c r="DZ621">
        <v>0.0298101076923077</v>
      </c>
      <c r="EA621">
        <v>29.2504461538462</v>
      </c>
      <c r="EB621">
        <v>30.0032076923077</v>
      </c>
      <c r="EC621">
        <v>999.9</v>
      </c>
      <c r="ED621">
        <v>0</v>
      </c>
      <c r="EE621">
        <v>0</v>
      </c>
      <c r="EF621">
        <v>9987.40538461538</v>
      </c>
      <c r="EG621">
        <v>0</v>
      </c>
      <c r="EH621">
        <v>9.84861</v>
      </c>
      <c r="EI621">
        <v>-17.7970961538462</v>
      </c>
      <c r="EJ621">
        <v>433.463846153846</v>
      </c>
      <c r="EK621">
        <v>451.086538461538</v>
      </c>
      <c r="EL621">
        <v>1.26675923076923</v>
      </c>
      <c r="EM621">
        <v>441.502692307692</v>
      </c>
      <c r="EN621">
        <v>21.2455153846154</v>
      </c>
      <c r="EO621">
        <v>2.03075615384615</v>
      </c>
      <c r="EP621">
        <v>1.91648461538462</v>
      </c>
      <c r="EQ621">
        <v>17.6862</v>
      </c>
      <c r="ER621">
        <v>16.7707230769231</v>
      </c>
      <c r="ES621">
        <v>2000.00461538462</v>
      </c>
      <c r="ET621">
        <v>0.979993923076923</v>
      </c>
      <c r="EU621">
        <v>0.0200060384615385</v>
      </c>
      <c r="EV621">
        <v>0</v>
      </c>
      <c r="EW621">
        <v>342.320538461538</v>
      </c>
      <c r="EX621">
        <v>5.00016</v>
      </c>
      <c r="EY621">
        <v>7100.16</v>
      </c>
      <c r="EZ621">
        <v>18234.2</v>
      </c>
      <c r="FA621">
        <v>48.9418461538462</v>
      </c>
      <c r="FB621">
        <v>49.5</v>
      </c>
      <c r="FC621">
        <v>49.3940769230769</v>
      </c>
      <c r="FD621">
        <v>49.125</v>
      </c>
      <c r="FE621">
        <v>50.75</v>
      </c>
      <c r="FF621">
        <v>1955.09461538462</v>
      </c>
      <c r="FG621">
        <v>39.91</v>
      </c>
      <c r="FH621">
        <v>0</v>
      </c>
      <c r="FI621">
        <v>1759007408.7</v>
      </c>
      <c r="FJ621">
        <v>0</v>
      </c>
      <c r="FK621">
        <v>342.369038461539</v>
      </c>
      <c r="FL621">
        <v>-0.736376064159599</v>
      </c>
      <c r="FM621">
        <v>-3.88581194499318</v>
      </c>
      <c r="FN621">
        <v>7100.12769230769</v>
      </c>
      <c r="FO621">
        <v>15</v>
      </c>
      <c r="FP621">
        <v>0</v>
      </c>
      <c r="FQ621" t="s">
        <v>439</v>
      </c>
      <c r="FR621">
        <v>1747249705.1</v>
      </c>
      <c r="FS621">
        <v>1747249711.1</v>
      </c>
      <c r="FT621">
        <v>0</v>
      </c>
      <c r="FU621">
        <v>0.871</v>
      </c>
      <c r="FV621">
        <v>0.066</v>
      </c>
      <c r="FW621">
        <v>5.486</v>
      </c>
      <c r="FX621">
        <v>0.145</v>
      </c>
      <c r="FY621">
        <v>420</v>
      </c>
      <c r="FZ621">
        <v>16</v>
      </c>
      <c r="GA621">
        <v>0.27</v>
      </c>
      <c r="GB621">
        <v>0.16</v>
      </c>
      <c r="GC621">
        <v>-14.6515666666667</v>
      </c>
      <c r="GD621">
        <v>-70.5132818181818</v>
      </c>
      <c r="GE621">
        <v>7.24833983661502</v>
      </c>
      <c r="GF621">
        <v>0</v>
      </c>
      <c r="GG621">
        <v>342.344529411765</v>
      </c>
      <c r="GH621">
        <v>0.142551569075465</v>
      </c>
      <c r="GI621">
        <v>0.199614958076509</v>
      </c>
      <c r="GJ621">
        <v>-1</v>
      </c>
      <c r="GK621">
        <v>1.27464095238095</v>
      </c>
      <c r="GL621">
        <v>-0.225321038961038</v>
      </c>
      <c r="GM621">
        <v>0.025666794725363</v>
      </c>
      <c r="GN621">
        <v>0</v>
      </c>
      <c r="GO621">
        <v>0</v>
      </c>
      <c r="GP621">
        <v>2</v>
      </c>
      <c r="GQ621" t="s">
        <v>457</v>
      </c>
      <c r="GR621">
        <v>3.12531</v>
      </c>
      <c r="GS621">
        <v>2.65545</v>
      </c>
      <c r="GT621">
        <v>0.0920504</v>
      </c>
      <c r="GU621">
        <v>0.0967848</v>
      </c>
      <c r="GV621">
        <v>0.0966951</v>
      </c>
      <c r="GW621">
        <v>0.0934504</v>
      </c>
      <c r="GX621">
        <v>23307.7</v>
      </c>
      <c r="GY621">
        <v>22035.8</v>
      </c>
      <c r="GZ621">
        <v>22957.8</v>
      </c>
      <c r="HA621">
        <v>23756.3</v>
      </c>
      <c r="HB621">
        <v>35347.1</v>
      </c>
      <c r="HC621">
        <v>35653.5</v>
      </c>
      <c r="HD621">
        <v>41393.6</v>
      </c>
      <c r="HE621">
        <v>42370.4</v>
      </c>
      <c r="HF621">
        <v>1.90163</v>
      </c>
      <c r="HG621">
        <v>1.81232</v>
      </c>
      <c r="HH621">
        <v>0.193745</v>
      </c>
      <c r="HI621">
        <v>0</v>
      </c>
      <c r="HJ621">
        <v>26.819</v>
      </c>
      <c r="HK621">
        <v>999.9</v>
      </c>
      <c r="HL621">
        <v>55.823</v>
      </c>
      <c r="HM621">
        <v>29.416</v>
      </c>
      <c r="HN621">
        <v>25.4917</v>
      </c>
      <c r="HO621">
        <v>53.6528</v>
      </c>
      <c r="HP621">
        <v>41.6947</v>
      </c>
      <c r="HQ621">
        <v>1</v>
      </c>
      <c r="HR621">
        <v>0.0599619</v>
      </c>
      <c r="HS621">
        <v>0.687192</v>
      </c>
      <c r="HT621">
        <v>20.2163</v>
      </c>
      <c r="HU621">
        <v>5.23361</v>
      </c>
      <c r="HV621">
        <v>11.992</v>
      </c>
      <c r="HW621">
        <v>4.9557</v>
      </c>
      <c r="HX621">
        <v>3.30395</v>
      </c>
      <c r="HY621">
        <v>26.1</v>
      </c>
      <c r="HZ621">
        <v>9999</v>
      </c>
      <c r="IA621">
        <v>9999</v>
      </c>
      <c r="IB621">
        <v>9999</v>
      </c>
      <c r="IC621">
        <v>1.86849</v>
      </c>
      <c r="ID621">
        <v>1.86418</v>
      </c>
      <c r="IE621">
        <v>1.8718</v>
      </c>
      <c r="IF621">
        <v>1.86269</v>
      </c>
      <c r="IG621">
        <v>1.8621</v>
      </c>
      <c r="IH621">
        <v>1.86858</v>
      </c>
      <c r="II621">
        <v>1.85867</v>
      </c>
      <c r="IJ621">
        <v>1.86509</v>
      </c>
      <c r="IK621">
        <v>5</v>
      </c>
      <c r="IL621">
        <v>0</v>
      </c>
      <c r="IM621">
        <v>0</v>
      </c>
      <c r="IN621">
        <v>0</v>
      </c>
      <c r="IO621" t="s">
        <v>441</v>
      </c>
      <c r="IP621" t="s">
        <v>442</v>
      </c>
      <c r="IQ621" t="s">
        <v>443</v>
      </c>
      <c r="IR621" t="s">
        <v>443</v>
      </c>
      <c r="IS621" t="s">
        <v>443</v>
      </c>
      <c r="IT621" t="s">
        <v>443</v>
      </c>
      <c r="IU621">
        <v>0</v>
      </c>
      <c r="IV621">
        <v>100</v>
      </c>
      <c r="IW621">
        <v>100</v>
      </c>
      <c r="IX621">
        <v>5.886</v>
      </c>
      <c r="IY621">
        <v>0.3631</v>
      </c>
      <c r="IZ621">
        <v>4.29428474587108</v>
      </c>
      <c r="JA621">
        <v>0.0044018681294096</v>
      </c>
      <c r="JB621">
        <v>-1.90699597991277e-06</v>
      </c>
      <c r="JC621">
        <v>4.44501569190667e-10</v>
      </c>
      <c r="JD621">
        <v>0.0663976639725661</v>
      </c>
      <c r="JE621">
        <v>0.00774552653971819</v>
      </c>
      <c r="JF621">
        <v>0.000136201457998369</v>
      </c>
      <c r="JG621">
        <v>5.32982615085375e-06</v>
      </c>
      <c r="JH621">
        <v>-0</v>
      </c>
      <c r="JI621">
        <v>1991</v>
      </c>
      <c r="JJ621">
        <v>1</v>
      </c>
      <c r="JK621">
        <v>28</v>
      </c>
      <c r="JL621">
        <v>195961.6</v>
      </c>
      <c r="JM621">
        <v>195961.5</v>
      </c>
      <c r="JN621">
        <v>0.827637</v>
      </c>
      <c r="JO621">
        <v>2.41211</v>
      </c>
      <c r="JP621">
        <v>1.4978</v>
      </c>
      <c r="JQ621">
        <v>2.33276</v>
      </c>
      <c r="JR621">
        <v>1.54419</v>
      </c>
      <c r="JS621">
        <v>2.37061</v>
      </c>
      <c r="JT621">
        <v>35.801</v>
      </c>
      <c r="JU621">
        <v>24.105</v>
      </c>
      <c r="JV621">
        <v>18</v>
      </c>
      <c r="JW621">
        <v>546.934</v>
      </c>
      <c r="JX621">
        <v>432.534</v>
      </c>
      <c r="JY621">
        <v>25.739</v>
      </c>
      <c r="JZ621">
        <v>28.3515</v>
      </c>
      <c r="KA621">
        <v>29.9995</v>
      </c>
      <c r="KB621">
        <v>28.2907</v>
      </c>
      <c r="KC621">
        <v>28.3175</v>
      </c>
      <c r="KD621">
        <v>16.6724</v>
      </c>
      <c r="KE621">
        <v>29.5407</v>
      </c>
      <c r="KF621">
        <v>100</v>
      </c>
      <c r="KG621">
        <v>25.7675</v>
      </c>
      <c r="KH621">
        <v>487.917</v>
      </c>
      <c r="KI621">
        <v>21.3792</v>
      </c>
      <c r="KJ621">
        <v>92.7703</v>
      </c>
      <c r="KK621">
        <v>98.742</v>
      </c>
    </row>
    <row r="622" spans="1:297">
      <c r="A622">
        <v>606</v>
      </c>
      <c r="B622">
        <v>1759007408.1</v>
      </c>
      <c r="C622">
        <v>20061.0999999046</v>
      </c>
      <c r="D622" t="s">
        <v>1659</v>
      </c>
      <c r="E622" t="s">
        <v>1660</v>
      </c>
      <c r="F622">
        <v>5</v>
      </c>
      <c r="G622" t="s">
        <v>1602</v>
      </c>
      <c r="H622" t="s">
        <v>436</v>
      </c>
      <c r="I622">
        <v>1759007399.94615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(EA622+(U622+2*0.95*5.67E-8*(((EA622+$B$7)+273)^4-(EA622+273)^4)-44100*J622)/(1.84*29.3*R622+8*0.95*5.67E-8*(EA622+273)^3))</f>
        <v>0</v>
      </c>
      <c r="W622">
        <f>($C$7*EB622+$D$7*EC622+$E$7*V622)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2*0.95*5.67E-8*(((EA622+$B$7)+273)^4-(W622+273)^4)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481.241930620238</v>
      </c>
      <c r="AK622">
        <v>462.953448484848</v>
      </c>
      <c r="AL622">
        <v>2.89258474025966</v>
      </c>
      <c r="AM622">
        <v>63.08</v>
      </c>
      <c r="AN622">
        <f>(AP622 - AO622 + DY622*1E3/(8.314*(EA622+273.15)) * AR622/DX622 * AQ622) * DX622/(100*DL622) * 1000/(1000 - AP622)</f>
        <v>0</v>
      </c>
      <c r="AO622">
        <v>21.3045393958333</v>
      </c>
      <c r="AP622">
        <v>22.544043030303</v>
      </c>
      <c r="AQ622">
        <v>0.000195465902063269</v>
      </c>
      <c r="AR622">
        <v>99.94</v>
      </c>
      <c r="AS622">
        <v>0</v>
      </c>
      <c r="AT622">
        <v>0</v>
      </c>
      <c r="AU622">
        <f>IF(AS622*$H$13&gt;=AW622,1.0,(AW622/(AW622-AS622*$H$13)))</f>
        <v>0</v>
      </c>
      <c r="AV622">
        <f>(AU622-1)*100</f>
        <v>0</v>
      </c>
      <c r="AW622">
        <f>MAX(0,($B$13+$C$13*EF622)/(1+$D$13*EF622)*DY622/(EA622+273)*$E$13)</f>
        <v>0</v>
      </c>
      <c r="AX622" t="s">
        <v>437</v>
      </c>
      <c r="AY622" t="s">
        <v>437</v>
      </c>
      <c r="AZ622">
        <v>0</v>
      </c>
      <c r="BA622">
        <v>0</v>
      </c>
      <c r="BB622">
        <f>1-AZ622/BA622</f>
        <v>0</v>
      </c>
      <c r="BC622">
        <v>0</v>
      </c>
      <c r="BD622" t="s">
        <v>437</v>
      </c>
      <c r="BE622" t="s">
        <v>437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437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$B$11*EG622+$C$11*EH622+$F$11*ES622*(1-EV622)</f>
        <v>0</v>
      </c>
      <c r="DI622">
        <f>DH622*DJ622</f>
        <v>0</v>
      </c>
      <c r="DJ622">
        <f>($B$11*$D$9+$C$11*$D$9+$F$11*((FF622+EX622)/MAX(FF622+EX622+FG622, 0.1)*$I$9+FG622/MAX(FF622+EX622+FG622, 0.1)*$J$9))/($B$11+$C$11+$F$11)</f>
        <v>0</v>
      </c>
      <c r="DK622">
        <f>($B$11*$K$9+$C$11*$K$9+$F$11*((FF622+EX622)/MAX(FF622+EX622+FG622, 0.1)*$P$9+FG622/MAX(FF622+EX622+FG622, 0.1)*$Q$9))/($B$11+$C$11+$F$11)</f>
        <v>0</v>
      </c>
      <c r="DL622">
        <v>2.7</v>
      </c>
      <c r="DM622">
        <v>0.5</v>
      </c>
      <c r="DN622" t="s">
        <v>438</v>
      </c>
      <c r="DO622">
        <v>2</v>
      </c>
      <c r="DP622" t="b">
        <v>1</v>
      </c>
      <c r="DQ622">
        <v>1759007399.94615</v>
      </c>
      <c r="DR622">
        <v>433.801461538462</v>
      </c>
      <c r="DS622">
        <v>456.418769230769</v>
      </c>
      <c r="DT622">
        <v>22.5198307692308</v>
      </c>
      <c r="DU622">
        <v>21.2733076923077</v>
      </c>
      <c r="DV622">
        <v>427.938</v>
      </c>
      <c r="DW622">
        <v>22.1569615384615</v>
      </c>
      <c r="DX622">
        <v>499.988230769231</v>
      </c>
      <c r="DY622">
        <v>90.2063076923077</v>
      </c>
      <c r="DZ622">
        <v>0.0297055615384615</v>
      </c>
      <c r="EA622">
        <v>29.2452</v>
      </c>
      <c r="EB622">
        <v>30.0011153846154</v>
      </c>
      <c r="EC622">
        <v>999.9</v>
      </c>
      <c r="ED622">
        <v>0</v>
      </c>
      <c r="EE622">
        <v>0</v>
      </c>
      <c r="EF622">
        <v>10002.5953846154</v>
      </c>
      <c r="EG622">
        <v>0</v>
      </c>
      <c r="EH622">
        <v>9.84861</v>
      </c>
      <c r="EI622">
        <v>-22.6172230769231</v>
      </c>
      <c r="EJ622">
        <v>443.795923076923</v>
      </c>
      <c r="EK622">
        <v>466.339692307692</v>
      </c>
      <c r="EL622">
        <v>1.24651769230769</v>
      </c>
      <c r="EM622">
        <v>456.418769230769</v>
      </c>
      <c r="EN622">
        <v>21.2733076923077</v>
      </c>
      <c r="EO622">
        <v>2.03143076923077</v>
      </c>
      <c r="EP622">
        <v>1.91898615384615</v>
      </c>
      <c r="EQ622">
        <v>17.6914615384615</v>
      </c>
      <c r="ER622">
        <v>16.7912615384615</v>
      </c>
      <c r="ES622">
        <v>1999.98384615385</v>
      </c>
      <c r="ET622">
        <v>0.979993692307692</v>
      </c>
      <c r="EU622">
        <v>0.0200062538461538</v>
      </c>
      <c r="EV622">
        <v>0</v>
      </c>
      <c r="EW622">
        <v>342.339461538462</v>
      </c>
      <c r="EX622">
        <v>5.00016</v>
      </c>
      <c r="EY622">
        <v>7099.64692307692</v>
      </c>
      <c r="EZ622">
        <v>18234.0076923077</v>
      </c>
      <c r="FA622">
        <v>48.937</v>
      </c>
      <c r="FB622">
        <v>49.5</v>
      </c>
      <c r="FC622">
        <v>49.3797692307692</v>
      </c>
      <c r="FD622">
        <v>49.1153076923077</v>
      </c>
      <c r="FE622">
        <v>50.75</v>
      </c>
      <c r="FF622">
        <v>1955.07384615385</v>
      </c>
      <c r="FG622">
        <v>39.91</v>
      </c>
      <c r="FH622">
        <v>0</v>
      </c>
      <c r="FI622">
        <v>1759007413.5</v>
      </c>
      <c r="FJ622">
        <v>0</v>
      </c>
      <c r="FK622">
        <v>342.340192307692</v>
      </c>
      <c r="FL622">
        <v>-0.534119648446807</v>
      </c>
      <c r="FM622">
        <v>-7.81880341218885</v>
      </c>
      <c r="FN622">
        <v>7099.66769230769</v>
      </c>
      <c r="FO622">
        <v>15</v>
      </c>
      <c r="FP622">
        <v>0</v>
      </c>
      <c r="FQ622" t="s">
        <v>439</v>
      </c>
      <c r="FR622">
        <v>1747249705.1</v>
      </c>
      <c r="FS622">
        <v>1747249711.1</v>
      </c>
      <c r="FT622">
        <v>0</v>
      </c>
      <c r="FU622">
        <v>0.871</v>
      </c>
      <c r="FV622">
        <v>0.066</v>
      </c>
      <c r="FW622">
        <v>5.486</v>
      </c>
      <c r="FX622">
        <v>0.145</v>
      </c>
      <c r="FY622">
        <v>420</v>
      </c>
      <c r="FZ622">
        <v>16</v>
      </c>
      <c r="GA622">
        <v>0.27</v>
      </c>
      <c r="GB622">
        <v>0.16</v>
      </c>
      <c r="GC622">
        <v>-19.983345</v>
      </c>
      <c r="GD622">
        <v>-57.5104971428571</v>
      </c>
      <c r="GE622">
        <v>5.82214470212095</v>
      </c>
      <c r="GF622">
        <v>0</v>
      </c>
      <c r="GG622">
        <v>342.351676470588</v>
      </c>
      <c r="GH622">
        <v>-0.407318559747373</v>
      </c>
      <c r="GI622">
        <v>0.196017664358296</v>
      </c>
      <c r="GJ622">
        <v>-1</v>
      </c>
      <c r="GK622">
        <v>1.257778</v>
      </c>
      <c r="GL622">
        <v>-0.260933233082706</v>
      </c>
      <c r="GM622">
        <v>0.027116706769075</v>
      </c>
      <c r="GN622">
        <v>0</v>
      </c>
      <c r="GO622">
        <v>0</v>
      </c>
      <c r="GP622">
        <v>2</v>
      </c>
      <c r="GQ622" t="s">
        <v>457</v>
      </c>
      <c r="GR622">
        <v>3.12561</v>
      </c>
      <c r="GS622">
        <v>2.65512</v>
      </c>
      <c r="GT622">
        <v>0.0943193</v>
      </c>
      <c r="GU622">
        <v>0.0992351</v>
      </c>
      <c r="GV622">
        <v>0.096751</v>
      </c>
      <c r="GW622">
        <v>0.0935111</v>
      </c>
      <c r="GX622">
        <v>23249.9</v>
      </c>
      <c r="GY622">
        <v>21976</v>
      </c>
      <c r="GZ622">
        <v>22958.2</v>
      </c>
      <c r="HA622">
        <v>23756.3</v>
      </c>
      <c r="HB622">
        <v>35345.7</v>
      </c>
      <c r="HC622">
        <v>35651.5</v>
      </c>
      <c r="HD622">
        <v>41394.3</v>
      </c>
      <c r="HE622">
        <v>42370.6</v>
      </c>
      <c r="HF622">
        <v>1.90217</v>
      </c>
      <c r="HG622">
        <v>1.81198</v>
      </c>
      <c r="HH622">
        <v>0.195522</v>
      </c>
      <c r="HI622">
        <v>0</v>
      </c>
      <c r="HJ622">
        <v>26.8201</v>
      </c>
      <c r="HK622">
        <v>999.9</v>
      </c>
      <c r="HL622">
        <v>55.823</v>
      </c>
      <c r="HM622">
        <v>29.427</v>
      </c>
      <c r="HN622">
        <v>25.5087</v>
      </c>
      <c r="HO622">
        <v>53.8128</v>
      </c>
      <c r="HP622">
        <v>41.5905</v>
      </c>
      <c r="HQ622">
        <v>1</v>
      </c>
      <c r="HR622">
        <v>0.0594156</v>
      </c>
      <c r="HS622">
        <v>0.622587</v>
      </c>
      <c r="HT622">
        <v>20.2165</v>
      </c>
      <c r="HU622">
        <v>5.23331</v>
      </c>
      <c r="HV622">
        <v>11.992</v>
      </c>
      <c r="HW622">
        <v>4.95565</v>
      </c>
      <c r="HX622">
        <v>3.30393</v>
      </c>
      <c r="HY622">
        <v>26.1</v>
      </c>
      <c r="HZ622">
        <v>9999</v>
      </c>
      <c r="IA622">
        <v>9999</v>
      </c>
      <c r="IB622">
        <v>9999</v>
      </c>
      <c r="IC622">
        <v>1.86846</v>
      </c>
      <c r="ID622">
        <v>1.86418</v>
      </c>
      <c r="IE622">
        <v>1.8718</v>
      </c>
      <c r="IF622">
        <v>1.86268</v>
      </c>
      <c r="IG622">
        <v>1.86206</v>
      </c>
      <c r="IH622">
        <v>1.86857</v>
      </c>
      <c r="II622">
        <v>1.85867</v>
      </c>
      <c r="IJ622">
        <v>1.86508</v>
      </c>
      <c r="IK622">
        <v>5</v>
      </c>
      <c r="IL622">
        <v>0</v>
      </c>
      <c r="IM622">
        <v>0</v>
      </c>
      <c r="IN622">
        <v>0</v>
      </c>
      <c r="IO622" t="s">
        <v>441</v>
      </c>
      <c r="IP622" t="s">
        <v>442</v>
      </c>
      <c r="IQ622" t="s">
        <v>443</v>
      </c>
      <c r="IR622" t="s">
        <v>443</v>
      </c>
      <c r="IS622" t="s">
        <v>443</v>
      </c>
      <c r="IT622" t="s">
        <v>443</v>
      </c>
      <c r="IU622">
        <v>0</v>
      </c>
      <c r="IV622">
        <v>100</v>
      </c>
      <c r="IW622">
        <v>100</v>
      </c>
      <c r="IX622">
        <v>5.929</v>
      </c>
      <c r="IY622">
        <v>0.3634</v>
      </c>
      <c r="IZ622">
        <v>4.29428474587108</v>
      </c>
      <c r="JA622">
        <v>0.0044018681294096</v>
      </c>
      <c r="JB622">
        <v>-1.90699597991277e-06</v>
      </c>
      <c r="JC622">
        <v>4.44501569190667e-10</v>
      </c>
      <c r="JD622">
        <v>0.0663976639725661</v>
      </c>
      <c r="JE622">
        <v>0.00774552653971819</v>
      </c>
      <c r="JF622">
        <v>0.000136201457998369</v>
      </c>
      <c r="JG622">
        <v>5.32982615085375e-06</v>
      </c>
      <c r="JH622">
        <v>-0</v>
      </c>
      <c r="JI622">
        <v>1991</v>
      </c>
      <c r="JJ622">
        <v>1</v>
      </c>
      <c r="JK622">
        <v>28</v>
      </c>
      <c r="JL622">
        <v>195961.7</v>
      </c>
      <c r="JM622">
        <v>195961.6</v>
      </c>
      <c r="JN622">
        <v>0.864258</v>
      </c>
      <c r="JO622">
        <v>2.42554</v>
      </c>
      <c r="JP622">
        <v>1.49902</v>
      </c>
      <c r="JQ622">
        <v>2.33276</v>
      </c>
      <c r="JR622">
        <v>1.54419</v>
      </c>
      <c r="JS622">
        <v>2.26929</v>
      </c>
      <c r="JT622">
        <v>35.801</v>
      </c>
      <c r="JU622">
        <v>24.0963</v>
      </c>
      <c r="JV622">
        <v>18</v>
      </c>
      <c r="JW622">
        <v>547.272</v>
      </c>
      <c r="JX622">
        <v>432.304</v>
      </c>
      <c r="JY622">
        <v>25.7482</v>
      </c>
      <c r="JZ622">
        <v>28.3479</v>
      </c>
      <c r="KA622">
        <v>29.9996</v>
      </c>
      <c r="KB622">
        <v>28.2883</v>
      </c>
      <c r="KC622">
        <v>28.3145</v>
      </c>
      <c r="KD622">
        <v>17.4032</v>
      </c>
      <c r="KE622">
        <v>29.5407</v>
      </c>
      <c r="KF622">
        <v>100</v>
      </c>
      <c r="KG622">
        <v>25.7665</v>
      </c>
      <c r="KH622">
        <v>508.399</v>
      </c>
      <c r="KI622">
        <v>21.3796</v>
      </c>
      <c r="KJ622">
        <v>92.7718</v>
      </c>
      <c r="KK622">
        <v>98.7423</v>
      </c>
    </row>
    <row r="623" spans="1:297">
      <c r="A623">
        <v>607</v>
      </c>
      <c r="B623">
        <v>1759007413.1</v>
      </c>
      <c r="C623">
        <v>20066.0999999046</v>
      </c>
      <c r="D623" t="s">
        <v>1661</v>
      </c>
      <c r="E623" t="s">
        <v>1662</v>
      </c>
      <c r="F623">
        <v>5</v>
      </c>
      <c r="G623" t="s">
        <v>1602</v>
      </c>
      <c r="H623" t="s">
        <v>436</v>
      </c>
      <c r="I623">
        <v>1759007404.94615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(EA623+(U623+2*0.95*5.67E-8*(((EA623+$B$7)+273)^4-(EA623+273)^4)-44100*J623)/(1.84*29.3*R623+8*0.95*5.67E-8*(EA623+273)^3))</f>
        <v>0</v>
      </c>
      <c r="W623">
        <f>($C$7*EB623+$D$7*EC623+$E$7*V623)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2*0.95*5.67E-8*(((EA623+$B$7)+273)^4-(W623+273)^4)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497.755832171429</v>
      </c>
      <c r="AK623">
        <v>478.379757575758</v>
      </c>
      <c r="AL623">
        <v>3.0970051082251</v>
      </c>
      <c r="AM623">
        <v>63.08</v>
      </c>
      <c r="AN623">
        <f>(AP623 - AO623 + DY623*1E3/(8.314*(EA623+273.15)) * AR623/DX623 * AQ623) * DX623/(100*DL623) * 1000/(1000 - AP623)</f>
        <v>0</v>
      </c>
      <c r="AO623">
        <v>21.3133480505952</v>
      </c>
      <c r="AP623">
        <v>22.5491721212121</v>
      </c>
      <c r="AQ623">
        <v>4.79915531622246e-05</v>
      </c>
      <c r="AR623">
        <v>99.94</v>
      </c>
      <c r="AS623">
        <v>0</v>
      </c>
      <c r="AT623">
        <v>0</v>
      </c>
      <c r="AU623">
        <f>IF(AS623*$H$13&gt;=AW623,1.0,(AW623/(AW623-AS623*$H$13)))</f>
        <v>0</v>
      </c>
      <c r="AV623">
        <f>(AU623-1)*100</f>
        <v>0</v>
      </c>
      <c r="AW623">
        <f>MAX(0,($B$13+$C$13*EF623)/(1+$D$13*EF623)*DY623/(EA623+273)*$E$13)</f>
        <v>0</v>
      </c>
      <c r="AX623" t="s">
        <v>437</v>
      </c>
      <c r="AY623" t="s">
        <v>437</v>
      </c>
      <c r="AZ623">
        <v>0</v>
      </c>
      <c r="BA623">
        <v>0</v>
      </c>
      <c r="BB623">
        <f>1-AZ623/BA623</f>
        <v>0</v>
      </c>
      <c r="BC623">
        <v>0</v>
      </c>
      <c r="BD623" t="s">
        <v>437</v>
      </c>
      <c r="BE623" t="s">
        <v>437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437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$B$11*EG623+$C$11*EH623+$F$11*ES623*(1-EV623)</f>
        <v>0</v>
      </c>
      <c r="DI623">
        <f>DH623*DJ623</f>
        <v>0</v>
      </c>
      <c r="DJ623">
        <f>($B$11*$D$9+$C$11*$D$9+$F$11*((FF623+EX623)/MAX(FF623+EX623+FG623, 0.1)*$I$9+FG623/MAX(FF623+EX623+FG623, 0.1)*$J$9))/($B$11+$C$11+$F$11)</f>
        <v>0</v>
      </c>
      <c r="DK623">
        <f>($B$11*$K$9+$C$11*$K$9+$F$11*((FF623+EX623)/MAX(FF623+EX623+FG623, 0.1)*$P$9+FG623/MAX(FF623+EX623+FG623, 0.1)*$Q$9))/($B$11+$C$11+$F$11)</f>
        <v>0</v>
      </c>
      <c r="DL623">
        <v>2.7</v>
      </c>
      <c r="DM623">
        <v>0.5</v>
      </c>
      <c r="DN623" t="s">
        <v>438</v>
      </c>
      <c r="DO623">
        <v>2</v>
      </c>
      <c r="DP623" t="b">
        <v>1</v>
      </c>
      <c r="DQ623">
        <v>1759007404.94615</v>
      </c>
      <c r="DR623">
        <v>446.834923076923</v>
      </c>
      <c r="DS623">
        <v>472.299769230769</v>
      </c>
      <c r="DT623">
        <v>22.5335153846154</v>
      </c>
      <c r="DU623">
        <v>21.2977769230769</v>
      </c>
      <c r="DV623">
        <v>440.932538461538</v>
      </c>
      <c r="DW623">
        <v>22.1703692307692</v>
      </c>
      <c r="DX623">
        <v>500.007615384615</v>
      </c>
      <c r="DY623">
        <v>90.2067461538462</v>
      </c>
      <c r="DZ623">
        <v>0.0296862307692308</v>
      </c>
      <c r="EA623">
        <v>29.2414307692308</v>
      </c>
      <c r="EB623">
        <v>29.9980538461538</v>
      </c>
      <c r="EC623">
        <v>999.9</v>
      </c>
      <c r="ED623">
        <v>0</v>
      </c>
      <c r="EE623">
        <v>0</v>
      </c>
      <c r="EF623">
        <v>9990.66615384615</v>
      </c>
      <c r="EG623">
        <v>0</v>
      </c>
      <c r="EH623">
        <v>9.84861</v>
      </c>
      <c r="EI623">
        <v>-25.4648615384615</v>
      </c>
      <c r="EJ623">
        <v>457.136076923077</v>
      </c>
      <c r="EK623">
        <v>482.577692307692</v>
      </c>
      <c r="EL623">
        <v>1.23574230769231</v>
      </c>
      <c r="EM623">
        <v>472.299769230769</v>
      </c>
      <c r="EN623">
        <v>21.2977769230769</v>
      </c>
      <c r="EO623">
        <v>2.03267615384615</v>
      </c>
      <c r="EP623">
        <v>1.92120307692308</v>
      </c>
      <c r="EQ623">
        <v>17.7011692307692</v>
      </c>
      <c r="ER623">
        <v>16.8094615384615</v>
      </c>
      <c r="ES623">
        <v>1999.98538461538</v>
      </c>
      <c r="ET623">
        <v>0.979993692307692</v>
      </c>
      <c r="EU623">
        <v>0.0200062538461538</v>
      </c>
      <c r="EV623">
        <v>0</v>
      </c>
      <c r="EW623">
        <v>342.320153846154</v>
      </c>
      <c r="EX623">
        <v>5.00016</v>
      </c>
      <c r="EY623">
        <v>7098.84307692308</v>
      </c>
      <c r="EZ623">
        <v>18234.0153846154</v>
      </c>
      <c r="FA623">
        <v>48.937</v>
      </c>
      <c r="FB623">
        <v>49.5</v>
      </c>
      <c r="FC623">
        <v>49.375</v>
      </c>
      <c r="FD623">
        <v>49.1104615384615</v>
      </c>
      <c r="FE623">
        <v>50.7451538461538</v>
      </c>
      <c r="FF623">
        <v>1955.07538461538</v>
      </c>
      <c r="FG623">
        <v>39.91</v>
      </c>
      <c r="FH623">
        <v>0</v>
      </c>
      <c r="FI623">
        <v>1759007418.9</v>
      </c>
      <c r="FJ623">
        <v>0</v>
      </c>
      <c r="FK623">
        <v>342.28012</v>
      </c>
      <c r="FL623">
        <v>-0.283692296375961</v>
      </c>
      <c r="FM623">
        <v>-10.9276922951042</v>
      </c>
      <c r="FN623">
        <v>7098.7348</v>
      </c>
      <c r="FO623">
        <v>15</v>
      </c>
      <c r="FP623">
        <v>0</v>
      </c>
      <c r="FQ623" t="s">
        <v>439</v>
      </c>
      <c r="FR623">
        <v>1747249705.1</v>
      </c>
      <c r="FS623">
        <v>1747249711.1</v>
      </c>
      <c r="FT623">
        <v>0</v>
      </c>
      <c r="FU623">
        <v>0.871</v>
      </c>
      <c r="FV623">
        <v>0.066</v>
      </c>
      <c r="FW623">
        <v>5.486</v>
      </c>
      <c r="FX623">
        <v>0.145</v>
      </c>
      <c r="FY623">
        <v>420</v>
      </c>
      <c r="FZ623">
        <v>16</v>
      </c>
      <c r="GA623">
        <v>0.27</v>
      </c>
      <c r="GB623">
        <v>0.16</v>
      </c>
      <c r="GC623">
        <v>-23.4900047619048</v>
      </c>
      <c r="GD623">
        <v>-33.9669428571428</v>
      </c>
      <c r="GE623">
        <v>3.69928576458653</v>
      </c>
      <c r="GF623">
        <v>0</v>
      </c>
      <c r="GG623">
        <v>342.323441176471</v>
      </c>
      <c r="GH623">
        <v>-0.418441553911613</v>
      </c>
      <c r="GI623">
        <v>0.15049060771483</v>
      </c>
      <c r="GJ623">
        <v>-1</v>
      </c>
      <c r="GK623">
        <v>1.24505952380952</v>
      </c>
      <c r="GL623">
        <v>-0.138083376623374</v>
      </c>
      <c r="GM623">
        <v>0.0187635694330391</v>
      </c>
      <c r="GN623">
        <v>0</v>
      </c>
      <c r="GO623">
        <v>0</v>
      </c>
      <c r="GP623">
        <v>2</v>
      </c>
      <c r="GQ623" t="s">
        <v>457</v>
      </c>
      <c r="GR623">
        <v>3.12534</v>
      </c>
      <c r="GS623">
        <v>2.65513</v>
      </c>
      <c r="GT623">
        <v>0.0967029</v>
      </c>
      <c r="GU623">
        <v>0.101945</v>
      </c>
      <c r="GV623">
        <v>0.0967582</v>
      </c>
      <c r="GW623">
        <v>0.0935144</v>
      </c>
      <c r="GX623">
        <v>23188.7</v>
      </c>
      <c r="GY623">
        <v>21910</v>
      </c>
      <c r="GZ623">
        <v>22958.1</v>
      </c>
      <c r="HA623">
        <v>23756.4</v>
      </c>
      <c r="HB623">
        <v>35346</v>
      </c>
      <c r="HC623">
        <v>35651.7</v>
      </c>
      <c r="HD623">
        <v>41394.7</v>
      </c>
      <c r="HE623">
        <v>42370.7</v>
      </c>
      <c r="HF623">
        <v>1.90173</v>
      </c>
      <c r="HG623">
        <v>1.81275</v>
      </c>
      <c r="HH623">
        <v>0.195257</v>
      </c>
      <c r="HI623">
        <v>0</v>
      </c>
      <c r="HJ623">
        <v>26.8217</v>
      </c>
      <c r="HK623">
        <v>999.9</v>
      </c>
      <c r="HL623">
        <v>55.799</v>
      </c>
      <c r="HM623">
        <v>29.427</v>
      </c>
      <c r="HN623">
        <v>25.5007</v>
      </c>
      <c r="HO623">
        <v>54.1228</v>
      </c>
      <c r="HP623">
        <v>41.4864</v>
      </c>
      <c r="HQ623">
        <v>1</v>
      </c>
      <c r="HR623">
        <v>0.0589736</v>
      </c>
      <c r="HS623">
        <v>0.623426</v>
      </c>
      <c r="HT623">
        <v>20.2165</v>
      </c>
      <c r="HU623">
        <v>5.23346</v>
      </c>
      <c r="HV623">
        <v>11.992</v>
      </c>
      <c r="HW623">
        <v>4.9556</v>
      </c>
      <c r="HX623">
        <v>3.30395</v>
      </c>
      <c r="HY623">
        <v>26.1</v>
      </c>
      <c r="HZ623">
        <v>9999</v>
      </c>
      <c r="IA623">
        <v>9999</v>
      </c>
      <c r="IB623">
        <v>9999</v>
      </c>
      <c r="IC623">
        <v>1.86848</v>
      </c>
      <c r="ID623">
        <v>1.86418</v>
      </c>
      <c r="IE623">
        <v>1.8718</v>
      </c>
      <c r="IF623">
        <v>1.86269</v>
      </c>
      <c r="IG623">
        <v>1.86208</v>
      </c>
      <c r="IH623">
        <v>1.86857</v>
      </c>
      <c r="II623">
        <v>1.85869</v>
      </c>
      <c r="IJ623">
        <v>1.86508</v>
      </c>
      <c r="IK623">
        <v>5</v>
      </c>
      <c r="IL623">
        <v>0</v>
      </c>
      <c r="IM623">
        <v>0</v>
      </c>
      <c r="IN623">
        <v>0</v>
      </c>
      <c r="IO623" t="s">
        <v>441</v>
      </c>
      <c r="IP623" t="s">
        <v>442</v>
      </c>
      <c r="IQ623" t="s">
        <v>443</v>
      </c>
      <c r="IR623" t="s">
        <v>443</v>
      </c>
      <c r="IS623" t="s">
        <v>443</v>
      </c>
      <c r="IT623" t="s">
        <v>443</v>
      </c>
      <c r="IU623">
        <v>0</v>
      </c>
      <c r="IV623">
        <v>100</v>
      </c>
      <c r="IW623">
        <v>100</v>
      </c>
      <c r="IX623">
        <v>5.973</v>
      </c>
      <c r="IY623">
        <v>0.3635</v>
      </c>
      <c r="IZ623">
        <v>4.29428474587108</v>
      </c>
      <c r="JA623">
        <v>0.0044018681294096</v>
      </c>
      <c r="JB623">
        <v>-1.90699597991277e-06</v>
      </c>
      <c r="JC623">
        <v>4.44501569190667e-10</v>
      </c>
      <c r="JD623">
        <v>0.0663976639725661</v>
      </c>
      <c r="JE623">
        <v>0.00774552653971819</v>
      </c>
      <c r="JF623">
        <v>0.000136201457998369</v>
      </c>
      <c r="JG623">
        <v>5.32982615085375e-06</v>
      </c>
      <c r="JH623">
        <v>-0</v>
      </c>
      <c r="JI623">
        <v>1991</v>
      </c>
      <c r="JJ623">
        <v>1</v>
      </c>
      <c r="JK623">
        <v>28</v>
      </c>
      <c r="JL623">
        <v>195961.8</v>
      </c>
      <c r="JM623">
        <v>195961.7</v>
      </c>
      <c r="JN623">
        <v>0.897217</v>
      </c>
      <c r="JO623">
        <v>2.41943</v>
      </c>
      <c r="JP623">
        <v>1.4978</v>
      </c>
      <c r="JQ623">
        <v>2.33276</v>
      </c>
      <c r="JR623">
        <v>1.54419</v>
      </c>
      <c r="JS623">
        <v>2.28149</v>
      </c>
      <c r="JT623">
        <v>35.8244</v>
      </c>
      <c r="JU623">
        <v>24.0875</v>
      </c>
      <c r="JV623">
        <v>18</v>
      </c>
      <c r="JW623">
        <v>546.954</v>
      </c>
      <c r="JX623">
        <v>432.747</v>
      </c>
      <c r="JY623">
        <v>25.7553</v>
      </c>
      <c r="JZ623">
        <v>28.3447</v>
      </c>
      <c r="KA623">
        <v>29.9996</v>
      </c>
      <c r="KB623">
        <v>28.2853</v>
      </c>
      <c r="KC623">
        <v>28.3121</v>
      </c>
      <c r="KD623">
        <v>18.0505</v>
      </c>
      <c r="KE623">
        <v>29.5407</v>
      </c>
      <c r="KF623">
        <v>100</v>
      </c>
      <c r="KG623">
        <v>25.759</v>
      </c>
      <c r="KH623">
        <v>521.942</v>
      </c>
      <c r="KI623">
        <v>21.3927</v>
      </c>
      <c r="KJ623">
        <v>92.7723</v>
      </c>
      <c r="KK623">
        <v>98.7426</v>
      </c>
    </row>
    <row r="624" spans="1:297">
      <c r="A624">
        <v>608</v>
      </c>
      <c r="B624">
        <v>1759007418.1</v>
      </c>
      <c r="C624">
        <v>20071.0999999046</v>
      </c>
      <c r="D624" t="s">
        <v>1663</v>
      </c>
      <c r="E624" t="s">
        <v>1664</v>
      </c>
      <c r="F624">
        <v>5</v>
      </c>
      <c r="G624" t="s">
        <v>1602</v>
      </c>
      <c r="H624" t="s">
        <v>436</v>
      </c>
      <c r="I624">
        <v>1759007409.94615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(EA624+(U624+2*0.95*5.67E-8*(((EA624+$B$7)+273)^4-(EA624+273)^4)-44100*J624)/(1.84*29.3*R624+8*0.95*5.67E-8*(EA624+273)^3))</f>
        <v>0</v>
      </c>
      <c r="W624">
        <f>($C$7*EB624+$D$7*EC624+$E$7*V624)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2*0.95*5.67E-8*(((EA624+$B$7)+273)^4-(W624+273)^4)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516.314199182143</v>
      </c>
      <c r="AK624">
        <v>495.589042424243</v>
      </c>
      <c r="AL624">
        <v>3.4920977489177</v>
      </c>
      <c r="AM624">
        <v>63.08</v>
      </c>
      <c r="AN624">
        <f>(AP624 - AO624 + DY624*1E3/(8.314*(EA624+273.15)) * AR624/DX624 * AQ624) * DX624/(100*DL624) * 1000/(1000 - AP624)</f>
        <v>0</v>
      </c>
      <c r="AO624">
        <v>21.3152142083333</v>
      </c>
      <c r="AP624">
        <v>22.546816969697</v>
      </c>
      <c r="AQ624">
        <v>-2.52941235011593e-05</v>
      </c>
      <c r="AR624">
        <v>99.94</v>
      </c>
      <c r="AS624">
        <v>0</v>
      </c>
      <c r="AT624">
        <v>0</v>
      </c>
      <c r="AU624">
        <f>IF(AS624*$H$13&gt;=AW624,1.0,(AW624/(AW624-AS624*$H$13)))</f>
        <v>0</v>
      </c>
      <c r="AV624">
        <f>(AU624-1)*100</f>
        <v>0</v>
      </c>
      <c r="AW624">
        <f>MAX(0,($B$13+$C$13*EF624)/(1+$D$13*EF624)*DY624/(EA624+273)*$E$13)</f>
        <v>0</v>
      </c>
      <c r="AX624" t="s">
        <v>437</v>
      </c>
      <c r="AY624" t="s">
        <v>437</v>
      </c>
      <c r="AZ624">
        <v>0</v>
      </c>
      <c r="BA624">
        <v>0</v>
      </c>
      <c r="BB624">
        <f>1-AZ624/BA624</f>
        <v>0</v>
      </c>
      <c r="BC624">
        <v>0</v>
      </c>
      <c r="BD624" t="s">
        <v>437</v>
      </c>
      <c r="BE624" t="s">
        <v>437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437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$B$11*EG624+$C$11*EH624+$F$11*ES624*(1-EV624)</f>
        <v>0</v>
      </c>
      <c r="DI624">
        <f>DH624*DJ624</f>
        <v>0</v>
      </c>
      <c r="DJ624">
        <f>($B$11*$D$9+$C$11*$D$9+$F$11*((FF624+EX624)/MAX(FF624+EX624+FG624, 0.1)*$I$9+FG624/MAX(FF624+EX624+FG624, 0.1)*$J$9))/($B$11+$C$11+$F$11)</f>
        <v>0</v>
      </c>
      <c r="DK624">
        <f>($B$11*$K$9+$C$11*$K$9+$F$11*((FF624+EX624)/MAX(FF624+EX624+FG624, 0.1)*$P$9+FG624/MAX(FF624+EX624+FG624, 0.1)*$Q$9))/($B$11+$C$11+$F$11)</f>
        <v>0</v>
      </c>
      <c r="DL624">
        <v>2.7</v>
      </c>
      <c r="DM624">
        <v>0.5</v>
      </c>
      <c r="DN624" t="s">
        <v>438</v>
      </c>
      <c r="DO624">
        <v>2</v>
      </c>
      <c r="DP624" t="b">
        <v>1</v>
      </c>
      <c r="DQ624">
        <v>1759007409.94615</v>
      </c>
      <c r="DR624">
        <v>461.581384615385</v>
      </c>
      <c r="DS624">
        <v>488.743461538462</v>
      </c>
      <c r="DT624">
        <v>22.5436230769231</v>
      </c>
      <c r="DU624">
        <v>21.3099</v>
      </c>
      <c r="DV624">
        <v>455.635461538462</v>
      </c>
      <c r="DW624">
        <v>22.1802615384615</v>
      </c>
      <c r="DX624">
        <v>500.016692307692</v>
      </c>
      <c r="DY624">
        <v>90.2073461538461</v>
      </c>
      <c r="DZ624">
        <v>0.0296831538461538</v>
      </c>
      <c r="EA624">
        <v>29.2391461538461</v>
      </c>
      <c r="EB624">
        <v>30.0014692307692</v>
      </c>
      <c r="EC624">
        <v>999.9</v>
      </c>
      <c r="ED624">
        <v>0</v>
      </c>
      <c r="EE624">
        <v>0</v>
      </c>
      <c r="EF624">
        <v>9997.40307692308</v>
      </c>
      <c r="EG624">
        <v>0</v>
      </c>
      <c r="EH624">
        <v>9.84861</v>
      </c>
      <c r="EI624">
        <v>-27.1620307692308</v>
      </c>
      <c r="EJ624">
        <v>472.227307692308</v>
      </c>
      <c r="EK624">
        <v>499.385230769231</v>
      </c>
      <c r="EL624">
        <v>1.23373</v>
      </c>
      <c r="EM624">
        <v>488.743461538462</v>
      </c>
      <c r="EN624">
        <v>21.3099</v>
      </c>
      <c r="EO624">
        <v>2.03360076923077</v>
      </c>
      <c r="EP624">
        <v>1.92230923076923</v>
      </c>
      <c r="EQ624">
        <v>17.7084</v>
      </c>
      <c r="ER624">
        <v>16.8185153846154</v>
      </c>
      <c r="ES624">
        <v>1999.98846153846</v>
      </c>
      <c r="ET624">
        <v>0.979993692307692</v>
      </c>
      <c r="EU624">
        <v>0.0200062615384615</v>
      </c>
      <c r="EV624">
        <v>0</v>
      </c>
      <c r="EW624">
        <v>342.276153846154</v>
      </c>
      <c r="EX624">
        <v>5.00016</v>
      </c>
      <c r="EY624">
        <v>7097.99230769231</v>
      </c>
      <c r="EZ624">
        <v>18234.0461538462</v>
      </c>
      <c r="FA624">
        <v>48.937</v>
      </c>
      <c r="FB624">
        <v>49.5</v>
      </c>
      <c r="FC624">
        <v>49.375</v>
      </c>
      <c r="FD624">
        <v>49.1104615384615</v>
      </c>
      <c r="FE624">
        <v>50.7354615384615</v>
      </c>
      <c r="FF624">
        <v>1955.07846153846</v>
      </c>
      <c r="FG624">
        <v>39.91</v>
      </c>
      <c r="FH624">
        <v>0</v>
      </c>
      <c r="FI624">
        <v>1759007423.7</v>
      </c>
      <c r="FJ624">
        <v>0</v>
      </c>
      <c r="FK624">
        <v>342.26796</v>
      </c>
      <c r="FL624">
        <v>-0.307769224430501</v>
      </c>
      <c r="FM624">
        <v>-13.1323077012201</v>
      </c>
      <c r="FN624">
        <v>7097.8336</v>
      </c>
      <c r="FO624">
        <v>15</v>
      </c>
      <c r="FP624">
        <v>0</v>
      </c>
      <c r="FQ624" t="s">
        <v>439</v>
      </c>
      <c r="FR624">
        <v>1747249705.1</v>
      </c>
      <c r="FS624">
        <v>1747249711.1</v>
      </c>
      <c r="FT624">
        <v>0</v>
      </c>
      <c r="FU624">
        <v>0.871</v>
      </c>
      <c r="FV624">
        <v>0.066</v>
      </c>
      <c r="FW624">
        <v>5.486</v>
      </c>
      <c r="FX624">
        <v>0.145</v>
      </c>
      <c r="FY624">
        <v>420</v>
      </c>
      <c r="FZ624">
        <v>16</v>
      </c>
      <c r="GA624">
        <v>0.27</v>
      </c>
      <c r="GB624">
        <v>0.16</v>
      </c>
      <c r="GC624">
        <v>-26.43608</v>
      </c>
      <c r="GD624">
        <v>-20.0187067669173</v>
      </c>
      <c r="GE624">
        <v>1.96669617546788</v>
      </c>
      <c r="GF624">
        <v>0</v>
      </c>
      <c r="GG624">
        <v>342.280735294118</v>
      </c>
      <c r="GH624">
        <v>-0.270695180279167</v>
      </c>
      <c r="GI624">
        <v>0.152555160481764</v>
      </c>
      <c r="GJ624">
        <v>-1</v>
      </c>
      <c r="GK624">
        <v>1.234768</v>
      </c>
      <c r="GL624">
        <v>-0.0141563909774423</v>
      </c>
      <c r="GM624">
        <v>0.00337384884071591</v>
      </c>
      <c r="GN624">
        <v>1</v>
      </c>
      <c r="GO624">
        <v>1</v>
      </c>
      <c r="GP624">
        <v>2</v>
      </c>
      <c r="GQ624" t="s">
        <v>446</v>
      </c>
      <c r="GR624">
        <v>3.12546</v>
      </c>
      <c r="GS624">
        <v>2.65533</v>
      </c>
      <c r="GT624">
        <v>0.0993052</v>
      </c>
      <c r="GU624">
        <v>0.104356</v>
      </c>
      <c r="GV624">
        <v>0.0967441</v>
      </c>
      <c r="GW624">
        <v>0.0935772</v>
      </c>
      <c r="GX624">
        <v>23122.3</v>
      </c>
      <c r="GY624">
        <v>21851.4</v>
      </c>
      <c r="GZ624">
        <v>22958.5</v>
      </c>
      <c r="HA624">
        <v>23756.6</v>
      </c>
      <c r="HB624">
        <v>35346.9</v>
      </c>
      <c r="HC624">
        <v>35649.4</v>
      </c>
      <c r="HD624">
        <v>41394.9</v>
      </c>
      <c r="HE624">
        <v>42370.8</v>
      </c>
      <c r="HF624">
        <v>1.9021</v>
      </c>
      <c r="HG624">
        <v>1.8128</v>
      </c>
      <c r="HH624">
        <v>0.194561</v>
      </c>
      <c r="HI624">
        <v>0</v>
      </c>
      <c r="HJ624">
        <v>26.8217</v>
      </c>
      <c r="HK624">
        <v>999.9</v>
      </c>
      <c r="HL624">
        <v>55.799</v>
      </c>
      <c r="HM624">
        <v>29.427</v>
      </c>
      <c r="HN624">
        <v>25.4999</v>
      </c>
      <c r="HO624">
        <v>53.8328</v>
      </c>
      <c r="HP624">
        <v>41.4223</v>
      </c>
      <c r="HQ624">
        <v>1</v>
      </c>
      <c r="HR624">
        <v>0.0586789</v>
      </c>
      <c r="HS624">
        <v>0.643832</v>
      </c>
      <c r="HT624">
        <v>20.2164</v>
      </c>
      <c r="HU624">
        <v>5.23331</v>
      </c>
      <c r="HV624">
        <v>11.992</v>
      </c>
      <c r="HW624">
        <v>4.9557</v>
      </c>
      <c r="HX624">
        <v>3.30398</v>
      </c>
      <c r="HY624">
        <v>26.1</v>
      </c>
      <c r="HZ624">
        <v>9999</v>
      </c>
      <c r="IA624">
        <v>9999</v>
      </c>
      <c r="IB624">
        <v>9999</v>
      </c>
      <c r="IC624">
        <v>1.8685</v>
      </c>
      <c r="ID624">
        <v>1.8642</v>
      </c>
      <c r="IE624">
        <v>1.8718</v>
      </c>
      <c r="IF624">
        <v>1.86266</v>
      </c>
      <c r="IG624">
        <v>1.86211</v>
      </c>
      <c r="IH624">
        <v>1.86857</v>
      </c>
      <c r="II624">
        <v>1.85868</v>
      </c>
      <c r="IJ624">
        <v>1.86508</v>
      </c>
      <c r="IK624">
        <v>5</v>
      </c>
      <c r="IL624">
        <v>0</v>
      </c>
      <c r="IM624">
        <v>0</v>
      </c>
      <c r="IN624">
        <v>0</v>
      </c>
      <c r="IO624" t="s">
        <v>441</v>
      </c>
      <c r="IP624" t="s">
        <v>442</v>
      </c>
      <c r="IQ624" t="s">
        <v>443</v>
      </c>
      <c r="IR624" t="s">
        <v>443</v>
      </c>
      <c r="IS624" t="s">
        <v>443</v>
      </c>
      <c r="IT624" t="s">
        <v>443</v>
      </c>
      <c r="IU624">
        <v>0</v>
      </c>
      <c r="IV624">
        <v>100</v>
      </c>
      <c r="IW624">
        <v>100</v>
      </c>
      <c r="IX624">
        <v>6.022</v>
      </c>
      <c r="IY624">
        <v>0.3634</v>
      </c>
      <c r="IZ624">
        <v>4.29428474587108</v>
      </c>
      <c r="JA624">
        <v>0.0044018681294096</v>
      </c>
      <c r="JB624">
        <v>-1.90699597991277e-06</v>
      </c>
      <c r="JC624">
        <v>4.44501569190667e-10</v>
      </c>
      <c r="JD624">
        <v>0.0663976639725661</v>
      </c>
      <c r="JE624">
        <v>0.00774552653971819</v>
      </c>
      <c r="JF624">
        <v>0.000136201457998369</v>
      </c>
      <c r="JG624">
        <v>5.32982615085375e-06</v>
      </c>
      <c r="JH624">
        <v>-0</v>
      </c>
      <c r="JI624">
        <v>1991</v>
      </c>
      <c r="JJ624">
        <v>1</v>
      </c>
      <c r="JK624">
        <v>28</v>
      </c>
      <c r="JL624">
        <v>195961.9</v>
      </c>
      <c r="JM624">
        <v>195961.8</v>
      </c>
      <c r="JN624">
        <v>0.931396</v>
      </c>
      <c r="JO624">
        <v>2.40234</v>
      </c>
      <c r="JP624">
        <v>1.4978</v>
      </c>
      <c r="JQ624">
        <v>2.33276</v>
      </c>
      <c r="JR624">
        <v>1.54419</v>
      </c>
      <c r="JS624">
        <v>2.32178</v>
      </c>
      <c r="JT624">
        <v>35.801</v>
      </c>
      <c r="JU624">
        <v>24.105</v>
      </c>
      <c r="JV624">
        <v>18</v>
      </c>
      <c r="JW624">
        <v>547.177</v>
      </c>
      <c r="JX624">
        <v>432.754</v>
      </c>
      <c r="JY624">
        <v>25.7553</v>
      </c>
      <c r="JZ624">
        <v>28.3413</v>
      </c>
      <c r="KA624">
        <v>29.9997</v>
      </c>
      <c r="KB624">
        <v>28.2829</v>
      </c>
      <c r="KC624">
        <v>28.3091</v>
      </c>
      <c r="KD624">
        <v>18.7721</v>
      </c>
      <c r="KE624">
        <v>29.2575</v>
      </c>
      <c r="KF624">
        <v>100</v>
      </c>
      <c r="KG624">
        <v>25.7527</v>
      </c>
      <c r="KH624">
        <v>542.239</v>
      </c>
      <c r="KI624">
        <v>21.4099</v>
      </c>
      <c r="KJ624">
        <v>92.7732</v>
      </c>
      <c r="KK624">
        <v>98.7429</v>
      </c>
    </row>
    <row r="625" spans="1:297">
      <c r="A625">
        <v>609</v>
      </c>
      <c r="B625">
        <v>1759007423.1</v>
      </c>
      <c r="C625">
        <v>20076.0999999046</v>
      </c>
      <c r="D625" t="s">
        <v>1665</v>
      </c>
      <c r="E625" t="s">
        <v>1666</v>
      </c>
      <c r="F625">
        <v>5</v>
      </c>
      <c r="G625" t="s">
        <v>1602</v>
      </c>
      <c r="H625" t="s">
        <v>436</v>
      </c>
      <c r="I625">
        <v>1759007414.94615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(EA625+(U625+2*0.95*5.67E-8*(((EA625+$B$7)+273)^4-(EA625+273)^4)-44100*J625)/(1.84*29.3*R625+8*0.95*5.67E-8*(EA625+273)^3))</f>
        <v>0</v>
      </c>
      <c r="W625">
        <f>($C$7*EB625+$D$7*EC625+$E$7*V625)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2*0.95*5.67E-8*(((EA625+$B$7)+273)^4-(W625+273)^4)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532.606238611905</v>
      </c>
      <c r="AK625">
        <v>512.142830303031</v>
      </c>
      <c r="AL625">
        <v>3.29149709956711</v>
      </c>
      <c r="AM625">
        <v>63.08</v>
      </c>
      <c r="AN625">
        <f>(AP625 - AO625 + DY625*1E3/(8.314*(EA625+273.15)) * AR625/DX625 * AQ625) * DX625/(100*DL625) * 1000/(1000 - AP625)</f>
        <v>0</v>
      </c>
      <c r="AO625">
        <v>21.3545007142857</v>
      </c>
      <c r="AP625">
        <v>22.5467109090909</v>
      </c>
      <c r="AQ625">
        <v>1.31899115376755e-05</v>
      </c>
      <c r="AR625">
        <v>99.94</v>
      </c>
      <c r="AS625">
        <v>0</v>
      </c>
      <c r="AT625">
        <v>0</v>
      </c>
      <c r="AU625">
        <f>IF(AS625*$H$13&gt;=AW625,1.0,(AW625/(AW625-AS625*$H$13)))</f>
        <v>0</v>
      </c>
      <c r="AV625">
        <f>(AU625-1)*100</f>
        <v>0</v>
      </c>
      <c r="AW625">
        <f>MAX(0,($B$13+$C$13*EF625)/(1+$D$13*EF625)*DY625/(EA625+273)*$E$13)</f>
        <v>0</v>
      </c>
      <c r="AX625" t="s">
        <v>437</v>
      </c>
      <c r="AY625" t="s">
        <v>437</v>
      </c>
      <c r="AZ625">
        <v>0</v>
      </c>
      <c r="BA625">
        <v>0</v>
      </c>
      <c r="BB625">
        <f>1-AZ625/BA625</f>
        <v>0</v>
      </c>
      <c r="BC625">
        <v>0</v>
      </c>
      <c r="BD625" t="s">
        <v>437</v>
      </c>
      <c r="BE625" t="s">
        <v>437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437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$B$11*EG625+$C$11*EH625+$F$11*ES625*(1-EV625)</f>
        <v>0</v>
      </c>
      <c r="DI625">
        <f>DH625*DJ625</f>
        <v>0</v>
      </c>
      <c r="DJ625">
        <f>($B$11*$D$9+$C$11*$D$9+$F$11*((FF625+EX625)/MAX(FF625+EX625+FG625, 0.1)*$I$9+FG625/MAX(FF625+EX625+FG625, 0.1)*$J$9))/($B$11+$C$11+$F$11)</f>
        <v>0</v>
      </c>
      <c r="DK625">
        <f>($B$11*$K$9+$C$11*$K$9+$F$11*((FF625+EX625)/MAX(FF625+EX625+FG625, 0.1)*$P$9+FG625/MAX(FF625+EX625+FG625, 0.1)*$Q$9))/($B$11+$C$11+$F$11)</f>
        <v>0</v>
      </c>
      <c r="DL625">
        <v>2.7</v>
      </c>
      <c r="DM625">
        <v>0.5</v>
      </c>
      <c r="DN625" t="s">
        <v>438</v>
      </c>
      <c r="DO625">
        <v>2</v>
      </c>
      <c r="DP625" t="b">
        <v>1</v>
      </c>
      <c r="DQ625">
        <v>1759007414.94615</v>
      </c>
      <c r="DR625">
        <v>477.298384615385</v>
      </c>
      <c r="DS625">
        <v>505.428692307692</v>
      </c>
      <c r="DT625">
        <v>22.5472</v>
      </c>
      <c r="DU625">
        <v>21.3282461538462</v>
      </c>
      <c r="DV625">
        <v>471.306692307692</v>
      </c>
      <c r="DW625">
        <v>22.1837615384615</v>
      </c>
      <c r="DX625">
        <v>500.024307692308</v>
      </c>
      <c r="DY625">
        <v>90.2069846153846</v>
      </c>
      <c r="DZ625">
        <v>0.0297781769230769</v>
      </c>
      <c r="EA625">
        <v>29.2376153846154</v>
      </c>
      <c r="EB625">
        <v>30.0045769230769</v>
      </c>
      <c r="EC625">
        <v>999.9</v>
      </c>
      <c r="ED625">
        <v>0</v>
      </c>
      <c r="EE625">
        <v>0</v>
      </c>
      <c r="EF625">
        <v>9983.31538461539</v>
      </c>
      <c r="EG625">
        <v>0</v>
      </c>
      <c r="EH625">
        <v>9.84861</v>
      </c>
      <c r="EI625">
        <v>-28.1303307692308</v>
      </c>
      <c r="EJ625">
        <v>488.308384615385</v>
      </c>
      <c r="EK625">
        <v>516.443769230769</v>
      </c>
      <c r="EL625">
        <v>1.21896</v>
      </c>
      <c r="EM625">
        <v>505.428692307692</v>
      </c>
      <c r="EN625">
        <v>21.3282461538462</v>
      </c>
      <c r="EO625">
        <v>2.03391461538462</v>
      </c>
      <c r="EP625">
        <v>1.92395538461538</v>
      </c>
      <c r="EQ625">
        <v>17.7108538461538</v>
      </c>
      <c r="ER625">
        <v>16.8320076923077</v>
      </c>
      <c r="ES625">
        <v>1999.99</v>
      </c>
      <c r="ET625">
        <v>0.979993692307692</v>
      </c>
      <c r="EU625">
        <v>0.0200062615384615</v>
      </c>
      <c r="EV625">
        <v>0</v>
      </c>
      <c r="EW625">
        <v>342.272846153846</v>
      </c>
      <c r="EX625">
        <v>5.00016</v>
      </c>
      <c r="EY625">
        <v>7096.76615384615</v>
      </c>
      <c r="EZ625">
        <v>18234.0615384615</v>
      </c>
      <c r="FA625">
        <v>48.937</v>
      </c>
      <c r="FB625">
        <v>49.5</v>
      </c>
      <c r="FC625">
        <v>49.375</v>
      </c>
      <c r="FD625">
        <v>49.1007692307692</v>
      </c>
      <c r="FE625">
        <v>50.7257692307692</v>
      </c>
      <c r="FF625">
        <v>1955.08</v>
      </c>
      <c r="FG625">
        <v>39.91</v>
      </c>
      <c r="FH625">
        <v>0</v>
      </c>
      <c r="FI625">
        <v>1759007428.5</v>
      </c>
      <c r="FJ625">
        <v>0</v>
      </c>
      <c r="FK625">
        <v>342.22696</v>
      </c>
      <c r="FL625">
        <v>-0.10299999327348</v>
      </c>
      <c r="FM625">
        <v>-15.9715384400723</v>
      </c>
      <c r="FN625">
        <v>7096.6292</v>
      </c>
      <c r="FO625">
        <v>15</v>
      </c>
      <c r="FP625">
        <v>0</v>
      </c>
      <c r="FQ625" t="s">
        <v>439</v>
      </c>
      <c r="FR625">
        <v>1747249705.1</v>
      </c>
      <c r="FS625">
        <v>1747249711.1</v>
      </c>
      <c r="FT625">
        <v>0</v>
      </c>
      <c r="FU625">
        <v>0.871</v>
      </c>
      <c r="FV625">
        <v>0.066</v>
      </c>
      <c r="FW625">
        <v>5.486</v>
      </c>
      <c r="FX625">
        <v>0.145</v>
      </c>
      <c r="FY625">
        <v>420</v>
      </c>
      <c r="FZ625">
        <v>16</v>
      </c>
      <c r="GA625">
        <v>0.27</v>
      </c>
      <c r="GB625">
        <v>0.16</v>
      </c>
      <c r="GC625">
        <v>-27.3868142857143</v>
      </c>
      <c r="GD625">
        <v>-13.7965012987013</v>
      </c>
      <c r="GE625">
        <v>1.59834718449305</v>
      </c>
      <c r="GF625">
        <v>0</v>
      </c>
      <c r="GG625">
        <v>342.256058823529</v>
      </c>
      <c r="GH625">
        <v>-0.215309392520559</v>
      </c>
      <c r="GI625">
        <v>0.151217012188062</v>
      </c>
      <c r="GJ625">
        <v>-1</v>
      </c>
      <c r="GK625">
        <v>1.22341619047619</v>
      </c>
      <c r="GL625">
        <v>-0.146574545454544</v>
      </c>
      <c r="GM625">
        <v>0.0199683123917181</v>
      </c>
      <c r="GN625">
        <v>0</v>
      </c>
      <c r="GO625">
        <v>0</v>
      </c>
      <c r="GP625">
        <v>2</v>
      </c>
      <c r="GQ625" t="s">
        <v>457</v>
      </c>
      <c r="GR625">
        <v>3.12539</v>
      </c>
      <c r="GS625">
        <v>2.65545</v>
      </c>
      <c r="GT625">
        <v>0.101766</v>
      </c>
      <c r="GU625">
        <v>0.106939</v>
      </c>
      <c r="GV625">
        <v>0.0967603</v>
      </c>
      <c r="GW625">
        <v>0.0936979</v>
      </c>
      <c r="GX625">
        <v>23059.4</v>
      </c>
      <c r="GY625">
        <v>21788.6</v>
      </c>
      <c r="GZ625">
        <v>22958.8</v>
      </c>
      <c r="HA625">
        <v>23756.7</v>
      </c>
      <c r="HB625">
        <v>35347</v>
      </c>
      <c r="HC625">
        <v>35645.4</v>
      </c>
      <c r="HD625">
        <v>41395.5</v>
      </c>
      <c r="HE625">
        <v>42371.4</v>
      </c>
      <c r="HF625">
        <v>1.90202</v>
      </c>
      <c r="HG625">
        <v>1.81297</v>
      </c>
      <c r="HH625">
        <v>0.195254</v>
      </c>
      <c r="HI625">
        <v>0</v>
      </c>
      <c r="HJ625">
        <v>26.8195</v>
      </c>
      <c r="HK625">
        <v>999.9</v>
      </c>
      <c r="HL625">
        <v>55.799</v>
      </c>
      <c r="HM625">
        <v>29.427</v>
      </c>
      <c r="HN625">
        <v>25.4988</v>
      </c>
      <c r="HO625">
        <v>54.0228</v>
      </c>
      <c r="HP625">
        <v>41.5745</v>
      </c>
      <c r="HQ625">
        <v>1</v>
      </c>
      <c r="HR625">
        <v>0.058501</v>
      </c>
      <c r="HS625">
        <v>0.627734</v>
      </c>
      <c r="HT625">
        <v>20.2165</v>
      </c>
      <c r="HU625">
        <v>5.23376</v>
      </c>
      <c r="HV625">
        <v>11.992</v>
      </c>
      <c r="HW625">
        <v>4.9556</v>
      </c>
      <c r="HX625">
        <v>3.304</v>
      </c>
      <c r="HY625">
        <v>26.1</v>
      </c>
      <c r="HZ625">
        <v>9999</v>
      </c>
      <c r="IA625">
        <v>9999</v>
      </c>
      <c r="IB625">
        <v>9999</v>
      </c>
      <c r="IC625">
        <v>1.86848</v>
      </c>
      <c r="ID625">
        <v>1.86419</v>
      </c>
      <c r="IE625">
        <v>1.87181</v>
      </c>
      <c r="IF625">
        <v>1.86267</v>
      </c>
      <c r="IG625">
        <v>1.86207</v>
      </c>
      <c r="IH625">
        <v>1.86859</v>
      </c>
      <c r="II625">
        <v>1.85869</v>
      </c>
      <c r="IJ625">
        <v>1.86508</v>
      </c>
      <c r="IK625">
        <v>5</v>
      </c>
      <c r="IL625">
        <v>0</v>
      </c>
      <c r="IM625">
        <v>0</v>
      </c>
      <c r="IN625">
        <v>0</v>
      </c>
      <c r="IO625" t="s">
        <v>441</v>
      </c>
      <c r="IP625" t="s">
        <v>442</v>
      </c>
      <c r="IQ625" t="s">
        <v>443</v>
      </c>
      <c r="IR625" t="s">
        <v>443</v>
      </c>
      <c r="IS625" t="s">
        <v>443</v>
      </c>
      <c r="IT625" t="s">
        <v>443</v>
      </c>
      <c r="IU625">
        <v>0</v>
      </c>
      <c r="IV625">
        <v>100</v>
      </c>
      <c r="IW625">
        <v>100</v>
      </c>
      <c r="IX625">
        <v>6.068</v>
      </c>
      <c r="IY625">
        <v>0.3635</v>
      </c>
      <c r="IZ625">
        <v>4.29428474587108</v>
      </c>
      <c r="JA625">
        <v>0.0044018681294096</v>
      </c>
      <c r="JB625">
        <v>-1.90699597991277e-06</v>
      </c>
      <c r="JC625">
        <v>4.44501569190667e-10</v>
      </c>
      <c r="JD625">
        <v>0.0663976639725661</v>
      </c>
      <c r="JE625">
        <v>0.00774552653971819</v>
      </c>
      <c r="JF625">
        <v>0.000136201457998369</v>
      </c>
      <c r="JG625">
        <v>5.32982615085375e-06</v>
      </c>
      <c r="JH625">
        <v>-0</v>
      </c>
      <c r="JI625">
        <v>1991</v>
      </c>
      <c r="JJ625">
        <v>1</v>
      </c>
      <c r="JK625">
        <v>28</v>
      </c>
      <c r="JL625">
        <v>195962</v>
      </c>
      <c r="JM625">
        <v>195961.9</v>
      </c>
      <c r="JN625">
        <v>0.963135</v>
      </c>
      <c r="JO625">
        <v>2.39502</v>
      </c>
      <c r="JP625">
        <v>1.4978</v>
      </c>
      <c r="JQ625">
        <v>2.33276</v>
      </c>
      <c r="JR625">
        <v>1.54419</v>
      </c>
      <c r="JS625">
        <v>2.34863</v>
      </c>
      <c r="JT625">
        <v>35.801</v>
      </c>
      <c r="JU625">
        <v>24.105</v>
      </c>
      <c r="JV625">
        <v>18</v>
      </c>
      <c r="JW625">
        <v>547.104</v>
      </c>
      <c r="JX625">
        <v>432.836</v>
      </c>
      <c r="JY625">
        <v>25.7529</v>
      </c>
      <c r="JZ625">
        <v>28.3382</v>
      </c>
      <c r="KA625">
        <v>29.9999</v>
      </c>
      <c r="KB625">
        <v>28.2799</v>
      </c>
      <c r="KC625">
        <v>28.3061</v>
      </c>
      <c r="KD625">
        <v>19.3946</v>
      </c>
      <c r="KE625">
        <v>29.2575</v>
      </c>
      <c r="KF625">
        <v>100</v>
      </c>
      <c r="KG625">
        <v>25.7564</v>
      </c>
      <c r="KH625">
        <v>555.706</v>
      </c>
      <c r="KI625">
        <v>21.4209</v>
      </c>
      <c r="KJ625">
        <v>92.7744</v>
      </c>
      <c r="KK625">
        <v>98.7441</v>
      </c>
    </row>
    <row r="626" spans="1:297">
      <c r="A626">
        <v>610</v>
      </c>
      <c r="B626">
        <v>1759007428.1</v>
      </c>
      <c r="C626">
        <v>20081.0999999046</v>
      </c>
      <c r="D626" t="s">
        <v>1667</v>
      </c>
      <c r="E626" t="s">
        <v>1668</v>
      </c>
      <c r="F626">
        <v>5</v>
      </c>
      <c r="G626" t="s">
        <v>1602</v>
      </c>
      <c r="H626" t="s">
        <v>436</v>
      </c>
      <c r="I626">
        <v>1759007419.94615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(EA626+(U626+2*0.95*5.67E-8*(((EA626+$B$7)+273)^4-(EA626+273)^4)-44100*J626)/(1.84*29.3*R626+8*0.95*5.67E-8*(EA626+273)^3))</f>
        <v>0</v>
      </c>
      <c r="W626">
        <f>($C$7*EB626+$D$7*EC626+$E$7*V626)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2*0.95*5.67E-8*(((EA626+$B$7)+273)^4-(W626+273)^4)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550.764132096429</v>
      </c>
      <c r="AK626">
        <v>529.597793939394</v>
      </c>
      <c r="AL626">
        <v>3.50679467532462</v>
      </c>
      <c r="AM626">
        <v>63.08</v>
      </c>
      <c r="AN626">
        <f>(AP626 - AO626 + DY626*1E3/(8.314*(EA626+273.15)) * AR626/DX626 * AQ626) * DX626/(100*DL626) * 1000/(1000 - AP626)</f>
        <v>0</v>
      </c>
      <c r="AO626">
        <v>21.3746190178571</v>
      </c>
      <c r="AP626">
        <v>22.5499321212121</v>
      </c>
      <c r="AQ626">
        <v>1.57532913820622e-05</v>
      </c>
      <c r="AR626">
        <v>99.94</v>
      </c>
      <c r="AS626">
        <v>0</v>
      </c>
      <c r="AT626">
        <v>0</v>
      </c>
      <c r="AU626">
        <f>IF(AS626*$H$13&gt;=AW626,1.0,(AW626/(AW626-AS626*$H$13)))</f>
        <v>0</v>
      </c>
      <c r="AV626">
        <f>(AU626-1)*100</f>
        <v>0</v>
      </c>
      <c r="AW626">
        <f>MAX(0,($B$13+$C$13*EF626)/(1+$D$13*EF626)*DY626/(EA626+273)*$E$13)</f>
        <v>0</v>
      </c>
      <c r="AX626" t="s">
        <v>437</v>
      </c>
      <c r="AY626" t="s">
        <v>437</v>
      </c>
      <c r="AZ626">
        <v>0</v>
      </c>
      <c r="BA626">
        <v>0</v>
      </c>
      <c r="BB626">
        <f>1-AZ626/BA626</f>
        <v>0</v>
      </c>
      <c r="BC626">
        <v>0</v>
      </c>
      <c r="BD626" t="s">
        <v>437</v>
      </c>
      <c r="BE626" t="s">
        <v>437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437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$B$11*EG626+$C$11*EH626+$F$11*ES626*(1-EV626)</f>
        <v>0</v>
      </c>
      <c r="DI626">
        <f>DH626*DJ626</f>
        <v>0</v>
      </c>
      <c r="DJ626">
        <f>($B$11*$D$9+$C$11*$D$9+$F$11*((FF626+EX626)/MAX(FF626+EX626+FG626, 0.1)*$I$9+FG626/MAX(FF626+EX626+FG626, 0.1)*$J$9))/($B$11+$C$11+$F$11)</f>
        <v>0</v>
      </c>
      <c r="DK626">
        <f>($B$11*$K$9+$C$11*$K$9+$F$11*((FF626+EX626)/MAX(FF626+EX626+FG626, 0.1)*$P$9+FG626/MAX(FF626+EX626+FG626, 0.1)*$Q$9))/($B$11+$C$11+$F$11)</f>
        <v>0</v>
      </c>
      <c r="DL626">
        <v>2.7</v>
      </c>
      <c r="DM626">
        <v>0.5</v>
      </c>
      <c r="DN626" t="s">
        <v>438</v>
      </c>
      <c r="DO626">
        <v>2</v>
      </c>
      <c r="DP626" t="b">
        <v>1</v>
      </c>
      <c r="DQ626">
        <v>1759007419.94615</v>
      </c>
      <c r="DR626">
        <v>493.670692307692</v>
      </c>
      <c r="DS626">
        <v>522.667384615385</v>
      </c>
      <c r="DT626">
        <v>22.5479153846154</v>
      </c>
      <c r="DU626">
        <v>21.3469461538462</v>
      </c>
      <c r="DV626">
        <v>487.632</v>
      </c>
      <c r="DW626">
        <v>22.1844538461538</v>
      </c>
      <c r="DX626">
        <v>500.000615384615</v>
      </c>
      <c r="DY626">
        <v>90.2063692307692</v>
      </c>
      <c r="DZ626">
        <v>0.0297613615384615</v>
      </c>
      <c r="EA626">
        <v>29.2362615384615</v>
      </c>
      <c r="EB626">
        <v>30.0058153846154</v>
      </c>
      <c r="EC626">
        <v>999.9</v>
      </c>
      <c r="ED626">
        <v>0</v>
      </c>
      <c r="EE626">
        <v>0</v>
      </c>
      <c r="EF626">
        <v>9994.47230769231</v>
      </c>
      <c r="EG626">
        <v>0</v>
      </c>
      <c r="EH626">
        <v>9.84861</v>
      </c>
      <c r="EI626">
        <v>-28.9966923076923</v>
      </c>
      <c r="EJ626">
        <v>505.058769230769</v>
      </c>
      <c r="EK626">
        <v>534.068461538462</v>
      </c>
      <c r="EL626">
        <v>1.20096769230769</v>
      </c>
      <c r="EM626">
        <v>522.667384615385</v>
      </c>
      <c r="EN626">
        <v>21.3469461538462</v>
      </c>
      <c r="EO626">
        <v>2.03396461538461</v>
      </c>
      <c r="EP626">
        <v>1.92562846153846</v>
      </c>
      <c r="EQ626">
        <v>17.7112461538462</v>
      </c>
      <c r="ER626">
        <v>16.8457</v>
      </c>
      <c r="ES626">
        <v>2000.01153846154</v>
      </c>
      <c r="ET626">
        <v>0.979993923076923</v>
      </c>
      <c r="EU626">
        <v>0.0200060538461538</v>
      </c>
      <c r="EV626">
        <v>0</v>
      </c>
      <c r="EW626">
        <v>342.198461538462</v>
      </c>
      <c r="EX626">
        <v>5.00016</v>
      </c>
      <c r="EY626">
        <v>7095.53384615385</v>
      </c>
      <c r="EZ626">
        <v>18234.2692307692</v>
      </c>
      <c r="FA626">
        <v>48.937</v>
      </c>
      <c r="FB626">
        <v>49.5</v>
      </c>
      <c r="FC626">
        <v>49.375</v>
      </c>
      <c r="FD626">
        <v>49.1007692307692</v>
      </c>
      <c r="FE626">
        <v>50.7209230769231</v>
      </c>
      <c r="FF626">
        <v>1955.10153846154</v>
      </c>
      <c r="FG626">
        <v>39.91</v>
      </c>
      <c r="FH626">
        <v>0</v>
      </c>
      <c r="FI626">
        <v>1759007433.9</v>
      </c>
      <c r="FJ626">
        <v>0</v>
      </c>
      <c r="FK626">
        <v>342.176692307692</v>
      </c>
      <c r="FL626">
        <v>-0.698188029995331</v>
      </c>
      <c r="FM626">
        <v>-17.2670085572679</v>
      </c>
      <c r="FN626">
        <v>7095.28307692308</v>
      </c>
      <c r="FO626">
        <v>15</v>
      </c>
      <c r="FP626">
        <v>0</v>
      </c>
      <c r="FQ626" t="s">
        <v>439</v>
      </c>
      <c r="FR626">
        <v>1747249705.1</v>
      </c>
      <c r="FS626">
        <v>1747249711.1</v>
      </c>
      <c r="FT626">
        <v>0</v>
      </c>
      <c r="FU626">
        <v>0.871</v>
      </c>
      <c r="FV626">
        <v>0.066</v>
      </c>
      <c r="FW626">
        <v>5.486</v>
      </c>
      <c r="FX626">
        <v>0.145</v>
      </c>
      <c r="FY626">
        <v>420</v>
      </c>
      <c r="FZ626">
        <v>16</v>
      </c>
      <c r="GA626">
        <v>0.27</v>
      </c>
      <c r="GB626">
        <v>0.16</v>
      </c>
      <c r="GC626">
        <v>-28.531055</v>
      </c>
      <c r="GD626">
        <v>-8.26576691729324</v>
      </c>
      <c r="GE626">
        <v>1.07680826263314</v>
      </c>
      <c r="GF626">
        <v>0</v>
      </c>
      <c r="GG626">
        <v>342.205764705882</v>
      </c>
      <c r="GH626">
        <v>-0.61604277787728</v>
      </c>
      <c r="GI626">
        <v>0.178825261214519</v>
      </c>
      <c r="GJ626">
        <v>-1</v>
      </c>
      <c r="GK626">
        <v>1.209009</v>
      </c>
      <c r="GL626">
        <v>-0.257175338345865</v>
      </c>
      <c r="GM626">
        <v>0.0267288858540718</v>
      </c>
      <c r="GN626">
        <v>0</v>
      </c>
      <c r="GO626">
        <v>0</v>
      </c>
      <c r="GP626">
        <v>2</v>
      </c>
      <c r="GQ626" t="s">
        <v>457</v>
      </c>
      <c r="GR626">
        <v>3.12547</v>
      </c>
      <c r="GS626">
        <v>2.65509</v>
      </c>
      <c r="GT626">
        <v>0.104298</v>
      </c>
      <c r="GU626">
        <v>0.109285</v>
      </c>
      <c r="GV626">
        <v>0.0967539</v>
      </c>
      <c r="GW626">
        <v>0.0937059</v>
      </c>
      <c r="GX626">
        <v>22994.5</v>
      </c>
      <c r="GY626">
        <v>21731.5</v>
      </c>
      <c r="GZ626">
        <v>22958.8</v>
      </c>
      <c r="HA626">
        <v>23756.9</v>
      </c>
      <c r="HB626">
        <v>35347.8</v>
      </c>
      <c r="HC626">
        <v>35645.5</v>
      </c>
      <c r="HD626">
        <v>41395.9</v>
      </c>
      <c r="HE626">
        <v>42371.7</v>
      </c>
      <c r="HF626">
        <v>1.90222</v>
      </c>
      <c r="HG626">
        <v>1.81297</v>
      </c>
      <c r="HH626">
        <v>0.196144</v>
      </c>
      <c r="HI626">
        <v>0</v>
      </c>
      <c r="HJ626">
        <v>26.8195</v>
      </c>
      <c r="HK626">
        <v>999.9</v>
      </c>
      <c r="HL626">
        <v>55.799</v>
      </c>
      <c r="HM626">
        <v>29.427</v>
      </c>
      <c r="HN626">
        <v>25.4989</v>
      </c>
      <c r="HO626">
        <v>53.6428</v>
      </c>
      <c r="HP626">
        <v>41.6466</v>
      </c>
      <c r="HQ626">
        <v>1</v>
      </c>
      <c r="HR626">
        <v>0.0583537</v>
      </c>
      <c r="HS626">
        <v>0.631904</v>
      </c>
      <c r="HT626">
        <v>20.2163</v>
      </c>
      <c r="HU626">
        <v>5.23331</v>
      </c>
      <c r="HV626">
        <v>11.992</v>
      </c>
      <c r="HW626">
        <v>4.95565</v>
      </c>
      <c r="HX626">
        <v>3.30398</v>
      </c>
      <c r="HY626">
        <v>26.1</v>
      </c>
      <c r="HZ626">
        <v>9999</v>
      </c>
      <c r="IA626">
        <v>9999</v>
      </c>
      <c r="IB626">
        <v>9999</v>
      </c>
      <c r="IC626">
        <v>1.8685</v>
      </c>
      <c r="ID626">
        <v>1.86418</v>
      </c>
      <c r="IE626">
        <v>1.8718</v>
      </c>
      <c r="IF626">
        <v>1.8627</v>
      </c>
      <c r="IG626">
        <v>1.86206</v>
      </c>
      <c r="IH626">
        <v>1.86857</v>
      </c>
      <c r="II626">
        <v>1.85869</v>
      </c>
      <c r="IJ626">
        <v>1.86508</v>
      </c>
      <c r="IK626">
        <v>5</v>
      </c>
      <c r="IL626">
        <v>0</v>
      </c>
      <c r="IM626">
        <v>0</v>
      </c>
      <c r="IN626">
        <v>0</v>
      </c>
      <c r="IO626" t="s">
        <v>441</v>
      </c>
      <c r="IP626" t="s">
        <v>442</v>
      </c>
      <c r="IQ626" t="s">
        <v>443</v>
      </c>
      <c r="IR626" t="s">
        <v>443</v>
      </c>
      <c r="IS626" t="s">
        <v>443</v>
      </c>
      <c r="IT626" t="s">
        <v>443</v>
      </c>
      <c r="IU626">
        <v>0</v>
      </c>
      <c r="IV626">
        <v>100</v>
      </c>
      <c r="IW626">
        <v>100</v>
      </c>
      <c r="IX626">
        <v>6.116</v>
      </c>
      <c r="IY626">
        <v>0.3634</v>
      </c>
      <c r="IZ626">
        <v>4.29428474587108</v>
      </c>
      <c r="JA626">
        <v>0.0044018681294096</v>
      </c>
      <c r="JB626">
        <v>-1.90699597991277e-06</v>
      </c>
      <c r="JC626">
        <v>4.44501569190667e-10</v>
      </c>
      <c r="JD626">
        <v>0.0663976639725661</v>
      </c>
      <c r="JE626">
        <v>0.00774552653971819</v>
      </c>
      <c r="JF626">
        <v>0.000136201457998369</v>
      </c>
      <c r="JG626">
        <v>5.32982615085375e-06</v>
      </c>
      <c r="JH626">
        <v>-0</v>
      </c>
      <c r="JI626">
        <v>1991</v>
      </c>
      <c r="JJ626">
        <v>1</v>
      </c>
      <c r="JK626">
        <v>28</v>
      </c>
      <c r="JL626">
        <v>195962</v>
      </c>
      <c r="JM626">
        <v>195962</v>
      </c>
      <c r="JN626">
        <v>0.993652</v>
      </c>
      <c r="JO626">
        <v>2.40967</v>
      </c>
      <c r="JP626">
        <v>1.49902</v>
      </c>
      <c r="JQ626">
        <v>2.33276</v>
      </c>
      <c r="JR626">
        <v>1.54419</v>
      </c>
      <c r="JS626">
        <v>2.3645</v>
      </c>
      <c r="JT626">
        <v>35.801</v>
      </c>
      <c r="JU626">
        <v>24.0963</v>
      </c>
      <c r="JV626">
        <v>18</v>
      </c>
      <c r="JW626">
        <v>547.208</v>
      </c>
      <c r="JX626">
        <v>432.814</v>
      </c>
      <c r="JY626">
        <v>25.7555</v>
      </c>
      <c r="JZ626">
        <v>28.3352</v>
      </c>
      <c r="KA626">
        <v>29.9998</v>
      </c>
      <c r="KB626">
        <v>28.2769</v>
      </c>
      <c r="KC626">
        <v>28.3031</v>
      </c>
      <c r="KD626">
        <v>20.076</v>
      </c>
      <c r="KE626">
        <v>29.2575</v>
      </c>
      <c r="KF626">
        <v>100</v>
      </c>
      <c r="KG626">
        <v>25.7551</v>
      </c>
      <c r="KH626">
        <v>575.839</v>
      </c>
      <c r="KI626">
        <v>21.4367</v>
      </c>
      <c r="KJ626">
        <v>92.7751</v>
      </c>
      <c r="KK626">
        <v>98.7447</v>
      </c>
    </row>
    <row r="627" spans="1:297">
      <c r="A627">
        <v>611</v>
      </c>
      <c r="B627">
        <v>1759007433.1</v>
      </c>
      <c r="C627">
        <v>20086.0999999046</v>
      </c>
      <c r="D627" t="s">
        <v>1669</v>
      </c>
      <c r="E627" t="s">
        <v>1670</v>
      </c>
      <c r="F627">
        <v>5</v>
      </c>
      <c r="G627" t="s">
        <v>1602</v>
      </c>
      <c r="H627" t="s">
        <v>436</v>
      </c>
      <c r="I627">
        <v>1759007424.94615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(EA627+(U627+2*0.95*5.67E-8*(((EA627+$B$7)+273)^4-(EA627+273)^4)-44100*J627)/(1.84*29.3*R627+8*0.95*5.67E-8*(EA627+273)^3))</f>
        <v>0</v>
      </c>
      <c r="W627">
        <f>($C$7*EB627+$D$7*EC627+$E$7*V627)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2*0.95*5.67E-8*(((EA627+$B$7)+273)^4-(W627+273)^4)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567.276061957143</v>
      </c>
      <c r="AK627">
        <v>546.465036363636</v>
      </c>
      <c r="AL627">
        <v>3.36668813852807</v>
      </c>
      <c r="AM627">
        <v>63.08</v>
      </c>
      <c r="AN627">
        <f>(AP627 - AO627 + DY627*1E3/(8.314*(EA627+273.15)) * AR627/DX627 * AQ627) * DX627/(100*DL627) * 1000/(1000 - AP627)</f>
        <v>0</v>
      </c>
      <c r="AO627">
        <v>21.3753017291667</v>
      </c>
      <c r="AP627">
        <v>22.538263030303</v>
      </c>
      <c r="AQ627">
        <v>-8.57906799084117e-05</v>
      </c>
      <c r="AR627">
        <v>99.94</v>
      </c>
      <c r="AS627">
        <v>0</v>
      </c>
      <c r="AT627">
        <v>0</v>
      </c>
      <c r="AU627">
        <f>IF(AS627*$H$13&gt;=AW627,1.0,(AW627/(AW627-AS627*$H$13)))</f>
        <v>0</v>
      </c>
      <c r="AV627">
        <f>(AU627-1)*100</f>
        <v>0</v>
      </c>
      <c r="AW627">
        <f>MAX(0,($B$13+$C$13*EF627)/(1+$D$13*EF627)*DY627/(EA627+273)*$E$13)</f>
        <v>0</v>
      </c>
      <c r="AX627" t="s">
        <v>437</v>
      </c>
      <c r="AY627" t="s">
        <v>437</v>
      </c>
      <c r="AZ627">
        <v>0</v>
      </c>
      <c r="BA627">
        <v>0</v>
      </c>
      <c r="BB627">
        <f>1-AZ627/BA627</f>
        <v>0</v>
      </c>
      <c r="BC627">
        <v>0</v>
      </c>
      <c r="BD627" t="s">
        <v>437</v>
      </c>
      <c r="BE627" t="s">
        <v>437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437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$B$11*EG627+$C$11*EH627+$F$11*ES627*(1-EV627)</f>
        <v>0</v>
      </c>
      <c r="DI627">
        <f>DH627*DJ627</f>
        <v>0</v>
      </c>
      <c r="DJ627">
        <f>($B$11*$D$9+$C$11*$D$9+$F$11*((FF627+EX627)/MAX(FF627+EX627+FG627, 0.1)*$I$9+FG627/MAX(FF627+EX627+FG627, 0.1)*$J$9))/($B$11+$C$11+$F$11)</f>
        <v>0</v>
      </c>
      <c r="DK627">
        <f>($B$11*$K$9+$C$11*$K$9+$F$11*((FF627+EX627)/MAX(FF627+EX627+FG627, 0.1)*$P$9+FG627/MAX(FF627+EX627+FG627, 0.1)*$Q$9))/($B$11+$C$11+$F$11)</f>
        <v>0</v>
      </c>
      <c r="DL627">
        <v>2.7</v>
      </c>
      <c r="DM627">
        <v>0.5</v>
      </c>
      <c r="DN627" t="s">
        <v>438</v>
      </c>
      <c r="DO627">
        <v>2</v>
      </c>
      <c r="DP627" t="b">
        <v>1</v>
      </c>
      <c r="DQ627">
        <v>1759007424.94615</v>
      </c>
      <c r="DR627">
        <v>510.343538461538</v>
      </c>
      <c r="DS627">
        <v>539.311769230769</v>
      </c>
      <c r="DT627">
        <v>22.5459</v>
      </c>
      <c r="DU627">
        <v>21.366</v>
      </c>
      <c r="DV627">
        <v>504.257692307692</v>
      </c>
      <c r="DW627">
        <v>22.1824769230769</v>
      </c>
      <c r="DX627">
        <v>500.003307692308</v>
      </c>
      <c r="DY627">
        <v>90.2062846153846</v>
      </c>
      <c r="DZ627">
        <v>0.0297625923076923</v>
      </c>
      <c r="EA627">
        <v>29.2367153846154</v>
      </c>
      <c r="EB627">
        <v>30.0105615384615</v>
      </c>
      <c r="EC627">
        <v>999.9</v>
      </c>
      <c r="ED627">
        <v>0</v>
      </c>
      <c r="EE627">
        <v>0</v>
      </c>
      <c r="EF627">
        <v>9990.95615384615</v>
      </c>
      <c r="EG627">
        <v>0</v>
      </c>
      <c r="EH627">
        <v>9.84861</v>
      </c>
      <c r="EI627">
        <v>-28.9681923076923</v>
      </c>
      <c r="EJ627">
        <v>522.115153846154</v>
      </c>
      <c r="EK627">
        <v>551.086384615385</v>
      </c>
      <c r="EL627">
        <v>1.17988461538462</v>
      </c>
      <c r="EM627">
        <v>539.311769230769</v>
      </c>
      <c r="EN627">
        <v>21.366</v>
      </c>
      <c r="EO627">
        <v>2.03378076923077</v>
      </c>
      <c r="EP627">
        <v>1.92734692307692</v>
      </c>
      <c r="EQ627">
        <v>17.7098076923077</v>
      </c>
      <c r="ER627">
        <v>16.8597692307692</v>
      </c>
      <c r="ES627">
        <v>1999.96692307692</v>
      </c>
      <c r="ET627">
        <v>0.979993461538462</v>
      </c>
      <c r="EU627">
        <v>0.0200064769230769</v>
      </c>
      <c r="EV627">
        <v>0</v>
      </c>
      <c r="EW627">
        <v>342.159153846154</v>
      </c>
      <c r="EX627">
        <v>5.00016</v>
      </c>
      <c r="EY627">
        <v>7093.86461538462</v>
      </c>
      <c r="EZ627">
        <v>18233.8538461538</v>
      </c>
      <c r="FA627">
        <v>48.937</v>
      </c>
      <c r="FB627">
        <v>49.5</v>
      </c>
      <c r="FC627">
        <v>49.375</v>
      </c>
      <c r="FD627">
        <v>49.0959230769231</v>
      </c>
      <c r="FE627">
        <v>50.7257692307692</v>
      </c>
      <c r="FF627">
        <v>1955.05692307692</v>
      </c>
      <c r="FG627">
        <v>39.91</v>
      </c>
      <c r="FH627">
        <v>0</v>
      </c>
      <c r="FI627">
        <v>1759007438.7</v>
      </c>
      <c r="FJ627">
        <v>0</v>
      </c>
      <c r="FK627">
        <v>342.143230769231</v>
      </c>
      <c r="FL627">
        <v>0.0372649590056479</v>
      </c>
      <c r="FM627">
        <v>-18.6731624180355</v>
      </c>
      <c r="FN627">
        <v>7093.77423076923</v>
      </c>
      <c r="FO627">
        <v>15</v>
      </c>
      <c r="FP627">
        <v>0</v>
      </c>
      <c r="FQ627" t="s">
        <v>439</v>
      </c>
      <c r="FR627">
        <v>1747249705.1</v>
      </c>
      <c r="FS627">
        <v>1747249711.1</v>
      </c>
      <c r="FT627">
        <v>0</v>
      </c>
      <c r="FU627">
        <v>0.871</v>
      </c>
      <c r="FV627">
        <v>0.066</v>
      </c>
      <c r="FW627">
        <v>5.486</v>
      </c>
      <c r="FX627">
        <v>0.145</v>
      </c>
      <c r="FY627">
        <v>420</v>
      </c>
      <c r="FZ627">
        <v>16</v>
      </c>
      <c r="GA627">
        <v>0.27</v>
      </c>
      <c r="GB627">
        <v>0.16</v>
      </c>
      <c r="GC627">
        <v>-28.9842761904762</v>
      </c>
      <c r="GD627">
        <v>-1.29479999999997</v>
      </c>
      <c r="GE627">
        <v>0.521414779508837</v>
      </c>
      <c r="GF627">
        <v>0</v>
      </c>
      <c r="GG627">
        <v>342.174529411765</v>
      </c>
      <c r="GH627">
        <v>-0.338640182381693</v>
      </c>
      <c r="GI627">
        <v>0.186600743219958</v>
      </c>
      <c r="GJ627">
        <v>-1</v>
      </c>
      <c r="GK627">
        <v>1.1940719047619</v>
      </c>
      <c r="GL627">
        <v>-0.247417402597401</v>
      </c>
      <c r="GM627">
        <v>0.0269052476062354</v>
      </c>
      <c r="GN627">
        <v>0</v>
      </c>
      <c r="GO627">
        <v>0</v>
      </c>
      <c r="GP627">
        <v>2</v>
      </c>
      <c r="GQ627" t="s">
        <v>457</v>
      </c>
      <c r="GR627">
        <v>3.12538</v>
      </c>
      <c r="GS627">
        <v>2.65523</v>
      </c>
      <c r="GT627">
        <v>0.106731</v>
      </c>
      <c r="GU627">
        <v>0.111713</v>
      </c>
      <c r="GV627">
        <v>0.0967149</v>
      </c>
      <c r="GW627">
        <v>0.0937112</v>
      </c>
      <c r="GX627">
        <v>22932.6</v>
      </c>
      <c r="GY627">
        <v>21672.5</v>
      </c>
      <c r="GZ627">
        <v>22959.4</v>
      </c>
      <c r="HA627">
        <v>23757.2</v>
      </c>
      <c r="HB627">
        <v>35350.2</v>
      </c>
      <c r="HC627">
        <v>35646.2</v>
      </c>
      <c r="HD627">
        <v>41396.7</v>
      </c>
      <c r="HE627">
        <v>42372.5</v>
      </c>
      <c r="HF627">
        <v>1.90187</v>
      </c>
      <c r="HG627">
        <v>1.81332</v>
      </c>
      <c r="HH627">
        <v>0.196673</v>
      </c>
      <c r="HI627">
        <v>0</v>
      </c>
      <c r="HJ627">
        <v>26.8217</v>
      </c>
      <c r="HK627">
        <v>999.9</v>
      </c>
      <c r="HL627">
        <v>55.799</v>
      </c>
      <c r="HM627">
        <v>29.427</v>
      </c>
      <c r="HN627">
        <v>25.4999</v>
      </c>
      <c r="HO627">
        <v>53.9828</v>
      </c>
      <c r="HP627">
        <v>41.5425</v>
      </c>
      <c r="HQ627">
        <v>1</v>
      </c>
      <c r="HR627">
        <v>0.0579776</v>
      </c>
      <c r="HS627">
        <v>0.696748</v>
      </c>
      <c r="HT627">
        <v>20.2161</v>
      </c>
      <c r="HU627">
        <v>5.23376</v>
      </c>
      <c r="HV627">
        <v>11.992</v>
      </c>
      <c r="HW627">
        <v>4.9557</v>
      </c>
      <c r="HX627">
        <v>3.304</v>
      </c>
      <c r="HY627">
        <v>26.1</v>
      </c>
      <c r="HZ627">
        <v>9999</v>
      </c>
      <c r="IA627">
        <v>9999</v>
      </c>
      <c r="IB627">
        <v>9999</v>
      </c>
      <c r="IC627">
        <v>1.8685</v>
      </c>
      <c r="ID627">
        <v>1.86417</v>
      </c>
      <c r="IE627">
        <v>1.8718</v>
      </c>
      <c r="IF627">
        <v>1.8627</v>
      </c>
      <c r="IG627">
        <v>1.86207</v>
      </c>
      <c r="IH627">
        <v>1.86856</v>
      </c>
      <c r="II627">
        <v>1.85867</v>
      </c>
      <c r="IJ627">
        <v>1.86508</v>
      </c>
      <c r="IK627">
        <v>5</v>
      </c>
      <c r="IL627">
        <v>0</v>
      </c>
      <c r="IM627">
        <v>0</v>
      </c>
      <c r="IN627">
        <v>0</v>
      </c>
      <c r="IO627" t="s">
        <v>441</v>
      </c>
      <c r="IP627" t="s">
        <v>442</v>
      </c>
      <c r="IQ627" t="s">
        <v>443</v>
      </c>
      <c r="IR627" t="s">
        <v>443</v>
      </c>
      <c r="IS627" t="s">
        <v>443</v>
      </c>
      <c r="IT627" t="s">
        <v>443</v>
      </c>
      <c r="IU627">
        <v>0</v>
      </c>
      <c r="IV627">
        <v>100</v>
      </c>
      <c r="IW627">
        <v>100</v>
      </c>
      <c r="IX627">
        <v>6.162</v>
      </c>
      <c r="IY627">
        <v>0.3632</v>
      </c>
      <c r="IZ627">
        <v>4.29428474587108</v>
      </c>
      <c r="JA627">
        <v>0.0044018681294096</v>
      </c>
      <c r="JB627">
        <v>-1.90699597991277e-06</v>
      </c>
      <c r="JC627">
        <v>4.44501569190667e-10</v>
      </c>
      <c r="JD627">
        <v>0.0663976639725661</v>
      </c>
      <c r="JE627">
        <v>0.00774552653971819</v>
      </c>
      <c r="JF627">
        <v>0.000136201457998369</v>
      </c>
      <c r="JG627">
        <v>5.32982615085375e-06</v>
      </c>
      <c r="JH627">
        <v>-0</v>
      </c>
      <c r="JI627">
        <v>1991</v>
      </c>
      <c r="JJ627">
        <v>1</v>
      </c>
      <c r="JK627">
        <v>28</v>
      </c>
      <c r="JL627">
        <v>195962.1</v>
      </c>
      <c r="JM627">
        <v>195962</v>
      </c>
      <c r="JN627">
        <v>1.03027</v>
      </c>
      <c r="JO627">
        <v>2.41821</v>
      </c>
      <c r="JP627">
        <v>1.49902</v>
      </c>
      <c r="JQ627">
        <v>2.33276</v>
      </c>
      <c r="JR627">
        <v>1.54419</v>
      </c>
      <c r="JS627">
        <v>2.27051</v>
      </c>
      <c r="JT627">
        <v>35.8244</v>
      </c>
      <c r="JU627">
        <v>24.0787</v>
      </c>
      <c r="JV627">
        <v>18</v>
      </c>
      <c r="JW627">
        <v>546.955</v>
      </c>
      <c r="JX627">
        <v>433.004</v>
      </c>
      <c r="JY627">
        <v>25.7525</v>
      </c>
      <c r="JZ627">
        <v>28.3322</v>
      </c>
      <c r="KA627">
        <v>29.9999</v>
      </c>
      <c r="KB627">
        <v>28.274</v>
      </c>
      <c r="KC627">
        <v>28.3007</v>
      </c>
      <c r="KD627">
        <v>20.7109</v>
      </c>
      <c r="KE627">
        <v>29.2575</v>
      </c>
      <c r="KF627">
        <v>100</v>
      </c>
      <c r="KG627">
        <v>25.7381</v>
      </c>
      <c r="KH627">
        <v>589.37</v>
      </c>
      <c r="KI627">
        <v>21.4633</v>
      </c>
      <c r="KJ627">
        <v>92.777</v>
      </c>
      <c r="KK627">
        <v>98.7465</v>
      </c>
    </row>
    <row r="628" spans="1:297">
      <c r="A628">
        <v>612</v>
      </c>
      <c r="B628">
        <v>1759007438.1</v>
      </c>
      <c r="C628">
        <v>20091.0999999046</v>
      </c>
      <c r="D628" t="s">
        <v>1671</v>
      </c>
      <c r="E628" t="s">
        <v>1672</v>
      </c>
      <c r="F628">
        <v>5</v>
      </c>
      <c r="G628" t="s">
        <v>1602</v>
      </c>
      <c r="H628" t="s">
        <v>436</v>
      </c>
      <c r="I628">
        <v>1759007429.94615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(EA628+(U628+2*0.95*5.67E-8*(((EA628+$B$7)+273)^4-(EA628+273)^4)-44100*J628)/(1.84*29.3*R628+8*0.95*5.67E-8*(EA628+273)^3))</f>
        <v>0</v>
      </c>
      <c r="W628">
        <f>($C$7*EB628+$D$7*EC628+$E$7*V628)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2*0.95*5.67E-8*(((EA628+$B$7)+273)^4-(W628+273)^4)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584.868622480952</v>
      </c>
      <c r="AK628">
        <v>563.888484848485</v>
      </c>
      <c r="AL628">
        <v>3.48601597402596</v>
      </c>
      <c r="AM628">
        <v>63.08</v>
      </c>
      <c r="AN628">
        <f>(AP628 - AO628 + DY628*1E3/(8.314*(EA628+273.15)) * AR628/DX628 * AQ628) * DX628/(100*DL628) * 1000/(1000 - AP628)</f>
        <v>0</v>
      </c>
      <c r="AO628">
        <v>21.3766387172619</v>
      </c>
      <c r="AP628">
        <v>22.5168054545454</v>
      </c>
      <c r="AQ628">
        <v>-0.000160508475947782</v>
      </c>
      <c r="AR628">
        <v>99.94</v>
      </c>
      <c r="AS628">
        <v>0</v>
      </c>
      <c r="AT628">
        <v>0</v>
      </c>
      <c r="AU628">
        <f>IF(AS628*$H$13&gt;=AW628,1.0,(AW628/(AW628-AS628*$H$13)))</f>
        <v>0</v>
      </c>
      <c r="AV628">
        <f>(AU628-1)*100</f>
        <v>0</v>
      </c>
      <c r="AW628">
        <f>MAX(0,($B$13+$C$13*EF628)/(1+$D$13*EF628)*DY628/(EA628+273)*$E$13)</f>
        <v>0</v>
      </c>
      <c r="AX628" t="s">
        <v>437</v>
      </c>
      <c r="AY628" t="s">
        <v>437</v>
      </c>
      <c r="AZ628">
        <v>0</v>
      </c>
      <c r="BA628">
        <v>0</v>
      </c>
      <c r="BB628">
        <f>1-AZ628/BA628</f>
        <v>0</v>
      </c>
      <c r="BC628">
        <v>0</v>
      </c>
      <c r="BD628" t="s">
        <v>437</v>
      </c>
      <c r="BE628" t="s">
        <v>437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437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$B$11*EG628+$C$11*EH628+$F$11*ES628*(1-EV628)</f>
        <v>0</v>
      </c>
      <c r="DI628">
        <f>DH628*DJ628</f>
        <v>0</v>
      </c>
      <c r="DJ628">
        <f>($B$11*$D$9+$C$11*$D$9+$F$11*((FF628+EX628)/MAX(FF628+EX628+FG628, 0.1)*$I$9+FG628/MAX(FF628+EX628+FG628, 0.1)*$J$9))/($B$11+$C$11+$F$11)</f>
        <v>0</v>
      </c>
      <c r="DK628">
        <f>($B$11*$K$9+$C$11*$K$9+$F$11*((FF628+EX628)/MAX(FF628+EX628+FG628, 0.1)*$P$9+FG628/MAX(FF628+EX628+FG628, 0.1)*$Q$9))/($B$11+$C$11+$F$11)</f>
        <v>0</v>
      </c>
      <c r="DL628">
        <v>2.7</v>
      </c>
      <c r="DM628">
        <v>0.5</v>
      </c>
      <c r="DN628" t="s">
        <v>438</v>
      </c>
      <c r="DO628">
        <v>2</v>
      </c>
      <c r="DP628" t="b">
        <v>1</v>
      </c>
      <c r="DQ628">
        <v>1759007429.94615</v>
      </c>
      <c r="DR628">
        <v>527.058846153846</v>
      </c>
      <c r="DS628">
        <v>556.338153846154</v>
      </c>
      <c r="DT628">
        <v>22.5394384615385</v>
      </c>
      <c r="DU628">
        <v>21.3746769230769</v>
      </c>
      <c r="DV628">
        <v>520.926307692308</v>
      </c>
      <c r="DW628">
        <v>22.1761538461538</v>
      </c>
      <c r="DX628">
        <v>500.005615384615</v>
      </c>
      <c r="DY628">
        <v>90.2055923076923</v>
      </c>
      <c r="DZ628">
        <v>0.0296447769230769</v>
      </c>
      <c r="EA628">
        <v>29.2410461538462</v>
      </c>
      <c r="EB628">
        <v>30.0212615384615</v>
      </c>
      <c r="EC628">
        <v>999.9</v>
      </c>
      <c r="ED628">
        <v>0</v>
      </c>
      <c r="EE628">
        <v>0</v>
      </c>
      <c r="EF628">
        <v>10002.7807692308</v>
      </c>
      <c r="EG628">
        <v>0</v>
      </c>
      <c r="EH628">
        <v>9.84861</v>
      </c>
      <c r="EI628">
        <v>-29.2793153846154</v>
      </c>
      <c r="EJ628">
        <v>539.212153846154</v>
      </c>
      <c r="EK628">
        <v>568.489307692308</v>
      </c>
      <c r="EL628">
        <v>1.16475</v>
      </c>
      <c r="EM628">
        <v>556.338153846154</v>
      </c>
      <c r="EN628">
        <v>21.3746769230769</v>
      </c>
      <c r="EO628">
        <v>2.03318307692308</v>
      </c>
      <c r="EP628">
        <v>1.92811538461538</v>
      </c>
      <c r="EQ628">
        <v>17.7051461538462</v>
      </c>
      <c r="ER628">
        <v>16.8660538461539</v>
      </c>
      <c r="ES628">
        <v>1999.98846153846</v>
      </c>
      <c r="ET628">
        <v>0.979993692307692</v>
      </c>
      <c r="EU628">
        <v>0.0200062615384615</v>
      </c>
      <c r="EV628">
        <v>0</v>
      </c>
      <c r="EW628">
        <v>342.068692307692</v>
      </c>
      <c r="EX628">
        <v>5.00016</v>
      </c>
      <c r="EY628">
        <v>7092.46076923077</v>
      </c>
      <c r="EZ628">
        <v>18234.0538461538</v>
      </c>
      <c r="FA628">
        <v>48.937</v>
      </c>
      <c r="FB628">
        <v>49.5</v>
      </c>
      <c r="FC628">
        <v>49.375</v>
      </c>
      <c r="FD628">
        <v>49.0959230769231</v>
      </c>
      <c r="FE628">
        <v>50.7209230769231</v>
      </c>
      <c r="FF628">
        <v>1955.07846153846</v>
      </c>
      <c r="FG628">
        <v>39.91</v>
      </c>
      <c r="FH628">
        <v>0</v>
      </c>
      <c r="FI628">
        <v>1759007443.5</v>
      </c>
      <c r="FJ628">
        <v>0</v>
      </c>
      <c r="FK628">
        <v>342.087269230769</v>
      </c>
      <c r="FL628">
        <v>-0.238393164174076</v>
      </c>
      <c r="FM628">
        <v>-18.1511110798588</v>
      </c>
      <c r="FN628">
        <v>7092.36230769231</v>
      </c>
      <c r="FO628">
        <v>15</v>
      </c>
      <c r="FP628">
        <v>0</v>
      </c>
      <c r="FQ628" t="s">
        <v>439</v>
      </c>
      <c r="FR628">
        <v>1747249705.1</v>
      </c>
      <c r="FS628">
        <v>1747249711.1</v>
      </c>
      <c r="FT628">
        <v>0</v>
      </c>
      <c r="FU628">
        <v>0.871</v>
      </c>
      <c r="FV628">
        <v>0.066</v>
      </c>
      <c r="FW628">
        <v>5.486</v>
      </c>
      <c r="FX628">
        <v>0.145</v>
      </c>
      <c r="FY628">
        <v>420</v>
      </c>
      <c r="FZ628">
        <v>16</v>
      </c>
      <c r="GA628">
        <v>0.27</v>
      </c>
      <c r="GB628">
        <v>0.16</v>
      </c>
      <c r="GC628">
        <v>-29.06919</v>
      </c>
      <c r="GD628">
        <v>-2.72150075187975</v>
      </c>
      <c r="GE628">
        <v>0.525877979097813</v>
      </c>
      <c r="GF628">
        <v>0</v>
      </c>
      <c r="GG628">
        <v>342.116647058824</v>
      </c>
      <c r="GH628">
        <v>-0.602658518872835</v>
      </c>
      <c r="GI628">
        <v>0.1969577264815</v>
      </c>
      <c r="GJ628">
        <v>-1</v>
      </c>
      <c r="GK628">
        <v>1.171078</v>
      </c>
      <c r="GL628">
        <v>-0.161292631578949</v>
      </c>
      <c r="GM628">
        <v>0.0163958371545951</v>
      </c>
      <c r="GN628">
        <v>0</v>
      </c>
      <c r="GO628">
        <v>0</v>
      </c>
      <c r="GP628">
        <v>2</v>
      </c>
      <c r="GQ628" t="s">
        <v>457</v>
      </c>
      <c r="GR628">
        <v>3.12539</v>
      </c>
      <c r="GS628">
        <v>2.65544</v>
      </c>
      <c r="GT628">
        <v>0.109185</v>
      </c>
      <c r="GU628">
        <v>0.114021</v>
      </c>
      <c r="GV628">
        <v>0.0966471</v>
      </c>
      <c r="GW628">
        <v>0.0937247</v>
      </c>
      <c r="GX628">
        <v>22870.1</v>
      </c>
      <c r="GY628">
        <v>21616.4</v>
      </c>
      <c r="GZ628">
        <v>22959.9</v>
      </c>
      <c r="HA628">
        <v>23757.4</v>
      </c>
      <c r="HB628">
        <v>35353.4</v>
      </c>
      <c r="HC628">
        <v>35645.9</v>
      </c>
      <c r="HD628">
        <v>41397.1</v>
      </c>
      <c r="HE628">
        <v>42372.6</v>
      </c>
      <c r="HF628">
        <v>1.9018</v>
      </c>
      <c r="HG628">
        <v>1.81343</v>
      </c>
      <c r="HH628">
        <v>0.196695</v>
      </c>
      <c r="HI628">
        <v>0</v>
      </c>
      <c r="HJ628">
        <v>26.8244</v>
      </c>
      <c r="HK628">
        <v>999.9</v>
      </c>
      <c r="HL628">
        <v>55.75</v>
      </c>
      <c r="HM628">
        <v>29.427</v>
      </c>
      <c r="HN628">
        <v>25.4763</v>
      </c>
      <c r="HO628">
        <v>53.7228</v>
      </c>
      <c r="HP628">
        <v>41.5064</v>
      </c>
      <c r="HQ628">
        <v>1</v>
      </c>
      <c r="HR628">
        <v>0.0581123</v>
      </c>
      <c r="HS628">
        <v>0.774551</v>
      </c>
      <c r="HT628">
        <v>20.2158</v>
      </c>
      <c r="HU628">
        <v>5.23361</v>
      </c>
      <c r="HV628">
        <v>11.992</v>
      </c>
      <c r="HW628">
        <v>4.9558</v>
      </c>
      <c r="HX628">
        <v>3.304</v>
      </c>
      <c r="HY628">
        <v>26.1</v>
      </c>
      <c r="HZ628">
        <v>9999</v>
      </c>
      <c r="IA628">
        <v>9999</v>
      </c>
      <c r="IB628">
        <v>9999</v>
      </c>
      <c r="IC628">
        <v>1.86854</v>
      </c>
      <c r="ID628">
        <v>1.86418</v>
      </c>
      <c r="IE628">
        <v>1.8718</v>
      </c>
      <c r="IF628">
        <v>1.86267</v>
      </c>
      <c r="IG628">
        <v>1.86209</v>
      </c>
      <c r="IH628">
        <v>1.86858</v>
      </c>
      <c r="II628">
        <v>1.85869</v>
      </c>
      <c r="IJ628">
        <v>1.86508</v>
      </c>
      <c r="IK628">
        <v>5</v>
      </c>
      <c r="IL628">
        <v>0</v>
      </c>
      <c r="IM628">
        <v>0</v>
      </c>
      <c r="IN628">
        <v>0</v>
      </c>
      <c r="IO628" t="s">
        <v>441</v>
      </c>
      <c r="IP628" t="s">
        <v>442</v>
      </c>
      <c r="IQ628" t="s">
        <v>443</v>
      </c>
      <c r="IR628" t="s">
        <v>443</v>
      </c>
      <c r="IS628" t="s">
        <v>443</v>
      </c>
      <c r="IT628" t="s">
        <v>443</v>
      </c>
      <c r="IU628">
        <v>0</v>
      </c>
      <c r="IV628">
        <v>100</v>
      </c>
      <c r="IW628">
        <v>100</v>
      </c>
      <c r="IX628">
        <v>6.208</v>
      </c>
      <c r="IY628">
        <v>0.3627</v>
      </c>
      <c r="IZ628">
        <v>4.29428474587108</v>
      </c>
      <c r="JA628">
        <v>0.0044018681294096</v>
      </c>
      <c r="JB628">
        <v>-1.90699597991277e-06</v>
      </c>
      <c r="JC628">
        <v>4.44501569190667e-10</v>
      </c>
      <c r="JD628">
        <v>0.0663976639725661</v>
      </c>
      <c r="JE628">
        <v>0.00774552653971819</v>
      </c>
      <c r="JF628">
        <v>0.000136201457998369</v>
      </c>
      <c r="JG628">
        <v>5.32982615085375e-06</v>
      </c>
      <c r="JH628">
        <v>-0</v>
      </c>
      <c r="JI628">
        <v>1991</v>
      </c>
      <c r="JJ628">
        <v>1</v>
      </c>
      <c r="JK628">
        <v>28</v>
      </c>
      <c r="JL628">
        <v>195962.2</v>
      </c>
      <c r="JM628">
        <v>195962.1</v>
      </c>
      <c r="JN628">
        <v>1.06079</v>
      </c>
      <c r="JO628">
        <v>2.40601</v>
      </c>
      <c r="JP628">
        <v>1.49902</v>
      </c>
      <c r="JQ628">
        <v>2.33276</v>
      </c>
      <c r="JR628">
        <v>1.54419</v>
      </c>
      <c r="JS628">
        <v>2.30713</v>
      </c>
      <c r="JT628">
        <v>35.801</v>
      </c>
      <c r="JU628">
        <v>24.0875</v>
      </c>
      <c r="JV628">
        <v>18</v>
      </c>
      <c r="JW628">
        <v>546.887</v>
      </c>
      <c r="JX628">
        <v>433.043</v>
      </c>
      <c r="JY628">
        <v>25.7343</v>
      </c>
      <c r="JZ628">
        <v>28.3294</v>
      </c>
      <c r="KA628">
        <v>30.0001</v>
      </c>
      <c r="KB628">
        <v>28.2718</v>
      </c>
      <c r="KC628">
        <v>28.2979</v>
      </c>
      <c r="KD628">
        <v>21.4017</v>
      </c>
      <c r="KE628">
        <v>28.9803</v>
      </c>
      <c r="KF628">
        <v>100</v>
      </c>
      <c r="KG628">
        <v>25.7076</v>
      </c>
      <c r="KH628">
        <v>609.667</v>
      </c>
      <c r="KI628">
        <v>21.508</v>
      </c>
      <c r="KJ628">
        <v>92.7783</v>
      </c>
      <c r="KK628">
        <v>98.7468</v>
      </c>
    </row>
    <row r="629" spans="1:297">
      <c r="A629">
        <v>613</v>
      </c>
      <c r="B629">
        <v>1759007443.1</v>
      </c>
      <c r="C629">
        <v>20096.0999999046</v>
      </c>
      <c r="D629" t="s">
        <v>1673</v>
      </c>
      <c r="E629" t="s">
        <v>1674</v>
      </c>
      <c r="F629">
        <v>5</v>
      </c>
      <c r="G629" t="s">
        <v>1602</v>
      </c>
      <c r="H629" t="s">
        <v>436</v>
      </c>
      <c r="I629">
        <v>1759007434.94615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(EA629+(U629+2*0.95*5.67E-8*(((EA629+$B$7)+273)^4-(EA629+273)^4)-44100*J629)/(1.84*29.3*R629+8*0.95*5.67E-8*(EA629+273)^3))</f>
        <v>0</v>
      </c>
      <c r="W629">
        <f>($C$7*EB629+$D$7*EC629+$E$7*V629)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2*0.95*5.67E-8*(((EA629+$B$7)+273)^4-(W629+273)^4)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601.655385447619</v>
      </c>
      <c r="AK629">
        <v>580.8776</v>
      </c>
      <c r="AL629">
        <v>3.39399357142851</v>
      </c>
      <c r="AM629">
        <v>63.08</v>
      </c>
      <c r="AN629">
        <f>(AP629 - AO629 + DY629*1E3/(8.314*(EA629+273.15)) * AR629/DX629 * AQ629) * DX629/(100*DL629) * 1000/(1000 - AP629)</f>
        <v>0</v>
      </c>
      <c r="AO629">
        <v>21.3920763690476</v>
      </c>
      <c r="AP629">
        <v>22.4990406060606</v>
      </c>
      <c r="AQ629">
        <v>-0.000127456091527591</v>
      </c>
      <c r="AR629">
        <v>99.94</v>
      </c>
      <c r="AS629">
        <v>0</v>
      </c>
      <c r="AT629">
        <v>0</v>
      </c>
      <c r="AU629">
        <f>IF(AS629*$H$13&gt;=AW629,1.0,(AW629/(AW629-AS629*$H$13)))</f>
        <v>0</v>
      </c>
      <c r="AV629">
        <f>(AU629-1)*100</f>
        <v>0</v>
      </c>
      <c r="AW629">
        <f>MAX(0,($B$13+$C$13*EF629)/(1+$D$13*EF629)*DY629/(EA629+273)*$E$13)</f>
        <v>0</v>
      </c>
      <c r="AX629" t="s">
        <v>437</v>
      </c>
      <c r="AY629" t="s">
        <v>437</v>
      </c>
      <c r="AZ629">
        <v>0</v>
      </c>
      <c r="BA629">
        <v>0</v>
      </c>
      <c r="BB629">
        <f>1-AZ629/BA629</f>
        <v>0</v>
      </c>
      <c r="BC629">
        <v>0</v>
      </c>
      <c r="BD629" t="s">
        <v>437</v>
      </c>
      <c r="BE629" t="s">
        <v>437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437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$B$11*EG629+$C$11*EH629+$F$11*ES629*(1-EV629)</f>
        <v>0</v>
      </c>
      <c r="DI629">
        <f>DH629*DJ629</f>
        <v>0</v>
      </c>
      <c r="DJ629">
        <f>($B$11*$D$9+$C$11*$D$9+$F$11*((FF629+EX629)/MAX(FF629+EX629+FG629, 0.1)*$I$9+FG629/MAX(FF629+EX629+FG629, 0.1)*$J$9))/($B$11+$C$11+$F$11)</f>
        <v>0</v>
      </c>
      <c r="DK629">
        <f>($B$11*$K$9+$C$11*$K$9+$F$11*((FF629+EX629)/MAX(FF629+EX629+FG629, 0.1)*$P$9+FG629/MAX(FF629+EX629+FG629, 0.1)*$Q$9))/($B$11+$C$11+$F$11)</f>
        <v>0</v>
      </c>
      <c r="DL629">
        <v>2.7</v>
      </c>
      <c r="DM629">
        <v>0.5</v>
      </c>
      <c r="DN629" t="s">
        <v>438</v>
      </c>
      <c r="DO629">
        <v>2</v>
      </c>
      <c r="DP629" t="b">
        <v>1</v>
      </c>
      <c r="DQ629">
        <v>1759007434.94615</v>
      </c>
      <c r="DR629">
        <v>543.858</v>
      </c>
      <c r="DS629">
        <v>572.977230769231</v>
      </c>
      <c r="DT629">
        <v>22.5253615384615</v>
      </c>
      <c r="DU629">
        <v>21.3818769230769</v>
      </c>
      <c r="DV629">
        <v>537.679384615385</v>
      </c>
      <c r="DW629">
        <v>22.1623769230769</v>
      </c>
      <c r="DX629">
        <v>500.009615384615</v>
      </c>
      <c r="DY629">
        <v>90.2052692307692</v>
      </c>
      <c r="DZ629">
        <v>0.0296586692307692</v>
      </c>
      <c r="EA629">
        <v>29.2434</v>
      </c>
      <c r="EB629">
        <v>30.0264846153846</v>
      </c>
      <c r="EC629">
        <v>999.9</v>
      </c>
      <c r="ED629">
        <v>0</v>
      </c>
      <c r="EE629">
        <v>0</v>
      </c>
      <c r="EF629">
        <v>10006.7246153846</v>
      </c>
      <c r="EG629">
        <v>0</v>
      </c>
      <c r="EH629">
        <v>9.84861</v>
      </c>
      <c r="EI629">
        <v>-29.1192923076923</v>
      </c>
      <c r="EJ629">
        <v>556.390615384615</v>
      </c>
      <c r="EK629">
        <v>585.496384615385</v>
      </c>
      <c r="EL629">
        <v>1.14347230769231</v>
      </c>
      <c r="EM629">
        <v>572.977230769231</v>
      </c>
      <c r="EN629">
        <v>21.3818769230769</v>
      </c>
      <c r="EO629">
        <v>2.03190615384615</v>
      </c>
      <c r="EP629">
        <v>1.92875923076923</v>
      </c>
      <c r="EQ629">
        <v>17.6951769230769</v>
      </c>
      <c r="ER629">
        <v>16.8713076923077</v>
      </c>
      <c r="ES629">
        <v>2000.00615384615</v>
      </c>
      <c r="ET629">
        <v>0.979993923076923</v>
      </c>
      <c r="EU629">
        <v>0.0200060538461538</v>
      </c>
      <c r="EV629">
        <v>0</v>
      </c>
      <c r="EW629">
        <v>341.956230769231</v>
      </c>
      <c r="EX629">
        <v>5.00016</v>
      </c>
      <c r="EY629">
        <v>7091.03846153846</v>
      </c>
      <c r="EZ629">
        <v>18234.2153846154</v>
      </c>
      <c r="FA629">
        <v>48.937</v>
      </c>
      <c r="FB629">
        <v>49.5</v>
      </c>
      <c r="FC629">
        <v>49.375</v>
      </c>
      <c r="FD629">
        <v>49.0862307692308</v>
      </c>
      <c r="FE629">
        <v>50.7209230769231</v>
      </c>
      <c r="FF629">
        <v>1955.09615384615</v>
      </c>
      <c r="FG629">
        <v>39.91</v>
      </c>
      <c r="FH629">
        <v>0</v>
      </c>
      <c r="FI629">
        <v>1759007448.9</v>
      </c>
      <c r="FJ629">
        <v>0</v>
      </c>
      <c r="FK629">
        <v>342.01712</v>
      </c>
      <c r="FL629">
        <v>-1.48392308103719</v>
      </c>
      <c r="FM629">
        <v>-17.0138461395441</v>
      </c>
      <c r="FN629">
        <v>7090.6368</v>
      </c>
      <c r="FO629">
        <v>15</v>
      </c>
      <c r="FP629">
        <v>0</v>
      </c>
      <c r="FQ629" t="s">
        <v>439</v>
      </c>
      <c r="FR629">
        <v>1747249705.1</v>
      </c>
      <c r="FS629">
        <v>1747249711.1</v>
      </c>
      <c r="FT629">
        <v>0</v>
      </c>
      <c r="FU629">
        <v>0.871</v>
      </c>
      <c r="FV629">
        <v>0.066</v>
      </c>
      <c r="FW629">
        <v>5.486</v>
      </c>
      <c r="FX629">
        <v>0.145</v>
      </c>
      <c r="FY629">
        <v>420</v>
      </c>
      <c r="FZ629">
        <v>16</v>
      </c>
      <c r="GA629">
        <v>0.27</v>
      </c>
      <c r="GB629">
        <v>0.16</v>
      </c>
      <c r="GC629">
        <v>-29.2205904761905</v>
      </c>
      <c r="GD629">
        <v>1.17479999999995</v>
      </c>
      <c r="GE629">
        <v>0.322048302950204</v>
      </c>
      <c r="GF629">
        <v>0</v>
      </c>
      <c r="GG629">
        <v>342.052088235294</v>
      </c>
      <c r="GH629">
        <v>-0.941986250987484</v>
      </c>
      <c r="GI629">
        <v>0.214238922103208</v>
      </c>
      <c r="GJ629">
        <v>-1</v>
      </c>
      <c r="GK629">
        <v>1.1531719047619</v>
      </c>
      <c r="GL629">
        <v>-0.238492987012987</v>
      </c>
      <c r="GM629">
        <v>0.0256706055021706</v>
      </c>
      <c r="GN629">
        <v>0</v>
      </c>
      <c r="GO629">
        <v>0</v>
      </c>
      <c r="GP629">
        <v>2</v>
      </c>
      <c r="GQ629" t="s">
        <v>457</v>
      </c>
      <c r="GR629">
        <v>3.12562</v>
      </c>
      <c r="GS629">
        <v>2.65523</v>
      </c>
      <c r="GT629">
        <v>0.111565</v>
      </c>
      <c r="GU629">
        <v>0.116446</v>
      </c>
      <c r="GV629">
        <v>0.0965981</v>
      </c>
      <c r="GW629">
        <v>0.0938313</v>
      </c>
      <c r="GX629">
        <v>22809.5</v>
      </c>
      <c r="GY629">
        <v>21557.2</v>
      </c>
      <c r="GZ629">
        <v>22960.3</v>
      </c>
      <c r="HA629">
        <v>23757.2</v>
      </c>
      <c r="HB629">
        <v>35355.7</v>
      </c>
      <c r="HC629">
        <v>35641.9</v>
      </c>
      <c r="HD629">
        <v>41397.3</v>
      </c>
      <c r="HE629">
        <v>42372.6</v>
      </c>
      <c r="HF629">
        <v>1.90217</v>
      </c>
      <c r="HG629">
        <v>1.8134</v>
      </c>
      <c r="HH629">
        <v>0.196017</v>
      </c>
      <c r="HI629">
        <v>0</v>
      </c>
      <c r="HJ629">
        <v>26.8287</v>
      </c>
      <c r="HK629">
        <v>999.9</v>
      </c>
      <c r="HL629">
        <v>55.75</v>
      </c>
      <c r="HM629">
        <v>29.427</v>
      </c>
      <c r="HN629">
        <v>25.4798</v>
      </c>
      <c r="HO629">
        <v>54.1828</v>
      </c>
      <c r="HP629">
        <v>41.4022</v>
      </c>
      <c r="HQ629">
        <v>1</v>
      </c>
      <c r="HR629">
        <v>0.0582012</v>
      </c>
      <c r="HS629">
        <v>0.828113</v>
      </c>
      <c r="HT629">
        <v>20.2156</v>
      </c>
      <c r="HU629">
        <v>5.23391</v>
      </c>
      <c r="HV629">
        <v>11.992</v>
      </c>
      <c r="HW629">
        <v>4.9557</v>
      </c>
      <c r="HX629">
        <v>3.3039</v>
      </c>
      <c r="HY629">
        <v>26.1</v>
      </c>
      <c r="HZ629">
        <v>9999</v>
      </c>
      <c r="IA629">
        <v>9999</v>
      </c>
      <c r="IB629">
        <v>9999</v>
      </c>
      <c r="IC629">
        <v>1.86854</v>
      </c>
      <c r="ID629">
        <v>1.86418</v>
      </c>
      <c r="IE629">
        <v>1.8718</v>
      </c>
      <c r="IF629">
        <v>1.86274</v>
      </c>
      <c r="IG629">
        <v>1.86213</v>
      </c>
      <c r="IH629">
        <v>1.86859</v>
      </c>
      <c r="II629">
        <v>1.85868</v>
      </c>
      <c r="IJ629">
        <v>1.86508</v>
      </c>
      <c r="IK629">
        <v>5</v>
      </c>
      <c r="IL629">
        <v>0</v>
      </c>
      <c r="IM629">
        <v>0</v>
      </c>
      <c r="IN629">
        <v>0</v>
      </c>
      <c r="IO629" t="s">
        <v>441</v>
      </c>
      <c r="IP629" t="s">
        <v>442</v>
      </c>
      <c r="IQ629" t="s">
        <v>443</v>
      </c>
      <c r="IR629" t="s">
        <v>443</v>
      </c>
      <c r="IS629" t="s">
        <v>443</v>
      </c>
      <c r="IT629" t="s">
        <v>443</v>
      </c>
      <c r="IU629">
        <v>0</v>
      </c>
      <c r="IV629">
        <v>100</v>
      </c>
      <c r="IW629">
        <v>100</v>
      </c>
      <c r="IX629">
        <v>6.253</v>
      </c>
      <c r="IY629">
        <v>0.3623</v>
      </c>
      <c r="IZ629">
        <v>4.29428474587108</v>
      </c>
      <c r="JA629">
        <v>0.0044018681294096</v>
      </c>
      <c r="JB629">
        <v>-1.90699597991277e-06</v>
      </c>
      <c r="JC629">
        <v>4.44501569190667e-10</v>
      </c>
      <c r="JD629">
        <v>0.0663976639725661</v>
      </c>
      <c r="JE629">
        <v>0.00774552653971819</v>
      </c>
      <c r="JF629">
        <v>0.000136201457998369</v>
      </c>
      <c r="JG629">
        <v>5.32982615085375e-06</v>
      </c>
      <c r="JH629">
        <v>-0</v>
      </c>
      <c r="JI629">
        <v>1991</v>
      </c>
      <c r="JJ629">
        <v>1</v>
      </c>
      <c r="JK629">
        <v>28</v>
      </c>
      <c r="JL629">
        <v>195962.3</v>
      </c>
      <c r="JM629">
        <v>195962.2</v>
      </c>
      <c r="JN629">
        <v>1.09619</v>
      </c>
      <c r="JO629">
        <v>2.38647</v>
      </c>
      <c r="JP629">
        <v>1.4978</v>
      </c>
      <c r="JQ629">
        <v>2.33276</v>
      </c>
      <c r="JR629">
        <v>1.54419</v>
      </c>
      <c r="JS629">
        <v>2.36084</v>
      </c>
      <c r="JT629">
        <v>35.8244</v>
      </c>
      <c r="JU629">
        <v>24.105</v>
      </c>
      <c r="JV629">
        <v>18</v>
      </c>
      <c r="JW629">
        <v>547.11</v>
      </c>
      <c r="JX629">
        <v>433.009</v>
      </c>
      <c r="JY629">
        <v>25.7003</v>
      </c>
      <c r="JZ629">
        <v>28.3262</v>
      </c>
      <c r="KA629">
        <v>30.0001</v>
      </c>
      <c r="KB629">
        <v>28.2692</v>
      </c>
      <c r="KC629">
        <v>28.2953</v>
      </c>
      <c r="KD629">
        <v>22.0548</v>
      </c>
      <c r="KE629">
        <v>28.7042</v>
      </c>
      <c r="KF629">
        <v>100</v>
      </c>
      <c r="KG629">
        <v>25.6768</v>
      </c>
      <c r="KH629">
        <v>623.336</v>
      </c>
      <c r="KI629">
        <v>21.5461</v>
      </c>
      <c r="KJ629">
        <v>92.7792</v>
      </c>
      <c r="KK629">
        <v>98.7467</v>
      </c>
    </row>
    <row r="630" spans="1:297">
      <c r="A630">
        <v>614</v>
      </c>
      <c r="B630">
        <v>1759007448.1</v>
      </c>
      <c r="C630">
        <v>20101.0999999046</v>
      </c>
      <c r="D630" t="s">
        <v>1675</v>
      </c>
      <c r="E630" t="s">
        <v>1676</v>
      </c>
      <c r="F630">
        <v>5</v>
      </c>
      <c r="G630" t="s">
        <v>1602</v>
      </c>
      <c r="H630" t="s">
        <v>436</v>
      </c>
      <c r="I630">
        <v>1759007439.94615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(EA630+(U630+2*0.95*5.67E-8*(((EA630+$B$7)+273)^4-(EA630+273)^4)-44100*J630)/(1.84*29.3*R630+8*0.95*5.67E-8*(EA630+273)^3))</f>
        <v>0</v>
      </c>
      <c r="W630">
        <f>($C$7*EB630+$D$7*EC630+$E$7*V630)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2*0.95*5.67E-8*(((EA630+$B$7)+273)^4-(W630+273)^4)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619.967512034524</v>
      </c>
      <c r="AK630">
        <v>598.569921212121</v>
      </c>
      <c r="AL630">
        <v>3.54974935064932</v>
      </c>
      <c r="AM630">
        <v>63.08</v>
      </c>
      <c r="AN630">
        <f>(AP630 - AO630 + DY630*1E3/(8.314*(EA630+273.15)) * AR630/DX630 * AQ630) * DX630/(100*DL630) * 1000/(1000 - AP630)</f>
        <v>0</v>
      </c>
      <c r="AO630">
        <v>21.4380687559524</v>
      </c>
      <c r="AP630">
        <v>22.4882224242424</v>
      </c>
      <c r="AQ630">
        <v>-7.01322381323183e-05</v>
      </c>
      <c r="AR630">
        <v>99.94</v>
      </c>
      <c r="AS630">
        <v>0</v>
      </c>
      <c r="AT630">
        <v>0</v>
      </c>
      <c r="AU630">
        <f>IF(AS630*$H$13&gt;=AW630,1.0,(AW630/(AW630-AS630*$H$13)))</f>
        <v>0</v>
      </c>
      <c r="AV630">
        <f>(AU630-1)*100</f>
        <v>0</v>
      </c>
      <c r="AW630">
        <f>MAX(0,($B$13+$C$13*EF630)/(1+$D$13*EF630)*DY630/(EA630+273)*$E$13)</f>
        <v>0</v>
      </c>
      <c r="AX630" t="s">
        <v>437</v>
      </c>
      <c r="AY630" t="s">
        <v>437</v>
      </c>
      <c r="AZ630">
        <v>0</v>
      </c>
      <c r="BA630">
        <v>0</v>
      </c>
      <c r="BB630">
        <f>1-AZ630/BA630</f>
        <v>0</v>
      </c>
      <c r="BC630">
        <v>0</v>
      </c>
      <c r="BD630" t="s">
        <v>437</v>
      </c>
      <c r="BE630" t="s">
        <v>437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437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$B$11*EG630+$C$11*EH630+$F$11*ES630*(1-EV630)</f>
        <v>0</v>
      </c>
      <c r="DI630">
        <f>DH630*DJ630</f>
        <v>0</v>
      </c>
      <c r="DJ630">
        <f>($B$11*$D$9+$C$11*$D$9+$F$11*((FF630+EX630)/MAX(FF630+EX630+FG630, 0.1)*$I$9+FG630/MAX(FF630+EX630+FG630, 0.1)*$J$9))/($B$11+$C$11+$F$11)</f>
        <v>0</v>
      </c>
      <c r="DK630">
        <f>($B$11*$K$9+$C$11*$K$9+$F$11*((FF630+EX630)/MAX(FF630+EX630+FG630, 0.1)*$P$9+FG630/MAX(FF630+EX630+FG630, 0.1)*$Q$9))/($B$11+$C$11+$F$11)</f>
        <v>0</v>
      </c>
      <c r="DL630">
        <v>2.7</v>
      </c>
      <c r="DM630">
        <v>0.5</v>
      </c>
      <c r="DN630" t="s">
        <v>438</v>
      </c>
      <c r="DO630">
        <v>2</v>
      </c>
      <c r="DP630" t="b">
        <v>1</v>
      </c>
      <c r="DQ630">
        <v>1759007439.94615</v>
      </c>
      <c r="DR630">
        <v>560.718923076923</v>
      </c>
      <c r="DS630">
        <v>590.176923076923</v>
      </c>
      <c r="DT630">
        <v>22.5086230769231</v>
      </c>
      <c r="DU630">
        <v>21.4029461538462</v>
      </c>
      <c r="DV630">
        <v>554.494615384615</v>
      </c>
      <c r="DW630">
        <v>22.146</v>
      </c>
      <c r="DX630">
        <v>500.003615384615</v>
      </c>
      <c r="DY630">
        <v>90.2051461538461</v>
      </c>
      <c r="DZ630">
        <v>0.0296520076923077</v>
      </c>
      <c r="EA630">
        <v>29.2453769230769</v>
      </c>
      <c r="EB630">
        <v>30.0304615384615</v>
      </c>
      <c r="EC630">
        <v>999.9</v>
      </c>
      <c r="ED630">
        <v>0</v>
      </c>
      <c r="EE630">
        <v>0</v>
      </c>
      <c r="EF630">
        <v>10003.7446153846</v>
      </c>
      <c r="EG630">
        <v>0</v>
      </c>
      <c r="EH630">
        <v>9.84861</v>
      </c>
      <c r="EI630">
        <v>-29.4580692307692</v>
      </c>
      <c r="EJ630">
        <v>573.630230769231</v>
      </c>
      <c r="EK630">
        <v>603.085153846154</v>
      </c>
      <c r="EL630">
        <v>1.10567076923077</v>
      </c>
      <c r="EM630">
        <v>590.176923076923</v>
      </c>
      <c r="EN630">
        <v>21.4029461538462</v>
      </c>
      <c r="EO630">
        <v>2.03039384615385</v>
      </c>
      <c r="EP630">
        <v>1.93065615384615</v>
      </c>
      <c r="EQ630">
        <v>17.6833615384615</v>
      </c>
      <c r="ER630">
        <v>16.8867923076923</v>
      </c>
      <c r="ES630">
        <v>2000.00384615385</v>
      </c>
      <c r="ET630">
        <v>0.979993923076923</v>
      </c>
      <c r="EU630">
        <v>0.0200060461538462</v>
      </c>
      <c r="EV630">
        <v>0</v>
      </c>
      <c r="EW630">
        <v>341.858923076923</v>
      </c>
      <c r="EX630">
        <v>5.00016</v>
      </c>
      <c r="EY630">
        <v>7089.49384615385</v>
      </c>
      <c r="EZ630">
        <v>18234.2</v>
      </c>
      <c r="FA630">
        <v>48.937</v>
      </c>
      <c r="FB630">
        <v>49.5</v>
      </c>
      <c r="FC630">
        <v>49.375</v>
      </c>
      <c r="FD630">
        <v>49.0813846153846</v>
      </c>
      <c r="FE630">
        <v>50.7112307692308</v>
      </c>
      <c r="FF630">
        <v>1955.09384615385</v>
      </c>
      <c r="FG630">
        <v>39.91</v>
      </c>
      <c r="FH630">
        <v>0</v>
      </c>
      <c r="FI630">
        <v>1759007453.7</v>
      </c>
      <c r="FJ630">
        <v>0</v>
      </c>
      <c r="FK630">
        <v>341.88364</v>
      </c>
      <c r="FL630">
        <v>-1.41546154282078</v>
      </c>
      <c r="FM630">
        <v>-20.0815384843273</v>
      </c>
      <c r="FN630">
        <v>7089.1988</v>
      </c>
      <c r="FO630">
        <v>15</v>
      </c>
      <c r="FP630">
        <v>0</v>
      </c>
      <c r="FQ630" t="s">
        <v>439</v>
      </c>
      <c r="FR630">
        <v>1747249705.1</v>
      </c>
      <c r="FS630">
        <v>1747249711.1</v>
      </c>
      <c r="FT630">
        <v>0</v>
      </c>
      <c r="FU630">
        <v>0.871</v>
      </c>
      <c r="FV630">
        <v>0.066</v>
      </c>
      <c r="FW630">
        <v>5.486</v>
      </c>
      <c r="FX630">
        <v>0.145</v>
      </c>
      <c r="FY630">
        <v>420</v>
      </c>
      <c r="FZ630">
        <v>16</v>
      </c>
      <c r="GA630">
        <v>0.27</v>
      </c>
      <c r="GB630">
        <v>0.16</v>
      </c>
      <c r="GC630">
        <v>-29.32455</v>
      </c>
      <c r="GD630">
        <v>-3.30772330827067</v>
      </c>
      <c r="GE630">
        <v>0.459226513280756</v>
      </c>
      <c r="GF630">
        <v>0</v>
      </c>
      <c r="GG630">
        <v>341.9805</v>
      </c>
      <c r="GH630">
        <v>-1.29547746591252</v>
      </c>
      <c r="GI630">
        <v>0.215291491867624</v>
      </c>
      <c r="GJ630">
        <v>-1</v>
      </c>
      <c r="GK630">
        <v>1.12117</v>
      </c>
      <c r="GL630">
        <v>-0.452712180451126</v>
      </c>
      <c r="GM630">
        <v>0.0450797060771252</v>
      </c>
      <c r="GN630">
        <v>0</v>
      </c>
      <c r="GO630">
        <v>0</v>
      </c>
      <c r="GP630">
        <v>2</v>
      </c>
      <c r="GQ630" t="s">
        <v>457</v>
      </c>
      <c r="GR630">
        <v>3.12539</v>
      </c>
      <c r="GS630">
        <v>2.65538</v>
      </c>
      <c r="GT630">
        <v>0.113984</v>
      </c>
      <c r="GU630">
        <v>0.118758</v>
      </c>
      <c r="GV630">
        <v>0.0965741</v>
      </c>
      <c r="GW630">
        <v>0.0939789</v>
      </c>
      <c r="GX630">
        <v>22747</v>
      </c>
      <c r="GY630">
        <v>21500.8</v>
      </c>
      <c r="GZ630">
        <v>22959.9</v>
      </c>
      <c r="HA630">
        <v>23757.3</v>
      </c>
      <c r="HB630">
        <v>35356.8</v>
      </c>
      <c r="HC630">
        <v>35636</v>
      </c>
      <c r="HD630">
        <v>41397.2</v>
      </c>
      <c r="HE630">
        <v>42372.3</v>
      </c>
      <c r="HF630">
        <v>1.90202</v>
      </c>
      <c r="HG630">
        <v>1.81413</v>
      </c>
      <c r="HH630">
        <v>0.196278</v>
      </c>
      <c r="HI630">
        <v>0</v>
      </c>
      <c r="HJ630">
        <v>26.8359</v>
      </c>
      <c r="HK630">
        <v>999.9</v>
      </c>
      <c r="HL630">
        <v>55.75</v>
      </c>
      <c r="HM630">
        <v>29.447</v>
      </c>
      <c r="HN630">
        <v>25.5089</v>
      </c>
      <c r="HO630">
        <v>53.5028</v>
      </c>
      <c r="HP630">
        <v>41.4583</v>
      </c>
      <c r="HQ630">
        <v>1</v>
      </c>
      <c r="HR630">
        <v>0.058247</v>
      </c>
      <c r="HS630">
        <v>0.849733</v>
      </c>
      <c r="HT630">
        <v>20.2153</v>
      </c>
      <c r="HU630">
        <v>5.23391</v>
      </c>
      <c r="HV630">
        <v>11.992</v>
      </c>
      <c r="HW630">
        <v>4.9556</v>
      </c>
      <c r="HX630">
        <v>3.3039</v>
      </c>
      <c r="HY630">
        <v>26.1</v>
      </c>
      <c r="HZ630">
        <v>9999</v>
      </c>
      <c r="IA630">
        <v>9999</v>
      </c>
      <c r="IB630">
        <v>9999</v>
      </c>
      <c r="IC630">
        <v>1.86852</v>
      </c>
      <c r="ID630">
        <v>1.86419</v>
      </c>
      <c r="IE630">
        <v>1.8718</v>
      </c>
      <c r="IF630">
        <v>1.86269</v>
      </c>
      <c r="IG630">
        <v>1.86211</v>
      </c>
      <c r="IH630">
        <v>1.86858</v>
      </c>
      <c r="II630">
        <v>1.85869</v>
      </c>
      <c r="IJ630">
        <v>1.86509</v>
      </c>
      <c r="IK630">
        <v>5</v>
      </c>
      <c r="IL630">
        <v>0</v>
      </c>
      <c r="IM630">
        <v>0</v>
      </c>
      <c r="IN630">
        <v>0</v>
      </c>
      <c r="IO630" t="s">
        <v>441</v>
      </c>
      <c r="IP630" t="s">
        <v>442</v>
      </c>
      <c r="IQ630" t="s">
        <v>443</v>
      </c>
      <c r="IR630" t="s">
        <v>443</v>
      </c>
      <c r="IS630" t="s">
        <v>443</v>
      </c>
      <c r="IT630" t="s">
        <v>443</v>
      </c>
      <c r="IU630">
        <v>0</v>
      </c>
      <c r="IV630">
        <v>100</v>
      </c>
      <c r="IW630">
        <v>100</v>
      </c>
      <c r="IX630">
        <v>6.298</v>
      </c>
      <c r="IY630">
        <v>0.3622</v>
      </c>
      <c r="IZ630">
        <v>4.29428474587108</v>
      </c>
      <c r="JA630">
        <v>0.0044018681294096</v>
      </c>
      <c r="JB630">
        <v>-1.90699597991277e-06</v>
      </c>
      <c r="JC630">
        <v>4.44501569190667e-10</v>
      </c>
      <c r="JD630">
        <v>0.0663976639725661</v>
      </c>
      <c r="JE630">
        <v>0.00774552653971819</v>
      </c>
      <c r="JF630">
        <v>0.000136201457998369</v>
      </c>
      <c r="JG630">
        <v>5.32982615085375e-06</v>
      </c>
      <c r="JH630">
        <v>-0</v>
      </c>
      <c r="JI630">
        <v>1991</v>
      </c>
      <c r="JJ630">
        <v>1</v>
      </c>
      <c r="JK630">
        <v>28</v>
      </c>
      <c r="JL630">
        <v>195962.4</v>
      </c>
      <c r="JM630">
        <v>195962.3</v>
      </c>
      <c r="JN630">
        <v>1.12671</v>
      </c>
      <c r="JO630">
        <v>2.39258</v>
      </c>
      <c r="JP630">
        <v>1.4978</v>
      </c>
      <c r="JQ630">
        <v>2.33276</v>
      </c>
      <c r="JR630">
        <v>1.54419</v>
      </c>
      <c r="JS630">
        <v>2.38647</v>
      </c>
      <c r="JT630">
        <v>35.8244</v>
      </c>
      <c r="JU630">
        <v>24.105</v>
      </c>
      <c r="JV630">
        <v>18</v>
      </c>
      <c r="JW630">
        <v>546.993</v>
      </c>
      <c r="JX630">
        <v>433.423</v>
      </c>
      <c r="JY630">
        <v>25.6676</v>
      </c>
      <c r="JZ630">
        <v>28.3232</v>
      </c>
      <c r="KA630">
        <v>30.0002</v>
      </c>
      <c r="KB630">
        <v>28.2668</v>
      </c>
      <c r="KC630">
        <v>28.293</v>
      </c>
      <c r="KD630">
        <v>22.7237</v>
      </c>
      <c r="KE630">
        <v>28.4266</v>
      </c>
      <c r="KF630">
        <v>100</v>
      </c>
      <c r="KG630">
        <v>25.6503</v>
      </c>
      <c r="KH630">
        <v>643.681</v>
      </c>
      <c r="KI630">
        <v>21.5792</v>
      </c>
      <c r="KJ630">
        <v>92.7786</v>
      </c>
      <c r="KK630">
        <v>98.7463</v>
      </c>
    </row>
    <row r="631" spans="1:297">
      <c r="A631">
        <v>615</v>
      </c>
      <c r="B631">
        <v>1759007453.1</v>
      </c>
      <c r="C631">
        <v>20106.0999999046</v>
      </c>
      <c r="D631" t="s">
        <v>1677</v>
      </c>
      <c r="E631" t="s">
        <v>1678</v>
      </c>
      <c r="F631">
        <v>5</v>
      </c>
      <c r="G631" t="s">
        <v>1602</v>
      </c>
      <c r="H631" t="s">
        <v>436</v>
      </c>
      <c r="I631">
        <v>1759007444.94615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(EA631+(U631+2*0.95*5.67E-8*(((EA631+$B$7)+273)^4-(EA631+273)^4)-44100*J631)/(1.84*29.3*R631+8*0.95*5.67E-8*(EA631+273)^3))</f>
        <v>0</v>
      </c>
      <c r="W631">
        <f>($C$7*EB631+$D$7*EC631+$E$7*V631)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2*0.95*5.67E-8*(((EA631+$B$7)+273)^4-(W631+273)^4)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636.90419499881</v>
      </c>
      <c r="AK631">
        <v>615.713787878788</v>
      </c>
      <c r="AL631">
        <v>3.41657577922071</v>
      </c>
      <c r="AM631">
        <v>63.08</v>
      </c>
      <c r="AN631">
        <f>(AP631 - AO631 + DY631*1E3/(8.314*(EA631+273.15)) * AR631/DX631 * AQ631) * DX631/(100*DL631) * 1000/(1000 - AP631)</f>
        <v>0</v>
      </c>
      <c r="AO631">
        <v>21.4780067857143</v>
      </c>
      <c r="AP631">
        <v>22.4897951515151</v>
      </c>
      <c r="AQ631">
        <v>3.64317649555889e-06</v>
      </c>
      <c r="AR631">
        <v>99.94</v>
      </c>
      <c r="AS631">
        <v>0</v>
      </c>
      <c r="AT631">
        <v>0</v>
      </c>
      <c r="AU631">
        <f>IF(AS631*$H$13&gt;=AW631,1.0,(AW631/(AW631-AS631*$H$13)))</f>
        <v>0</v>
      </c>
      <c r="AV631">
        <f>(AU631-1)*100</f>
        <v>0</v>
      </c>
      <c r="AW631">
        <f>MAX(0,($B$13+$C$13*EF631)/(1+$D$13*EF631)*DY631/(EA631+273)*$E$13)</f>
        <v>0</v>
      </c>
      <c r="AX631" t="s">
        <v>437</v>
      </c>
      <c r="AY631" t="s">
        <v>437</v>
      </c>
      <c r="AZ631">
        <v>0</v>
      </c>
      <c r="BA631">
        <v>0</v>
      </c>
      <c r="BB631">
        <f>1-AZ631/BA631</f>
        <v>0</v>
      </c>
      <c r="BC631">
        <v>0</v>
      </c>
      <c r="BD631" t="s">
        <v>437</v>
      </c>
      <c r="BE631" t="s">
        <v>437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437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$B$11*EG631+$C$11*EH631+$F$11*ES631*(1-EV631)</f>
        <v>0</v>
      </c>
      <c r="DI631">
        <f>DH631*DJ631</f>
        <v>0</v>
      </c>
      <c r="DJ631">
        <f>($B$11*$D$9+$C$11*$D$9+$F$11*((FF631+EX631)/MAX(FF631+EX631+FG631, 0.1)*$I$9+FG631/MAX(FF631+EX631+FG631, 0.1)*$J$9))/($B$11+$C$11+$F$11)</f>
        <v>0</v>
      </c>
      <c r="DK631">
        <f>($B$11*$K$9+$C$11*$K$9+$F$11*((FF631+EX631)/MAX(FF631+EX631+FG631, 0.1)*$P$9+FG631/MAX(FF631+EX631+FG631, 0.1)*$Q$9))/($B$11+$C$11+$F$11)</f>
        <v>0</v>
      </c>
      <c r="DL631">
        <v>2.7</v>
      </c>
      <c r="DM631">
        <v>0.5</v>
      </c>
      <c r="DN631" t="s">
        <v>438</v>
      </c>
      <c r="DO631">
        <v>2</v>
      </c>
      <c r="DP631" t="b">
        <v>1</v>
      </c>
      <c r="DQ631">
        <v>1759007444.94615</v>
      </c>
      <c r="DR631">
        <v>577.66</v>
      </c>
      <c r="DS631">
        <v>607.078846153846</v>
      </c>
      <c r="DT631">
        <v>22.4964153846154</v>
      </c>
      <c r="DU631">
        <v>21.4345615384615</v>
      </c>
      <c r="DV631">
        <v>571.390384615385</v>
      </c>
      <c r="DW631">
        <v>22.1340615384615</v>
      </c>
      <c r="DX631">
        <v>499.998076923077</v>
      </c>
      <c r="DY631">
        <v>90.2043769230769</v>
      </c>
      <c r="DZ631">
        <v>0.0297216923076923</v>
      </c>
      <c r="EA631">
        <v>29.2442538461538</v>
      </c>
      <c r="EB631">
        <v>30.0332846153846</v>
      </c>
      <c r="EC631">
        <v>999.9</v>
      </c>
      <c r="ED631">
        <v>0</v>
      </c>
      <c r="EE631">
        <v>0</v>
      </c>
      <c r="EF631">
        <v>10000.8192307692</v>
      </c>
      <c r="EG631">
        <v>0</v>
      </c>
      <c r="EH631">
        <v>9.84861</v>
      </c>
      <c r="EI631">
        <v>-29.4190307692308</v>
      </c>
      <c r="EJ631">
        <v>590.954153846154</v>
      </c>
      <c r="EK631">
        <v>620.377076923077</v>
      </c>
      <c r="EL631">
        <v>1.06186130769231</v>
      </c>
      <c r="EM631">
        <v>607.078846153846</v>
      </c>
      <c r="EN631">
        <v>21.4345615384615</v>
      </c>
      <c r="EO631">
        <v>2.02927538461538</v>
      </c>
      <c r="EP631">
        <v>1.93349076923077</v>
      </c>
      <c r="EQ631">
        <v>17.6746307692308</v>
      </c>
      <c r="ER631">
        <v>16.9099153846154</v>
      </c>
      <c r="ES631">
        <v>2000.03923076923</v>
      </c>
      <c r="ET631">
        <v>0.979994384615385</v>
      </c>
      <c r="EU631">
        <v>0.0200056153846154</v>
      </c>
      <c r="EV631">
        <v>0</v>
      </c>
      <c r="EW631">
        <v>341.789846153846</v>
      </c>
      <c r="EX631">
        <v>5.00016</v>
      </c>
      <c r="EY631">
        <v>7087.90076923077</v>
      </c>
      <c r="EZ631">
        <v>18234.5230769231</v>
      </c>
      <c r="FA631">
        <v>48.937</v>
      </c>
      <c r="FB631">
        <v>49.5</v>
      </c>
      <c r="FC631">
        <v>49.375</v>
      </c>
      <c r="FD631">
        <v>49.0813846153846</v>
      </c>
      <c r="FE631">
        <v>50.7015384615385</v>
      </c>
      <c r="FF631">
        <v>1955.12923076923</v>
      </c>
      <c r="FG631">
        <v>39.91</v>
      </c>
      <c r="FH631">
        <v>0</v>
      </c>
      <c r="FI631">
        <v>1759007458.5</v>
      </c>
      <c r="FJ631">
        <v>0</v>
      </c>
      <c r="FK631">
        <v>341.79552</v>
      </c>
      <c r="FL631">
        <v>-0.93584615007508</v>
      </c>
      <c r="FM631">
        <v>-22.8553845947635</v>
      </c>
      <c r="FN631">
        <v>7087.4996</v>
      </c>
      <c r="FO631">
        <v>15</v>
      </c>
      <c r="FP631">
        <v>0</v>
      </c>
      <c r="FQ631" t="s">
        <v>439</v>
      </c>
      <c r="FR631">
        <v>1747249705.1</v>
      </c>
      <c r="FS631">
        <v>1747249711.1</v>
      </c>
      <c r="FT631">
        <v>0</v>
      </c>
      <c r="FU631">
        <v>0.871</v>
      </c>
      <c r="FV631">
        <v>0.066</v>
      </c>
      <c r="FW631">
        <v>5.486</v>
      </c>
      <c r="FX631">
        <v>0.145</v>
      </c>
      <c r="FY631">
        <v>420</v>
      </c>
      <c r="FZ631">
        <v>16</v>
      </c>
      <c r="GA631">
        <v>0.27</v>
      </c>
      <c r="GB631">
        <v>0.16</v>
      </c>
      <c r="GC631">
        <v>-29.4083619047619</v>
      </c>
      <c r="GD631">
        <v>-1.00803896103894</v>
      </c>
      <c r="GE631">
        <v>0.40628175946326</v>
      </c>
      <c r="GF631">
        <v>0</v>
      </c>
      <c r="GG631">
        <v>341.865970588235</v>
      </c>
      <c r="GH631">
        <v>-1.29324675085821</v>
      </c>
      <c r="GI631">
        <v>0.207096948779477</v>
      </c>
      <c r="GJ631">
        <v>-1</v>
      </c>
      <c r="GK631">
        <v>1.08640985714286</v>
      </c>
      <c r="GL631">
        <v>-0.543253246753246</v>
      </c>
      <c r="GM631">
        <v>0.0553265269918471</v>
      </c>
      <c r="GN631">
        <v>0</v>
      </c>
      <c r="GO631">
        <v>0</v>
      </c>
      <c r="GP631">
        <v>2</v>
      </c>
      <c r="GQ631" t="s">
        <v>457</v>
      </c>
      <c r="GR631">
        <v>3.12548</v>
      </c>
      <c r="GS631">
        <v>2.65529</v>
      </c>
      <c r="GT631">
        <v>0.116312</v>
      </c>
      <c r="GU631">
        <v>0.121028</v>
      </c>
      <c r="GV631">
        <v>0.0965698</v>
      </c>
      <c r="GW631">
        <v>0.0940816</v>
      </c>
      <c r="GX631">
        <v>22687.3</v>
      </c>
      <c r="GY631">
        <v>21445.4</v>
      </c>
      <c r="GZ631">
        <v>22960</v>
      </c>
      <c r="HA631">
        <v>23757.3</v>
      </c>
      <c r="HB631">
        <v>35357</v>
      </c>
      <c r="HC631">
        <v>35632.3</v>
      </c>
      <c r="HD631">
        <v>41397.1</v>
      </c>
      <c r="HE631">
        <v>42372.5</v>
      </c>
      <c r="HF631">
        <v>1.90233</v>
      </c>
      <c r="HG631">
        <v>1.81373</v>
      </c>
      <c r="HH631">
        <v>0.196319</v>
      </c>
      <c r="HI631">
        <v>0</v>
      </c>
      <c r="HJ631">
        <v>26.8435</v>
      </c>
      <c r="HK631">
        <v>999.9</v>
      </c>
      <c r="HL631">
        <v>55.75</v>
      </c>
      <c r="HM631">
        <v>29.427</v>
      </c>
      <c r="HN631">
        <v>25.4764</v>
      </c>
      <c r="HO631">
        <v>54.2328</v>
      </c>
      <c r="HP631">
        <v>41.6466</v>
      </c>
      <c r="HQ631">
        <v>1</v>
      </c>
      <c r="HR631">
        <v>0.0580818</v>
      </c>
      <c r="HS631">
        <v>0.912868</v>
      </c>
      <c r="HT631">
        <v>20.215</v>
      </c>
      <c r="HU631">
        <v>5.23376</v>
      </c>
      <c r="HV631">
        <v>11.992</v>
      </c>
      <c r="HW631">
        <v>4.95565</v>
      </c>
      <c r="HX631">
        <v>3.30398</v>
      </c>
      <c r="HY631">
        <v>26.1</v>
      </c>
      <c r="HZ631">
        <v>9999</v>
      </c>
      <c r="IA631">
        <v>9999</v>
      </c>
      <c r="IB631">
        <v>9999</v>
      </c>
      <c r="IC631">
        <v>1.8685</v>
      </c>
      <c r="ID631">
        <v>1.86418</v>
      </c>
      <c r="IE631">
        <v>1.8718</v>
      </c>
      <c r="IF631">
        <v>1.8627</v>
      </c>
      <c r="IG631">
        <v>1.8621</v>
      </c>
      <c r="IH631">
        <v>1.86858</v>
      </c>
      <c r="II631">
        <v>1.85869</v>
      </c>
      <c r="IJ631">
        <v>1.86508</v>
      </c>
      <c r="IK631">
        <v>5</v>
      </c>
      <c r="IL631">
        <v>0</v>
      </c>
      <c r="IM631">
        <v>0</v>
      </c>
      <c r="IN631">
        <v>0</v>
      </c>
      <c r="IO631" t="s">
        <v>441</v>
      </c>
      <c r="IP631" t="s">
        <v>442</v>
      </c>
      <c r="IQ631" t="s">
        <v>443</v>
      </c>
      <c r="IR631" t="s">
        <v>443</v>
      </c>
      <c r="IS631" t="s">
        <v>443</v>
      </c>
      <c r="IT631" t="s">
        <v>443</v>
      </c>
      <c r="IU631">
        <v>0</v>
      </c>
      <c r="IV631">
        <v>100</v>
      </c>
      <c r="IW631">
        <v>100</v>
      </c>
      <c r="IX631">
        <v>6.342</v>
      </c>
      <c r="IY631">
        <v>0.3622</v>
      </c>
      <c r="IZ631">
        <v>4.29428474587108</v>
      </c>
      <c r="JA631">
        <v>0.0044018681294096</v>
      </c>
      <c r="JB631">
        <v>-1.90699597991277e-06</v>
      </c>
      <c r="JC631">
        <v>4.44501569190667e-10</v>
      </c>
      <c r="JD631">
        <v>0.0663976639725661</v>
      </c>
      <c r="JE631">
        <v>0.00774552653971819</v>
      </c>
      <c r="JF631">
        <v>0.000136201457998369</v>
      </c>
      <c r="JG631">
        <v>5.32982615085375e-06</v>
      </c>
      <c r="JH631">
        <v>-0</v>
      </c>
      <c r="JI631">
        <v>1991</v>
      </c>
      <c r="JJ631">
        <v>1</v>
      </c>
      <c r="JK631">
        <v>28</v>
      </c>
      <c r="JL631">
        <v>195962.5</v>
      </c>
      <c r="JM631">
        <v>195962.4</v>
      </c>
      <c r="JN631">
        <v>1.16089</v>
      </c>
      <c r="JO631">
        <v>2.40723</v>
      </c>
      <c r="JP631">
        <v>1.4978</v>
      </c>
      <c r="JQ631">
        <v>2.33276</v>
      </c>
      <c r="JR631">
        <v>1.54419</v>
      </c>
      <c r="JS631">
        <v>2.24976</v>
      </c>
      <c r="JT631">
        <v>35.8244</v>
      </c>
      <c r="JU631">
        <v>24.0875</v>
      </c>
      <c r="JV631">
        <v>18</v>
      </c>
      <c r="JW631">
        <v>547.167</v>
      </c>
      <c r="JX631">
        <v>433.167</v>
      </c>
      <c r="JY631">
        <v>25.6342</v>
      </c>
      <c r="JZ631">
        <v>28.3207</v>
      </c>
      <c r="KA631">
        <v>30</v>
      </c>
      <c r="KB631">
        <v>28.2644</v>
      </c>
      <c r="KC631">
        <v>28.2905</v>
      </c>
      <c r="KD631">
        <v>23.3338</v>
      </c>
      <c r="KE631">
        <v>28.1539</v>
      </c>
      <c r="KF631">
        <v>100</v>
      </c>
      <c r="KG631">
        <v>25.6111</v>
      </c>
      <c r="KH631">
        <v>657.232</v>
      </c>
      <c r="KI631">
        <v>21.6175</v>
      </c>
      <c r="KJ631">
        <v>92.7785</v>
      </c>
      <c r="KK631">
        <v>98.7465</v>
      </c>
    </row>
    <row r="632" spans="1:297">
      <c r="A632">
        <v>616</v>
      </c>
      <c r="B632">
        <v>1759007458.1</v>
      </c>
      <c r="C632">
        <v>20111.0999999046</v>
      </c>
      <c r="D632" t="s">
        <v>1679</v>
      </c>
      <c r="E632" t="s">
        <v>1680</v>
      </c>
      <c r="F632">
        <v>5</v>
      </c>
      <c r="G632" t="s">
        <v>1602</v>
      </c>
      <c r="H632" t="s">
        <v>436</v>
      </c>
      <c r="I632">
        <v>1759007449.94615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(EA632+(U632+2*0.95*5.67E-8*(((EA632+$B$7)+273)^4-(EA632+273)^4)-44100*J632)/(1.84*29.3*R632+8*0.95*5.67E-8*(EA632+273)^3))</f>
        <v>0</v>
      </c>
      <c r="W632">
        <f>($C$7*EB632+$D$7*EC632+$E$7*V632)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2*0.95*5.67E-8*(((EA632+$B$7)+273)^4-(W632+273)^4)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654.114813646428</v>
      </c>
      <c r="AK632">
        <v>633.059266666667</v>
      </c>
      <c r="AL632">
        <v>3.45033952380951</v>
      </c>
      <c r="AM632">
        <v>63.08</v>
      </c>
      <c r="AN632">
        <f>(AP632 - AO632 + DY632*1E3/(8.314*(EA632+273.15)) * AR632/DX632 * AQ632) * DX632/(100*DL632) * 1000/(1000 - AP632)</f>
        <v>0</v>
      </c>
      <c r="AO632">
        <v>21.5047687380952</v>
      </c>
      <c r="AP632">
        <v>22.4862042424242</v>
      </c>
      <c r="AQ632">
        <v>-1.10435286498999e-05</v>
      </c>
      <c r="AR632">
        <v>99.94</v>
      </c>
      <c r="AS632">
        <v>0</v>
      </c>
      <c r="AT632">
        <v>0</v>
      </c>
      <c r="AU632">
        <f>IF(AS632*$H$13&gt;=AW632,1.0,(AW632/(AW632-AS632*$H$13)))</f>
        <v>0</v>
      </c>
      <c r="AV632">
        <f>(AU632-1)*100</f>
        <v>0</v>
      </c>
      <c r="AW632">
        <f>MAX(0,($B$13+$C$13*EF632)/(1+$D$13*EF632)*DY632/(EA632+273)*$E$13)</f>
        <v>0</v>
      </c>
      <c r="AX632" t="s">
        <v>437</v>
      </c>
      <c r="AY632" t="s">
        <v>437</v>
      </c>
      <c r="AZ632">
        <v>0</v>
      </c>
      <c r="BA632">
        <v>0</v>
      </c>
      <c r="BB632">
        <f>1-AZ632/BA632</f>
        <v>0</v>
      </c>
      <c r="BC632">
        <v>0</v>
      </c>
      <c r="BD632" t="s">
        <v>437</v>
      </c>
      <c r="BE632" t="s">
        <v>437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437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$B$11*EG632+$C$11*EH632+$F$11*ES632*(1-EV632)</f>
        <v>0</v>
      </c>
      <c r="DI632">
        <f>DH632*DJ632</f>
        <v>0</v>
      </c>
      <c r="DJ632">
        <f>($B$11*$D$9+$C$11*$D$9+$F$11*((FF632+EX632)/MAX(FF632+EX632+FG632, 0.1)*$I$9+FG632/MAX(FF632+EX632+FG632, 0.1)*$J$9))/($B$11+$C$11+$F$11)</f>
        <v>0</v>
      </c>
      <c r="DK632">
        <f>($B$11*$K$9+$C$11*$K$9+$F$11*((FF632+EX632)/MAX(FF632+EX632+FG632, 0.1)*$P$9+FG632/MAX(FF632+EX632+FG632, 0.1)*$Q$9))/($B$11+$C$11+$F$11)</f>
        <v>0</v>
      </c>
      <c r="DL632">
        <v>2.7</v>
      </c>
      <c r="DM632">
        <v>0.5</v>
      </c>
      <c r="DN632" t="s">
        <v>438</v>
      </c>
      <c r="DO632">
        <v>2</v>
      </c>
      <c r="DP632" t="b">
        <v>1</v>
      </c>
      <c r="DQ632">
        <v>1759007449.94615</v>
      </c>
      <c r="DR632">
        <v>594.617769230769</v>
      </c>
      <c r="DS632">
        <v>624.107307692308</v>
      </c>
      <c r="DT632">
        <v>22.4895384615385</v>
      </c>
      <c r="DU632">
        <v>21.4705384615385</v>
      </c>
      <c r="DV632">
        <v>588.303692307692</v>
      </c>
      <c r="DW632">
        <v>22.1273384615385</v>
      </c>
      <c r="DX632">
        <v>500.001923076923</v>
      </c>
      <c r="DY632">
        <v>90.2039153846154</v>
      </c>
      <c r="DZ632">
        <v>0.0297478153846154</v>
      </c>
      <c r="EA632">
        <v>29.2429230769231</v>
      </c>
      <c r="EB632">
        <v>30.0385461538461</v>
      </c>
      <c r="EC632">
        <v>999.9</v>
      </c>
      <c r="ED632">
        <v>0</v>
      </c>
      <c r="EE632">
        <v>0</v>
      </c>
      <c r="EF632">
        <v>9995.38076923077</v>
      </c>
      <c r="EG632">
        <v>0</v>
      </c>
      <c r="EH632">
        <v>9.84861</v>
      </c>
      <c r="EI632">
        <v>-29.4895846153846</v>
      </c>
      <c r="EJ632">
        <v>608.298076923077</v>
      </c>
      <c r="EK632">
        <v>637.801769230769</v>
      </c>
      <c r="EL632">
        <v>1.01900223076923</v>
      </c>
      <c r="EM632">
        <v>624.107307692308</v>
      </c>
      <c r="EN632">
        <v>21.4705384615385</v>
      </c>
      <c r="EO632">
        <v>2.02864461538462</v>
      </c>
      <c r="EP632">
        <v>1.93672615384615</v>
      </c>
      <c r="EQ632">
        <v>17.6697076923077</v>
      </c>
      <c r="ER632">
        <v>16.9362769230769</v>
      </c>
      <c r="ES632">
        <v>2000.03615384615</v>
      </c>
      <c r="ET632">
        <v>0.979994384615385</v>
      </c>
      <c r="EU632">
        <v>0.0200056076923077</v>
      </c>
      <c r="EV632">
        <v>0</v>
      </c>
      <c r="EW632">
        <v>341.709692307692</v>
      </c>
      <c r="EX632">
        <v>5.00016</v>
      </c>
      <c r="EY632">
        <v>7086.15615384615</v>
      </c>
      <c r="EZ632">
        <v>18234.4923076923</v>
      </c>
      <c r="FA632">
        <v>48.937</v>
      </c>
      <c r="FB632">
        <v>49.5</v>
      </c>
      <c r="FC632">
        <v>49.375</v>
      </c>
      <c r="FD632">
        <v>49.0716923076923</v>
      </c>
      <c r="FE632">
        <v>50.7063846153846</v>
      </c>
      <c r="FF632">
        <v>1955.12615384615</v>
      </c>
      <c r="FG632">
        <v>39.91</v>
      </c>
      <c r="FH632">
        <v>0</v>
      </c>
      <c r="FI632">
        <v>1759007463.9</v>
      </c>
      <c r="FJ632">
        <v>0</v>
      </c>
      <c r="FK632">
        <v>341.726269230769</v>
      </c>
      <c r="FL632">
        <v>-0.620341873774456</v>
      </c>
      <c r="FM632">
        <v>-19.6222222434965</v>
      </c>
      <c r="FN632">
        <v>7085.78269230769</v>
      </c>
      <c r="FO632">
        <v>15</v>
      </c>
      <c r="FP632">
        <v>0</v>
      </c>
      <c r="FQ632" t="s">
        <v>439</v>
      </c>
      <c r="FR632">
        <v>1747249705.1</v>
      </c>
      <c r="FS632">
        <v>1747249711.1</v>
      </c>
      <c r="FT632">
        <v>0</v>
      </c>
      <c r="FU632">
        <v>0.871</v>
      </c>
      <c r="FV632">
        <v>0.066</v>
      </c>
      <c r="FW632">
        <v>5.486</v>
      </c>
      <c r="FX632">
        <v>0.145</v>
      </c>
      <c r="FY632">
        <v>420</v>
      </c>
      <c r="FZ632">
        <v>16</v>
      </c>
      <c r="GA632">
        <v>0.27</v>
      </c>
      <c r="GB632">
        <v>0.16</v>
      </c>
      <c r="GC632">
        <v>-29.3846285714286</v>
      </c>
      <c r="GD632">
        <v>-0.535511688311708</v>
      </c>
      <c r="GE632">
        <v>0.420530248210357</v>
      </c>
      <c r="GF632">
        <v>0</v>
      </c>
      <c r="GG632">
        <v>341.801735294118</v>
      </c>
      <c r="GH632">
        <v>-1.21165775508036</v>
      </c>
      <c r="GI632">
        <v>0.193542108022654</v>
      </c>
      <c r="GJ632">
        <v>-1</v>
      </c>
      <c r="GK632">
        <v>1.05408871428571</v>
      </c>
      <c r="GL632">
        <v>-0.537417818181817</v>
      </c>
      <c r="GM632">
        <v>0.0547960140426837</v>
      </c>
      <c r="GN632">
        <v>0</v>
      </c>
      <c r="GO632">
        <v>0</v>
      </c>
      <c r="GP632">
        <v>2</v>
      </c>
      <c r="GQ632" t="s">
        <v>457</v>
      </c>
      <c r="GR632">
        <v>3.12551</v>
      </c>
      <c r="GS632">
        <v>2.65538</v>
      </c>
      <c r="GT632">
        <v>0.118604</v>
      </c>
      <c r="GU632">
        <v>0.123196</v>
      </c>
      <c r="GV632">
        <v>0.0965668</v>
      </c>
      <c r="GW632">
        <v>0.0941739</v>
      </c>
      <c r="GX632">
        <v>22628.2</v>
      </c>
      <c r="GY632">
        <v>21393</v>
      </c>
      <c r="GZ632">
        <v>22959.7</v>
      </c>
      <c r="HA632">
        <v>23757.8</v>
      </c>
      <c r="HB632">
        <v>35357.4</v>
      </c>
      <c r="HC632">
        <v>35629.5</v>
      </c>
      <c r="HD632">
        <v>41397.2</v>
      </c>
      <c r="HE632">
        <v>42373.3</v>
      </c>
      <c r="HF632">
        <v>1.90193</v>
      </c>
      <c r="HG632">
        <v>1.81393</v>
      </c>
      <c r="HH632">
        <v>0.195481</v>
      </c>
      <c r="HI632">
        <v>0</v>
      </c>
      <c r="HJ632">
        <v>26.8515</v>
      </c>
      <c r="HK632">
        <v>999.9</v>
      </c>
      <c r="HL632">
        <v>55.75</v>
      </c>
      <c r="HM632">
        <v>29.447</v>
      </c>
      <c r="HN632">
        <v>25.5076</v>
      </c>
      <c r="HO632">
        <v>53.9428</v>
      </c>
      <c r="HP632">
        <v>41.4944</v>
      </c>
      <c r="HQ632">
        <v>1</v>
      </c>
      <c r="HR632">
        <v>0.0580259</v>
      </c>
      <c r="HS632">
        <v>0.967421</v>
      </c>
      <c r="HT632">
        <v>20.2146</v>
      </c>
      <c r="HU632">
        <v>5.23316</v>
      </c>
      <c r="HV632">
        <v>11.992</v>
      </c>
      <c r="HW632">
        <v>4.95565</v>
      </c>
      <c r="HX632">
        <v>3.30382</v>
      </c>
      <c r="HY632">
        <v>26.1</v>
      </c>
      <c r="HZ632">
        <v>9999</v>
      </c>
      <c r="IA632">
        <v>9999</v>
      </c>
      <c r="IB632">
        <v>9999</v>
      </c>
      <c r="IC632">
        <v>1.86846</v>
      </c>
      <c r="ID632">
        <v>1.86417</v>
      </c>
      <c r="IE632">
        <v>1.8718</v>
      </c>
      <c r="IF632">
        <v>1.86269</v>
      </c>
      <c r="IG632">
        <v>1.86207</v>
      </c>
      <c r="IH632">
        <v>1.86859</v>
      </c>
      <c r="II632">
        <v>1.85867</v>
      </c>
      <c r="IJ632">
        <v>1.86509</v>
      </c>
      <c r="IK632">
        <v>5</v>
      </c>
      <c r="IL632">
        <v>0</v>
      </c>
      <c r="IM632">
        <v>0</v>
      </c>
      <c r="IN632">
        <v>0</v>
      </c>
      <c r="IO632" t="s">
        <v>441</v>
      </c>
      <c r="IP632" t="s">
        <v>442</v>
      </c>
      <c r="IQ632" t="s">
        <v>443</v>
      </c>
      <c r="IR632" t="s">
        <v>443</v>
      </c>
      <c r="IS632" t="s">
        <v>443</v>
      </c>
      <c r="IT632" t="s">
        <v>443</v>
      </c>
      <c r="IU632">
        <v>0</v>
      </c>
      <c r="IV632">
        <v>100</v>
      </c>
      <c r="IW632">
        <v>100</v>
      </c>
      <c r="IX632">
        <v>6.386</v>
      </c>
      <c r="IY632">
        <v>0.3621</v>
      </c>
      <c r="IZ632">
        <v>4.29428474587108</v>
      </c>
      <c r="JA632">
        <v>0.0044018681294096</v>
      </c>
      <c r="JB632">
        <v>-1.90699597991277e-06</v>
      </c>
      <c r="JC632">
        <v>4.44501569190667e-10</v>
      </c>
      <c r="JD632">
        <v>0.0663976639725661</v>
      </c>
      <c r="JE632">
        <v>0.00774552653971819</v>
      </c>
      <c r="JF632">
        <v>0.000136201457998369</v>
      </c>
      <c r="JG632">
        <v>5.32982615085375e-06</v>
      </c>
      <c r="JH632">
        <v>-0</v>
      </c>
      <c r="JI632">
        <v>1991</v>
      </c>
      <c r="JJ632">
        <v>1</v>
      </c>
      <c r="JK632">
        <v>28</v>
      </c>
      <c r="JL632">
        <v>195962.5</v>
      </c>
      <c r="JM632">
        <v>195962.5</v>
      </c>
      <c r="JN632">
        <v>1.19263</v>
      </c>
      <c r="JO632">
        <v>2.40479</v>
      </c>
      <c r="JP632">
        <v>1.4978</v>
      </c>
      <c r="JQ632">
        <v>2.33276</v>
      </c>
      <c r="JR632">
        <v>1.54419</v>
      </c>
      <c r="JS632">
        <v>2.26562</v>
      </c>
      <c r="JT632">
        <v>35.8244</v>
      </c>
      <c r="JU632">
        <v>24.0875</v>
      </c>
      <c r="JV632">
        <v>18</v>
      </c>
      <c r="JW632">
        <v>546.892</v>
      </c>
      <c r="JX632">
        <v>433.268</v>
      </c>
      <c r="JY632">
        <v>25.5938</v>
      </c>
      <c r="JZ632">
        <v>28.3179</v>
      </c>
      <c r="KA632">
        <v>30</v>
      </c>
      <c r="KB632">
        <v>28.2627</v>
      </c>
      <c r="KC632">
        <v>28.2881</v>
      </c>
      <c r="KD632">
        <v>23.9429</v>
      </c>
      <c r="KE632">
        <v>27.8613</v>
      </c>
      <c r="KF632">
        <v>100</v>
      </c>
      <c r="KG632">
        <v>25.5667</v>
      </c>
      <c r="KH632">
        <v>670.752</v>
      </c>
      <c r="KI632">
        <v>21.6501</v>
      </c>
      <c r="KJ632">
        <v>92.7783</v>
      </c>
      <c r="KK632">
        <v>98.7485</v>
      </c>
    </row>
    <row r="633" spans="1:297">
      <c r="A633">
        <v>617</v>
      </c>
      <c r="B633">
        <v>1759007463.1</v>
      </c>
      <c r="C633">
        <v>20116.0999999046</v>
      </c>
      <c r="D633" t="s">
        <v>1681</v>
      </c>
      <c r="E633" t="s">
        <v>1682</v>
      </c>
      <c r="F633">
        <v>5</v>
      </c>
      <c r="G633" t="s">
        <v>1602</v>
      </c>
      <c r="H633" t="s">
        <v>436</v>
      </c>
      <c r="I633">
        <v>1759007454.94615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(EA633+(U633+2*0.95*5.67E-8*(((EA633+$B$7)+273)^4-(EA633+273)^4)-44100*J633)/(1.84*29.3*R633+8*0.95*5.67E-8*(EA633+273)^3))</f>
        <v>0</v>
      </c>
      <c r="W633">
        <f>($C$7*EB633+$D$7*EC633+$E$7*V633)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2*0.95*5.67E-8*(((EA633+$B$7)+273)^4-(W633+273)^4)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671.053803921429</v>
      </c>
      <c r="AK633">
        <v>650.157181818182</v>
      </c>
      <c r="AL633">
        <v>3.42581759740255</v>
      </c>
      <c r="AM633">
        <v>63.08</v>
      </c>
      <c r="AN633">
        <f>(AP633 - AO633 + DY633*1E3/(8.314*(EA633+273.15)) * AR633/DX633 * AQ633) * DX633/(100*DL633) * 1000/(1000 - AP633)</f>
        <v>0</v>
      </c>
      <c r="AO633">
        <v>21.5384219880952</v>
      </c>
      <c r="AP633">
        <v>22.4803024242424</v>
      </c>
      <c r="AQ633">
        <v>-4.02232716779214e-05</v>
      </c>
      <c r="AR633">
        <v>99.94</v>
      </c>
      <c r="AS633">
        <v>0</v>
      </c>
      <c r="AT633">
        <v>0</v>
      </c>
      <c r="AU633">
        <f>IF(AS633*$H$13&gt;=AW633,1.0,(AW633/(AW633-AS633*$H$13)))</f>
        <v>0</v>
      </c>
      <c r="AV633">
        <f>(AU633-1)*100</f>
        <v>0</v>
      </c>
      <c r="AW633">
        <f>MAX(0,($B$13+$C$13*EF633)/(1+$D$13*EF633)*DY633/(EA633+273)*$E$13)</f>
        <v>0</v>
      </c>
      <c r="AX633" t="s">
        <v>437</v>
      </c>
      <c r="AY633" t="s">
        <v>437</v>
      </c>
      <c r="AZ633">
        <v>0</v>
      </c>
      <c r="BA633">
        <v>0</v>
      </c>
      <c r="BB633">
        <f>1-AZ633/BA633</f>
        <v>0</v>
      </c>
      <c r="BC633">
        <v>0</v>
      </c>
      <c r="BD633" t="s">
        <v>437</v>
      </c>
      <c r="BE633" t="s">
        <v>437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437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$B$11*EG633+$C$11*EH633+$F$11*ES633*(1-EV633)</f>
        <v>0</v>
      </c>
      <c r="DI633">
        <f>DH633*DJ633</f>
        <v>0</v>
      </c>
      <c r="DJ633">
        <f>($B$11*$D$9+$C$11*$D$9+$F$11*((FF633+EX633)/MAX(FF633+EX633+FG633, 0.1)*$I$9+FG633/MAX(FF633+EX633+FG633, 0.1)*$J$9))/($B$11+$C$11+$F$11)</f>
        <v>0</v>
      </c>
      <c r="DK633">
        <f>($B$11*$K$9+$C$11*$K$9+$F$11*((FF633+EX633)/MAX(FF633+EX633+FG633, 0.1)*$P$9+FG633/MAX(FF633+EX633+FG633, 0.1)*$Q$9))/($B$11+$C$11+$F$11)</f>
        <v>0</v>
      </c>
      <c r="DL633">
        <v>2.7</v>
      </c>
      <c r="DM633">
        <v>0.5</v>
      </c>
      <c r="DN633" t="s">
        <v>438</v>
      </c>
      <c r="DO633">
        <v>2</v>
      </c>
      <c r="DP633" t="b">
        <v>1</v>
      </c>
      <c r="DQ633">
        <v>1759007454.94615</v>
      </c>
      <c r="DR633">
        <v>611.523846153846</v>
      </c>
      <c r="DS633">
        <v>640.802615384615</v>
      </c>
      <c r="DT633">
        <v>22.4864076923077</v>
      </c>
      <c r="DU633">
        <v>21.5046538461539</v>
      </c>
      <c r="DV633">
        <v>605.165846153846</v>
      </c>
      <c r="DW633">
        <v>22.1242769230769</v>
      </c>
      <c r="DX633">
        <v>499.998461538462</v>
      </c>
      <c r="DY633">
        <v>90.2033615384616</v>
      </c>
      <c r="DZ633">
        <v>0.0297198</v>
      </c>
      <c r="EA633">
        <v>29.2416538461538</v>
      </c>
      <c r="EB633">
        <v>30.0450692307692</v>
      </c>
      <c r="EC633">
        <v>999.9</v>
      </c>
      <c r="ED633">
        <v>0</v>
      </c>
      <c r="EE633">
        <v>0</v>
      </c>
      <c r="EF633">
        <v>10001.2492307692</v>
      </c>
      <c r="EG633">
        <v>0</v>
      </c>
      <c r="EH633">
        <v>9.84861</v>
      </c>
      <c r="EI633">
        <v>-29.2788846153846</v>
      </c>
      <c r="EJ633">
        <v>625.591076923077</v>
      </c>
      <c r="EK633">
        <v>654.886307692308</v>
      </c>
      <c r="EL633">
        <v>0.981771307692308</v>
      </c>
      <c r="EM633">
        <v>640.802615384615</v>
      </c>
      <c r="EN633">
        <v>21.5046538461539</v>
      </c>
      <c r="EO633">
        <v>2.02835</v>
      </c>
      <c r="EP633">
        <v>1.93979076923077</v>
      </c>
      <c r="EQ633">
        <v>17.6674</v>
      </c>
      <c r="ER633">
        <v>16.9612153846154</v>
      </c>
      <c r="ES633">
        <v>2000.03230769231</v>
      </c>
      <c r="ET633">
        <v>0.979994384615385</v>
      </c>
      <c r="EU633">
        <v>0.0200056076923077</v>
      </c>
      <c r="EV633">
        <v>0</v>
      </c>
      <c r="EW633">
        <v>341.689</v>
      </c>
      <c r="EX633">
        <v>5.00016</v>
      </c>
      <c r="EY633">
        <v>7084.46846153846</v>
      </c>
      <c r="EZ633">
        <v>18234.4538461538</v>
      </c>
      <c r="FA633">
        <v>48.937</v>
      </c>
      <c r="FB633">
        <v>49.5</v>
      </c>
      <c r="FC633">
        <v>49.375</v>
      </c>
      <c r="FD633">
        <v>49.0668461538462</v>
      </c>
      <c r="FE633">
        <v>50.7063846153846</v>
      </c>
      <c r="FF633">
        <v>1955.12230769231</v>
      </c>
      <c r="FG633">
        <v>39.91</v>
      </c>
      <c r="FH633">
        <v>0</v>
      </c>
      <c r="FI633">
        <v>1759007468.7</v>
      </c>
      <c r="FJ633">
        <v>0</v>
      </c>
      <c r="FK633">
        <v>341.695730769231</v>
      </c>
      <c r="FL633">
        <v>0.0354529927850888</v>
      </c>
      <c r="FM633">
        <v>-17.4550427396727</v>
      </c>
      <c r="FN633">
        <v>7084.20615384615</v>
      </c>
      <c r="FO633">
        <v>15</v>
      </c>
      <c r="FP633">
        <v>0</v>
      </c>
      <c r="FQ633" t="s">
        <v>439</v>
      </c>
      <c r="FR633">
        <v>1747249705.1</v>
      </c>
      <c r="FS633">
        <v>1747249711.1</v>
      </c>
      <c r="FT633">
        <v>0</v>
      </c>
      <c r="FU633">
        <v>0.871</v>
      </c>
      <c r="FV633">
        <v>0.066</v>
      </c>
      <c r="FW633">
        <v>5.486</v>
      </c>
      <c r="FX633">
        <v>0.145</v>
      </c>
      <c r="FY633">
        <v>420</v>
      </c>
      <c r="FZ633">
        <v>16</v>
      </c>
      <c r="GA633">
        <v>0.27</v>
      </c>
      <c r="GB633">
        <v>0.16</v>
      </c>
      <c r="GC633">
        <v>-29.4440285714286</v>
      </c>
      <c r="GD633">
        <v>2.25470649350646</v>
      </c>
      <c r="GE633">
        <v>0.362098008493698</v>
      </c>
      <c r="GF633">
        <v>0</v>
      </c>
      <c r="GG633">
        <v>341.718088235294</v>
      </c>
      <c r="GH633">
        <v>-0.503850264196023</v>
      </c>
      <c r="GI633">
        <v>0.137437979091978</v>
      </c>
      <c r="GJ633">
        <v>-1</v>
      </c>
      <c r="GK633">
        <v>1.00380738095238</v>
      </c>
      <c r="GL633">
        <v>-0.446848909090906</v>
      </c>
      <c r="GM633">
        <v>0.0455757703959923</v>
      </c>
      <c r="GN633">
        <v>0</v>
      </c>
      <c r="GO633">
        <v>0</v>
      </c>
      <c r="GP633">
        <v>2</v>
      </c>
      <c r="GQ633" t="s">
        <v>457</v>
      </c>
      <c r="GR633">
        <v>3.12547</v>
      </c>
      <c r="GS633">
        <v>2.65504</v>
      </c>
      <c r="GT633">
        <v>0.120874</v>
      </c>
      <c r="GU633">
        <v>0.12545</v>
      </c>
      <c r="GV633">
        <v>0.096552</v>
      </c>
      <c r="GW633">
        <v>0.0943252</v>
      </c>
      <c r="GX633">
        <v>22570.3</v>
      </c>
      <c r="GY633">
        <v>21337.8</v>
      </c>
      <c r="GZ633">
        <v>22960</v>
      </c>
      <c r="HA633">
        <v>23757.5</v>
      </c>
      <c r="HB633">
        <v>35358.4</v>
      </c>
      <c r="HC633">
        <v>35623</v>
      </c>
      <c r="HD633">
        <v>41397.4</v>
      </c>
      <c r="HE633">
        <v>42372.4</v>
      </c>
      <c r="HF633">
        <v>1.90195</v>
      </c>
      <c r="HG633">
        <v>1.81397</v>
      </c>
      <c r="HH633">
        <v>0.195619</v>
      </c>
      <c r="HI633">
        <v>0</v>
      </c>
      <c r="HJ633">
        <v>26.8617</v>
      </c>
      <c r="HK633">
        <v>999.9</v>
      </c>
      <c r="HL633">
        <v>55.75</v>
      </c>
      <c r="HM633">
        <v>29.447</v>
      </c>
      <c r="HN633">
        <v>25.5084</v>
      </c>
      <c r="HO633">
        <v>54.5828</v>
      </c>
      <c r="HP633">
        <v>41.4223</v>
      </c>
      <c r="HQ633">
        <v>1</v>
      </c>
      <c r="HR633">
        <v>0.0579395</v>
      </c>
      <c r="HS633">
        <v>1.01471</v>
      </c>
      <c r="HT633">
        <v>20.2144</v>
      </c>
      <c r="HU633">
        <v>5.23331</v>
      </c>
      <c r="HV633">
        <v>11.992</v>
      </c>
      <c r="HW633">
        <v>4.9555</v>
      </c>
      <c r="HX633">
        <v>3.30387</v>
      </c>
      <c r="HY633">
        <v>26.1</v>
      </c>
      <c r="HZ633">
        <v>9999</v>
      </c>
      <c r="IA633">
        <v>9999</v>
      </c>
      <c r="IB633">
        <v>9999</v>
      </c>
      <c r="IC633">
        <v>1.86849</v>
      </c>
      <c r="ID633">
        <v>1.86417</v>
      </c>
      <c r="IE633">
        <v>1.8718</v>
      </c>
      <c r="IF633">
        <v>1.8627</v>
      </c>
      <c r="IG633">
        <v>1.86207</v>
      </c>
      <c r="IH633">
        <v>1.86859</v>
      </c>
      <c r="II633">
        <v>1.85868</v>
      </c>
      <c r="IJ633">
        <v>1.86508</v>
      </c>
      <c r="IK633">
        <v>5</v>
      </c>
      <c r="IL633">
        <v>0</v>
      </c>
      <c r="IM633">
        <v>0</v>
      </c>
      <c r="IN633">
        <v>0</v>
      </c>
      <c r="IO633" t="s">
        <v>441</v>
      </c>
      <c r="IP633" t="s">
        <v>442</v>
      </c>
      <c r="IQ633" t="s">
        <v>443</v>
      </c>
      <c r="IR633" t="s">
        <v>443</v>
      </c>
      <c r="IS633" t="s">
        <v>443</v>
      </c>
      <c r="IT633" t="s">
        <v>443</v>
      </c>
      <c r="IU633">
        <v>0</v>
      </c>
      <c r="IV633">
        <v>100</v>
      </c>
      <c r="IW633">
        <v>100</v>
      </c>
      <c r="IX633">
        <v>6.428</v>
      </c>
      <c r="IY633">
        <v>0.3621</v>
      </c>
      <c r="IZ633">
        <v>4.29428474587108</v>
      </c>
      <c r="JA633">
        <v>0.0044018681294096</v>
      </c>
      <c r="JB633">
        <v>-1.90699597991277e-06</v>
      </c>
      <c r="JC633">
        <v>4.44501569190667e-10</v>
      </c>
      <c r="JD633">
        <v>0.0663976639725661</v>
      </c>
      <c r="JE633">
        <v>0.00774552653971819</v>
      </c>
      <c r="JF633">
        <v>0.000136201457998369</v>
      </c>
      <c r="JG633">
        <v>5.32982615085375e-06</v>
      </c>
      <c r="JH633">
        <v>-0</v>
      </c>
      <c r="JI633">
        <v>1991</v>
      </c>
      <c r="JJ633">
        <v>1</v>
      </c>
      <c r="JK633">
        <v>28</v>
      </c>
      <c r="JL633">
        <v>195962.6</v>
      </c>
      <c r="JM633">
        <v>195962.5</v>
      </c>
      <c r="JN633">
        <v>1.22437</v>
      </c>
      <c r="JO633">
        <v>2.39502</v>
      </c>
      <c r="JP633">
        <v>1.49902</v>
      </c>
      <c r="JQ633">
        <v>2.33276</v>
      </c>
      <c r="JR633">
        <v>1.54419</v>
      </c>
      <c r="JS633">
        <v>2.35718</v>
      </c>
      <c r="JT633">
        <v>35.8244</v>
      </c>
      <c r="JU633">
        <v>24.0963</v>
      </c>
      <c r="JV633">
        <v>18</v>
      </c>
      <c r="JW633">
        <v>546.887</v>
      </c>
      <c r="JX633">
        <v>433.28</v>
      </c>
      <c r="JY633">
        <v>25.5469</v>
      </c>
      <c r="JZ633">
        <v>28.3153</v>
      </c>
      <c r="KA633">
        <v>29.9999</v>
      </c>
      <c r="KB633">
        <v>28.2603</v>
      </c>
      <c r="KC633">
        <v>28.2857</v>
      </c>
      <c r="KD633">
        <v>24.5917</v>
      </c>
      <c r="KE633">
        <v>27.8613</v>
      </c>
      <c r="KF633">
        <v>100</v>
      </c>
      <c r="KG633">
        <v>25.5233</v>
      </c>
      <c r="KH633">
        <v>691.019</v>
      </c>
      <c r="KI633">
        <v>21.6881</v>
      </c>
      <c r="KJ633">
        <v>92.779</v>
      </c>
      <c r="KK633">
        <v>98.7467</v>
      </c>
    </row>
    <row r="634" spans="1:297">
      <c r="A634">
        <v>618</v>
      </c>
      <c r="B634">
        <v>1759007468.1</v>
      </c>
      <c r="C634">
        <v>20121.0999999046</v>
      </c>
      <c r="D634" t="s">
        <v>1683</v>
      </c>
      <c r="E634" t="s">
        <v>1684</v>
      </c>
      <c r="F634">
        <v>5</v>
      </c>
      <c r="G634" t="s">
        <v>1602</v>
      </c>
      <c r="H634" t="s">
        <v>436</v>
      </c>
      <c r="I634">
        <v>1759007459.94615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(EA634+(U634+2*0.95*5.67E-8*(((EA634+$B$7)+273)^4-(EA634+273)^4)-44100*J634)/(1.84*29.3*R634+8*0.95*5.67E-8*(EA634+273)^3))</f>
        <v>0</v>
      </c>
      <c r="W634">
        <f>($C$7*EB634+$D$7*EC634+$E$7*V634)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2*0.95*5.67E-8*(((EA634+$B$7)+273)^4-(W634+273)^4)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688.336016678572</v>
      </c>
      <c r="AK634">
        <v>667.462163636363</v>
      </c>
      <c r="AL634">
        <v>3.45246662337654</v>
      </c>
      <c r="AM634">
        <v>63.08</v>
      </c>
      <c r="AN634">
        <f>(AP634 - AO634 + DY634*1E3/(8.314*(EA634+273.15)) * AR634/DX634 * AQ634) * DX634/(100*DL634) * 1000/(1000 - AP634)</f>
        <v>0</v>
      </c>
      <c r="AO634">
        <v>21.5876034494048</v>
      </c>
      <c r="AP634">
        <v>22.4869587878788</v>
      </c>
      <c r="AQ634">
        <v>3.52677978954479e-05</v>
      </c>
      <c r="AR634">
        <v>99.94</v>
      </c>
      <c r="AS634">
        <v>0</v>
      </c>
      <c r="AT634">
        <v>0</v>
      </c>
      <c r="AU634">
        <f>IF(AS634*$H$13&gt;=AW634,1.0,(AW634/(AW634-AS634*$H$13)))</f>
        <v>0</v>
      </c>
      <c r="AV634">
        <f>(AU634-1)*100</f>
        <v>0</v>
      </c>
      <c r="AW634">
        <f>MAX(0,($B$13+$C$13*EF634)/(1+$D$13*EF634)*DY634/(EA634+273)*$E$13)</f>
        <v>0</v>
      </c>
      <c r="AX634" t="s">
        <v>437</v>
      </c>
      <c r="AY634" t="s">
        <v>437</v>
      </c>
      <c r="AZ634">
        <v>0</v>
      </c>
      <c r="BA634">
        <v>0</v>
      </c>
      <c r="BB634">
        <f>1-AZ634/BA634</f>
        <v>0</v>
      </c>
      <c r="BC634">
        <v>0</v>
      </c>
      <c r="BD634" t="s">
        <v>437</v>
      </c>
      <c r="BE634" t="s">
        <v>437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437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$B$11*EG634+$C$11*EH634+$F$11*ES634*(1-EV634)</f>
        <v>0</v>
      </c>
      <c r="DI634">
        <f>DH634*DJ634</f>
        <v>0</v>
      </c>
      <c r="DJ634">
        <f>($B$11*$D$9+$C$11*$D$9+$F$11*((FF634+EX634)/MAX(FF634+EX634+FG634, 0.1)*$I$9+FG634/MAX(FF634+EX634+FG634, 0.1)*$J$9))/($B$11+$C$11+$F$11)</f>
        <v>0</v>
      </c>
      <c r="DK634">
        <f>($B$11*$K$9+$C$11*$K$9+$F$11*((FF634+EX634)/MAX(FF634+EX634+FG634, 0.1)*$P$9+FG634/MAX(FF634+EX634+FG634, 0.1)*$Q$9))/($B$11+$C$11+$F$11)</f>
        <v>0</v>
      </c>
      <c r="DL634">
        <v>2.7</v>
      </c>
      <c r="DM634">
        <v>0.5</v>
      </c>
      <c r="DN634" t="s">
        <v>438</v>
      </c>
      <c r="DO634">
        <v>2</v>
      </c>
      <c r="DP634" t="b">
        <v>1</v>
      </c>
      <c r="DQ634">
        <v>1759007459.94615</v>
      </c>
      <c r="DR634">
        <v>628.360769230769</v>
      </c>
      <c r="DS634">
        <v>657.502615384615</v>
      </c>
      <c r="DT634">
        <v>22.4848076923077</v>
      </c>
      <c r="DU634">
        <v>21.5413846153846</v>
      </c>
      <c r="DV634">
        <v>621.959692307692</v>
      </c>
      <c r="DW634">
        <v>22.1227</v>
      </c>
      <c r="DX634">
        <v>500.038230769231</v>
      </c>
      <c r="DY634">
        <v>90.2036384615385</v>
      </c>
      <c r="DZ634">
        <v>0.0296323307692308</v>
      </c>
      <c r="EA634">
        <v>29.2404538461539</v>
      </c>
      <c r="EB634">
        <v>30.0481692307692</v>
      </c>
      <c r="EC634">
        <v>999.9</v>
      </c>
      <c r="ED634">
        <v>0</v>
      </c>
      <c r="EE634">
        <v>0</v>
      </c>
      <c r="EF634">
        <v>9998.60692307692</v>
      </c>
      <c r="EG634">
        <v>0</v>
      </c>
      <c r="EH634">
        <v>9.84861</v>
      </c>
      <c r="EI634">
        <v>-29.1420230769231</v>
      </c>
      <c r="EJ634">
        <v>642.814307692308</v>
      </c>
      <c r="EK634">
        <v>671.978692307692</v>
      </c>
      <c r="EL634">
        <v>0.943429769230769</v>
      </c>
      <c r="EM634">
        <v>657.502615384615</v>
      </c>
      <c r="EN634">
        <v>21.5413846153846</v>
      </c>
      <c r="EO634">
        <v>2.02821230769231</v>
      </c>
      <c r="EP634">
        <v>1.94311153846154</v>
      </c>
      <c r="EQ634">
        <v>17.6663153846154</v>
      </c>
      <c r="ER634">
        <v>16.9881923076923</v>
      </c>
      <c r="ES634">
        <v>2000.05</v>
      </c>
      <c r="ET634">
        <v>0.979994615384616</v>
      </c>
      <c r="EU634">
        <v>0.0200053923076923</v>
      </c>
      <c r="EV634">
        <v>0</v>
      </c>
      <c r="EW634">
        <v>341.605923076923</v>
      </c>
      <c r="EX634">
        <v>5.00016</v>
      </c>
      <c r="EY634">
        <v>7082.95846153846</v>
      </c>
      <c r="EZ634">
        <v>18234.6230769231</v>
      </c>
      <c r="FA634">
        <v>48.937</v>
      </c>
      <c r="FB634">
        <v>49.5</v>
      </c>
      <c r="FC634">
        <v>49.375</v>
      </c>
      <c r="FD634">
        <v>49.0668461538462</v>
      </c>
      <c r="FE634">
        <v>50.7209230769231</v>
      </c>
      <c r="FF634">
        <v>1955.14</v>
      </c>
      <c r="FG634">
        <v>39.91</v>
      </c>
      <c r="FH634">
        <v>0</v>
      </c>
      <c r="FI634">
        <v>1759007473.5</v>
      </c>
      <c r="FJ634">
        <v>0</v>
      </c>
      <c r="FK634">
        <v>341.5895</v>
      </c>
      <c r="FL634">
        <v>-1.42273503666827</v>
      </c>
      <c r="FM634">
        <v>-19.5008546755778</v>
      </c>
      <c r="FN634">
        <v>7082.79</v>
      </c>
      <c r="FO634">
        <v>15</v>
      </c>
      <c r="FP634">
        <v>0</v>
      </c>
      <c r="FQ634" t="s">
        <v>439</v>
      </c>
      <c r="FR634">
        <v>1747249705.1</v>
      </c>
      <c r="FS634">
        <v>1747249711.1</v>
      </c>
      <c r="FT634">
        <v>0</v>
      </c>
      <c r="FU634">
        <v>0.871</v>
      </c>
      <c r="FV634">
        <v>0.066</v>
      </c>
      <c r="FW634">
        <v>5.486</v>
      </c>
      <c r="FX634">
        <v>0.145</v>
      </c>
      <c r="FY634">
        <v>420</v>
      </c>
      <c r="FZ634">
        <v>16</v>
      </c>
      <c r="GA634">
        <v>0.27</v>
      </c>
      <c r="GB634">
        <v>0.16</v>
      </c>
      <c r="GC634">
        <v>-29.194335</v>
      </c>
      <c r="GD634">
        <v>1.2530120300752</v>
      </c>
      <c r="GE634">
        <v>0.277862065196025</v>
      </c>
      <c r="GF634">
        <v>0</v>
      </c>
      <c r="GG634">
        <v>341.618588235294</v>
      </c>
      <c r="GH634">
        <v>-1.03850266910488</v>
      </c>
      <c r="GI634">
        <v>0.202819699363318</v>
      </c>
      <c r="GJ634">
        <v>-1</v>
      </c>
      <c r="GK634">
        <v>0.95997435</v>
      </c>
      <c r="GL634">
        <v>-0.462041187969926</v>
      </c>
      <c r="GM634">
        <v>0.0447804051224138</v>
      </c>
      <c r="GN634">
        <v>0</v>
      </c>
      <c r="GO634">
        <v>0</v>
      </c>
      <c r="GP634">
        <v>2</v>
      </c>
      <c r="GQ634" t="s">
        <v>457</v>
      </c>
      <c r="GR634">
        <v>3.12543</v>
      </c>
      <c r="GS634">
        <v>2.65503</v>
      </c>
      <c r="GT634">
        <v>0.1231</v>
      </c>
      <c r="GU634">
        <v>0.127507</v>
      </c>
      <c r="GV634">
        <v>0.0965676</v>
      </c>
      <c r="GW634">
        <v>0.0944532</v>
      </c>
      <c r="GX634">
        <v>22513.3</v>
      </c>
      <c r="GY634">
        <v>21287.8</v>
      </c>
      <c r="GZ634">
        <v>22960.2</v>
      </c>
      <c r="HA634">
        <v>23757.7</v>
      </c>
      <c r="HB634">
        <v>35358.1</v>
      </c>
      <c r="HC634">
        <v>35618.4</v>
      </c>
      <c r="HD634">
        <v>41397.6</v>
      </c>
      <c r="HE634">
        <v>42372.7</v>
      </c>
      <c r="HF634">
        <v>1.90202</v>
      </c>
      <c r="HG634">
        <v>1.81432</v>
      </c>
      <c r="HH634">
        <v>0.195518</v>
      </c>
      <c r="HI634">
        <v>0</v>
      </c>
      <c r="HJ634">
        <v>26.8708</v>
      </c>
      <c r="HK634">
        <v>999.9</v>
      </c>
      <c r="HL634">
        <v>55.726</v>
      </c>
      <c r="HM634">
        <v>29.427</v>
      </c>
      <c r="HN634">
        <v>25.4659</v>
      </c>
      <c r="HO634">
        <v>54.0228</v>
      </c>
      <c r="HP634">
        <v>41.4864</v>
      </c>
      <c r="HQ634">
        <v>1</v>
      </c>
      <c r="HR634">
        <v>0.0578201</v>
      </c>
      <c r="HS634">
        <v>1.06568</v>
      </c>
      <c r="HT634">
        <v>20.2141</v>
      </c>
      <c r="HU634">
        <v>5.23316</v>
      </c>
      <c r="HV634">
        <v>11.992</v>
      </c>
      <c r="HW634">
        <v>4.9557</v>
      </c>
      <c r="HX634">
        <v>3.30395</v>
      </c>
      <c r="HY634">
        <v>26.1</v>
      </c>
      <c r="HZ634">
        <v>9999</v>
      </c>
      <c r="IA634">
        <v>9999</v>
      </c>
      <c r="IB634">
        <v>9999</v>
      </c>
      <c r="IC634">
        <v>1.86845</v>
      </c>
      <c r="ID634">
        <v>1.86418</v>
      </c>
      <c r="IE634">
        <v>1.8718</v>
      </c>
      <c r="IF634">
        <v>1.8627</v>
      </c>
      <c r="IG634">
        <v>1.86203</v>
      </c>
      <c r="IH634">
        <v>1.86859</v>
      </c>
      <c r="II634">
        <v>1.85869</v>
      </c>
      <c r="IJ634">
        <v>1.86508</v>
      </c>
      <c r="IK634">
        <v>5</v>
      </c>
      <c r="IL634">
        <v>0</v>
      </c>
      <c r="IM634">
        <v>0</v>
      </c>
      <c r="IN634">
        <v>0</v>
      </c>
      <c r="IO634" t="s">
        <v>441</v>
      </c>
      <c r="IP634" t="s">
        <v>442</v>
      </c>
      <c r="IQ634" t="s">
        <v>443</v>
      </c>
      <c r="IR634" t="s">
        <v>443</v>
      </c>
      <c r="IS634" t="s">
        <v>443</v>
      </c>
      <c r="IT634" t="s">
        <v>443</v>
      </c>
      <c r="IU634">
        <v>0</v>
      </c>
      <c r="IV634">
        <v>100</v>
      </c>
      <c r="IW634">
        <v>100</v>
      </c>
      <c r="IX634">
        <v>6.47</v>
      </c>
      <c r="IY634">
        <v>0.3622</v>
      </c>
      <c r="IZ634">
        <v>4.29428474587108</v>
      </c>
      <c r="JA634">
        <v>0.0044018681294096</v>
      </c>
      <c r="JB634">
        <v>-1.90699597991277e-06</v>
      </c>
      <c r="JC634">
        <v>4.44501569190667e-10</v>
      </c>
      <c r="JD634">
        <v>0.0663976639725661</v>
      </c>
      <c r="JE634">
        <v>0.00774552653971819</v>
      </c>
      <c r="JF634">
        <v>0.000136201457998369</v>
      </c>
      <c r="JG634">
        <v>5.32982615085375e-06</v>
      </c>
      <c r="JH634">
        <v>-0</v>
      </c>
      <c r="JI634">
        <v>1991</v>
      </c>
      <c r="JJ634">
        <v>1</v>
      </c>
      <c r="JK634">
        <v>28</v>
      </c>
      <c r="JL634">
        <v>195962.7</v>
      </c>
      <c r="JM634">
        <v>195962.6</v>
      </c>
      <c r="JN634">
        <v>1.25244</v>
      </c>
      <c r="JO634">
        <v>2.37793</v>
      </c>
      <c r="JP634">
        <v>1.4978</v>
      </c>
      <c r="JQ634">
        <v>2.33276</v>
      </c>
      <c r="JR634">
        <v>1.54419</v>
      </c>
      <c r="JS634">
        <v>2.37061</v>
      </c>
      <c r="JT634">
        <v>35.8244</v>
      </c>
      <c r="JU634">
        <v>24.105</v>
      </c>
      <c r="JV634">
        <v>18</v>
      </c>
      <c r="JW634">
        <v>546.916</v>
      </c>
      <c r="JX634">
        <v>433.47</v>
      </c>
      <c r="JY634">
        <v>25.5</v>
      </c>
      <c r="JZ634">
        <v>28.3129</v>
      </c>
      <c r="KA634">
        <v>29.9998</v>
      </c>
      <c r="KB634">
        <v>28.2579</v>
      </c>
      <c r="KC634">
        <v>28.2834</v>
      </c>
      <c r="KD634">
        <v>25.1692</v>
      </c>
      <c r="KE634">
        <v>27.5704</v>
      </c>
      <c r="KF634">
        <v>100</v>
      </c>
      <c r="KG634">
        <v>25.4718</v>
      </c>
      <c r="KH634">
        <v>704.551</v>
      </c>
      <c r="KI634">
        <v>21.7208</v>
      </c>
      <c r="KJ634">
        <v>92.7795</v>
      </c>
      <c r="KK634">
        <v>98.7475</v>
      </c>
    </row>
    <row r="635" spans="1:297">
      <c r="A635">
        <v>619</v>
      </c>
      <c r="B635">
        <v>1759007473.1</v>
      </c>
      <c r="C635">
        <v>20126.0999999046</v>
      </c>
      <c r="D635" t="s">
        <v>1685</v>
      </c>
      <c r="E635" t="s">
        <v>1686</v>
      </c>
      <c r="F635">
        <v>5</v>
      </c>
      <c r="G635" t="s">
        <v>1602</v>
      </c>
      <c r="H635" t="s">
        <v>436</v>
      </c>
      <c r="I635">
        <v>1759007464.94615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(EA635+(U635+2*0.95*5.67E-8*(((EA635+$B$7)+273)^4-(EA635+273)^4)-44100*J635)/(1.84*29.3*R635+8*0.95*5.67E-8*(EA635+273)^3))</f>
        <v>0</v>
      </c>
      <c r="W635">
        <f>($C$7*EB635+$D$7*EC635+$E$7*V635)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2*0.95*5.67E-8*(((EA635+$B$7)+273)^4-(W635+273)^4)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704.726898196429</v>
      </c>
      <c r="AK635">
        <v>684.401969696969</v>
      </c>
      <c r="AL635">
        <v>3.38840742424232</v>
      </c>
      <c r="AM635">
        <v>63.08</v>
      </c>
      <c r="AN635">
        <f>(AP635 - AO635 + DY635*1E3/(8.314*(EA635+273.15)) * AR635/DX635 * AQ635) * DX635/(100*DL635) * 1000/(1000 - AP635)</f>
        <v>0</v>
      </c>
      <c r="AO635">
        <v>21.635514875</v>
      </c>
      <c r="AP635">
        <v>22.4948090909091</v>
      </c>
      <c r="AQ635">
        <v>5.39118346441955e-05</v>
      </c>
      <c r="AR635">
        <v>99.94</v>
      </c>
      <c r="AS635">
        <v>0</v>
      </c>
      <c r="AT635">
        <v>0</v>
      </c>
      <c r="AU635">
        <f>IF(AS635*$H$13&gt;=AW635,1.0,(AW635/(AW635-AS635*$H$13)))</f>
        <v>0</v>
      </c>
      <c r="AV635">
        <f>(AU635-1)*100</f>
        <v>0</v>
      </c>
      <c r="AW635">
        <f>MAX(0,($B$13+$C$13*EF635)/(1+$D$13*EF635)*DY635/(EA635+273)*$E$13)</f>
        <v>0</v>
      </c>
      <c r="AX635" t="s">
        <v>437</v>
      </c>
      <c r="AY635" t="s">
        <v>437</v>
      </c>
      <c r="AZ635">
        <v>0</v>
      </c>
      <c r="BA635">
        <v>0</v>
      </c>
      <c r="BB635">
        <f>1-AZ635/BA635</f>
        <v>0</v>
      </c>
      <c r="BC635">
        <v>0</v>
      </c>
      <c r="BD635" t="s">
        <v>437</v>
      </c>
      <c r="BE635" t="s">
        <v>437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437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$B$11*EG635+$C$11*EH635+$F$11*ES635*(1-EV635)</f>
        <v>0</v>
      </c>
      <c r="DI635">
        <f>DH635*DJ635</f>
        <v>0</v>
      </c>
      <c r="DJ635">
        <f>($B$11*$D$9+$C$11*$D$9+$F$11*((FF635+EX635)/MAX(FF635+EX635+FG635, 0.1)*$I$9+FG635/MAX(FF635+EX635+FG635, 0.1)*$J$9))/($B$11+$C$11+$F$11)</f>
        <v>0</v>
      </c>
      <c r="DK635">
        <f>($B$11*$K$9+$C$11*$K$9+$F$11*((FF635+EX635)/MAX(FF635+EX635+FG635, 0.1)*$P$9+FG635/MAX(FF635+EX635+FG635, 0.1)*$Q$9))/($B$11+$C$11+$F$11)</f>
        <v>0</v>
      </c>
      <c r="DL635">
        <v>2.7</v>
      </c>
      <c r="DM635">
        <v>0.5</v>
      </c>
      <c r="DN635" t="s">
        <v>438</v>
      </c>
      <c r="DO635">
        <v>2</v>
      </c>
      <c r="DP635" t="b">
        <v>1</v>
      </c>
      <c r="DQ635">
        <v>1759007464.94615</v>
      </c>
      <c r="DR635">
        <v>645.122384615385</v>
      </c>
      <c r="DS635">
        <v>673.984769230769</v>
      </c>
      <c r="DT635">
        <v>22.4862538461538</v>
      </c>
      <c r="DU635">
        <v>21.5850230769231</v>
      </c>
      <c r="DV635">
        <v>638.678923076923</v>
      </c>
      <c r="DW635">
        <v>22.1241153846154</v>
      </c>
      <c r="DX635">
        <v>500.025615384615</v>
      </c>
      <c r="DY635">
        <v>90.2031</v>
      </c>
      <c r="DZ635">
        <v>0.0294744</v>
      </c>
      <c r="EA635">
        <v>29.2399538461538</v>
      </c>
      <c r="EB635">
        <v>30.0523076923077</v>
      </c>
      <c r="EC635">
        <v>999.9</v>
      </c>
      <c r="ED635">
        <v>0</v>
      </c>
      <c r="EE635">
        <v>0</v>
      </c>
      <c r="EF635">
        <v>10006.1169230769</v>
      </c>
      <c r="EG635">
        <v>0</v>
      </c>
      <c r="EH635">
        <v>9.84861</v>
      </c>
      <c r="EI635">
        <v>-28.8625692307692</v>
      </c>
      <c r="EJ635">
        <v>659.962461538462</v>
      </c>
      <c r="EK635">
        <v>688.854538461538</v>
      </c>
      <c r="EL635">
        <v>0.901236769230769</v>
      </c>
      <c r="EM635">
        <v>673.984769230769</v>
      </c>
      <c r="EN635">
        <v>21.5850230769231</v>
      </c>
      <c r="EO635">
        <v>2.02833076923077</v>
      </c>
      <c r="EP635">
        <v>1.94703615384615</v>
      </c>
      <c r="EQ635">
        <v>17.6672307692308</v>
      </c>
      <c r="ER635">
        <v>17.0200307692308</v>
      </c>
      <c r="ES635">
        <v>2000.00769230769</v>
      </c>
      <c r="ET635">
        <v>0.979994153846154</v>
      </c>
      <c r="EU635">
        <v>0.0200058230769231</v>
      </c>
      <c r="EV635">
        <v>0</v>
      </c>
      <c r="EW635">
        <v>341.492</v>
      </c>
      <c r="EX635">
        <v>5.00016</v>
      </c>
      <c r="EY635">
        <v>7081.18076923077</v>
      </c>
      <c r="EZ635">
        <v>18234.2307692308</v>
      </c>
      <c r="FA635">
        <v>48.937</v>
      </c>
      <c r="FB635">
        <v>49.5</v>
      </c>
      <c r="FC635">
        <v>49.375</v>
      </c>
      <c r="FD635">
        <v>49.062</v>
      </c>
      <c r="FE635">
        <v>50.7257692307692</v>
      </c>
      <c r="FF635">
        <v>1955.09769230769</v>
      </c>
      <c r="FG635">
        <v>39.91</v>
      </c>
      <c r="FH635">
        <v>0</v>
      </c>
      <c r="FI635">
        <v>1759007478.9</v>
      </c>
      <c r="FJ635">
        <v>0</v>
      </c>
      <c r="FK635">
        <v>341.41796</v>
      </c>
      <c r="FL635">
        <v>-2.60538460452273</v>
      </c>
      <c r="FM635">
        <v>-21.4615384199797</v>
      </c>
      <c r="FN635">
        <v>7080.8244</v>
      </c>
      <c r="FO635">
        <v>15</v>
      </c>
      <c r="FP635">
        <v>0</v>
      </c>
      <c r="FQ635" t="s">
        <v>439</v>
      </c>
      <c r="FR635">
        <v>1747249705.1</v>
      </c>
      <c r="FS635">
        <v>1747249711.1</v>
      </c>
      <c r="FT635">
        <v>0</v>
      </c>
      <c r="FU635">
        <v>0.871</v>
      </c>
      <c r="FV635">
        <v>0.066</v>
      </c>
      <c r="FW635">
        <v>5.486</v>
      </c>
      <c r="FX635">
        <v>0.145</v>
      </c>
      <c r="FY635">
        <v>420</v>
      </c>
      <c r="FZ635">
        <v>16</v>
      </c>
      <c r="GA635">
        <v>0.27</v>
      </c>
      <c r="GB635">
        <v>0.16</v>
      </c>
      <c r="GC635">
        <v>-29.0111904761905</v>
      </c>
      <c r="GD635">
        <v>3.45119220779213</v>
      </c>
      <c r="GE635">
        <v>0.426974650641288</v>
      </c>
      <c r="GF635">
        <v>0</v>
      </c>
      <c r="GG635">
        <v>341.524294117647</v>
      </c>
      <c r="GH635">
        <v>-1.77335370409875</v>
      </c>
      <c r="GI635">
        <v>0.25089762728484</v>
      </c>
      <c r="GJ635">
        <v>-1</v>
      </c>
      <c r="GK635">
        <v>0.923998142857143</v>
      </c>
      <c r="GL635">
        <v>-0.504733714285711</v>
      </c>
      <c r="GM635">
        <v>0.0512293584543693</v>
      </c>
      <c r="GN635">
        <v>0</v>
      </c>
      <c r="GO635">
        <v>0</v>
      </c>
      <c r="GP635">
        <v>2</v>
      </c>
      <c r="GQ635" t="s">
        <v>457</v>
      </c>
      <c r="GR635">
        <v>3.12544</v>
      </c>
      <c r="GS635">
        <v>2.655</v>
      </c>
      <c r="GT635">
        <v>0.125269</v>
      </c>
      <c r="GU635">
        <v>0.12948</v>
      </c>
      <c r="GV635">
        <v>0.0965988</v>
      </c>
      <c r="GW635">
        <v>0.0945753</v>
      </c>
      <c r="GX635">
        <v>22458.2</v>
      </c>
      <c r="GY635">
        <v>21240.1</v>
      </c>
      <c r="GZ635">
        <v>22960.8</v>
      </c>
      <c r="HA635">
        <v>23758.2</v>
      </c>
      <c r="HB635">
        <v>35357.4</v>
      </c>
      <c r="HC635">
        <v>35614.7</v>
      </c>
      <c r="HD635">
        <v>41398</v>
      </c>
      <c r="HE635">
        <v>42373.9</v>
      </c>
      <c r="HF635">
        <v>1.90205</v>
      </c>
      <c r="HG635">
        <v>1.8145</v>
      </c>
      <c r="HH635">
        <v>0.194855</v>
      </c>
      <c r="HI635">
        <v>0</v>
      </c>
      <c r="HJ635">
        <v>26.8788</v>
      </c>
      <c r="HK635">
        <v>999.9</v>
      </c>
      <c r="HL635">
        <v>55.726</v>
      </c>
      <c r="HM635">
        <v>29.447</v>
      </c>
      <c r="HN635">
        <v>25.4944</v>
      </c>
      <c r="HO635">
        <v>53.8228</v>
      </c>
      <c r="HP635">
        <v>41.6306</v>
      </c>
      <c r="HQ635">
        <v>1</v>
      </c>
      <c r="HR635">
        <v>0.0573374</v>
      </c>
      <c r="HS635">
        <v>1.13676</v>
      </c>
      <c r="HT635">
        <v>20.2135</v>
      </c>
      <c r="HU635">
        <v>5.23182</v>
      </c>
      <c r="HV635">
        <v>11.992</v>
      </c>
      <c r="HW635">
        <v>4.9556</v>
      </c>
      <c r="HX635">
        <v>3.30387</v>
      </c>
      <c r="HY635">
        <v>26.1</v>
      </c>
      <c r="HZ635">
        <v>9999</v>
      </c>
      <c r="IA635">
        <v>9999</v>
      </c>
      <c r="IB635">
        <v>9999</v>
      </c>
      <c r="IC635">
        <v>1.86847</v>
      </c>
      <c r="ID635">
        <v>1.86417</v>
      </c>
      <c r="IE635">
        <v>1.8718</v>
      </c>
      <c r="IF635">
        <v>1.86267</v>
      </c>
      <c r="IG635">
        <v>1.86205</v>
      </c>
      <c r="IH635">
        <v>1.86858</v>
      </c>
      <c r="II635">
        <v>1.85867</v>
      </c>
      <c r="IJ635">
        <v>1.86508</v>
      </c>
      <c r="IK635">
        <v>5</v>
      </c>
      <c r="IL635">
        <v>0</v>
      </c>
      <c r="IM635">
        <v>0</v>
      </c>
      <c r="IN635">
        <v>0</v>
      </c>
      <c r="IO635" t="s">
        <v>441</v>
      </c>
      <c r="IP635" t="s">
        <v>442</v>
      </c>
      <c r="IQ635" t="s">
        <v>443</v>
      </c>
      <c r="IR635" t="s">
        <v>443</v>
      </c>
      <c r="IS635" t="s">
        <v>443</v>
      </c>
      <c r="IT635" t="s">
        <v>443</v>
      </c>
      <c r="IU635">
        <v>0</v>
      </c>
      <c r="IV635">
        <v>100</v>
      </c>
      <c r="IW635">
        <v>100</v>
      </c>
      <c r="IX635">
        <v>6.511</v>
      </c>
      <c r="IY635">
        <v>0.3623</v>
      </c>
      <c r="IZ635">
        <v>4.29428474587108</v>
      </c>
      <c r="JA635">
        <v>0.0044018681294096</v>
      </c>
      <c r="JB635">
        <v>-1.90699597991277e-06</v>
      </c>
      <c r="JC635">
        <v>4.44501569190667e-10</v>
      </c>
      <c r="JD635">
        <v>0.0663976639725661</v>
      </c>
      <c r="JE635">
        <v>0.00774552653971819</v>
      </c>
      <c r="JF635">
        <v>0.000136201457998369</v>
      </c>
      <c r="JG635">
        <v>5.32982615085375e-06</v>
      </c>
      <c r="JH635">
        <v>-0</v>
      </c>
      <c r="JI635">
        <v>1991</v>
      </c>
      <c r="JJ635">
        <v>1</v>
      </c>
      <c r="JK635">
        <v>28</v>
      </c>
      <c r="JL635">
        <v>195962.8</v>
      </c>
      <c r="JM635">
        <v>195962.7</v>
      </c>
      <c r="JN635">
        <v>1.28174</v>
      </c>
      <c r="JO635">
        <v>2.3999</v>
      </c>
      <c r="JP635">
        <v>1.4978</v>
      </c>
      <c r="JQ635">
        <v>2.33276</v>
      </c>
      <c r="JR635">
        <v>1.54419</v>
      </c>
      <c r="JS635">
        <v>2.2937</v>
      </c>
      <c r="JT635">
        <v>35.801</v>
      </c>
      <c r="JU635">
        <v>24.0875</v>
      </c>
      <c r="JV635">
        <v>18</v>
      </c>
      <c r="JW635">
        <v>546.913</v>
      </c>
      <c r="JX635">
        <v>433.557</v>
      </c>
      <c r="JY635">
        <v>25.4462</v>
      </c>
      <c r="JZ635">
        <v>28.3105</v>
      </c>
      <c r="KA635">
        <v>29.9999</v>
      </c>
      <c r="KB635">
        <v>28.2555</v>
      </c>
      <c r="KC635">
        <v>28.281</v>
      </c>
      <c r="KD635">
        <v>25.8168</v>
      </c>
      <c r="KE635">
        <v>27.5704</v>
      </c>
      <c r="KF635">
        <v>100</v>
      </c>
      <c r="KG635">
        <v>25.4136</v>
      </c>
      <c r="KH635">
        <v>724.914</v>
      </c>
      <c r="KI635">
        <v>21.7394</v>
      </c>
      <c r="KJ635">
        <v>92.7809</v>
      </c>
      <c r="KK635">
        <v>98.7499</v>
      </c>
    </row>
    <row r="636" spans="1:297">
      <c r="A636">
        <v>620</v>
      </c>
      <c r="B636">
        <v>1759007478.1</v>
      </c>
      <c r="C636">
        <v>20131.0999999046</v>
      </c>
      <c r="D636" t="s">
        <v>1687</v>
      </c>
      <c r="E636" t="s">
        <v>1688</v>
      </c>
      <c r="F636">
        <v>5</v>
      </c>
      <c r="G636" t="s">
        <v>1602</v>
      </c>
      <c r="H636" t="s">
        <v>436</v>
      </c>
      <c r="I636">
        <v>1759007469.94615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(EA636+(U636+2*0.95*5.67E-8*(((EA636+$B$7)+273)^4-(EA636+273)^4)-44100*J636)/(1.84*29.3*R636+8*0.95*5.67E-8*(EA636+273)^3))</f>
        <v>0</v>
      </c>
      <c r="W636">
        <f>($C$7*EB636+$D$7*EC636+$E$7*V636)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2*0.95*5.67E-8*(((EA636+$B$7)+273)^4-(W636+273)^4)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720.523570764286</v>
      </c>
      <c r="AK636">
        <v>700.48753939394</v>
      </c>
      <c r="AL636">
        <v>3.19256484848482</v>
      </c>
      <c r="AM636">
        <v>63.08</v>
      </c>
      <c r="AN636">
        <f>(AP636 - AO636 + DY636*1E3/(8.314*(EA636+273.15)) * AR636/DX636 * AQ636) * DX636/(100*DL636) * 1000/(1000 - AP636)</f>
        <v>0</v>
      </c>
      <c r="AO636">
        <v>21.6568784047619</v>
      </c>
      <c r="AP636">
        <v>22.4991818181818</v>
      </c>
      <c r="AQ636">
        <v>1.88473657861927e-05</v>
      </c>
      <c r="AR636">
        <v>99.94</v>
      </c>
      <c r="AS636">
        <v>0</v>
      </c>
      <c r="AT636">
        <v>0</v>
      </c>
      <c r="AU636">
        <f>IF(AS636*$H$13&gt;=AW636,1.0,(AW636/(AW636-AS636*$H$13)))</f>
        <v>0</v>
      </c>
      <c r="AV636">
        <f>(AU636-1)*100</f>
        <v>0</v>
      </c>
      <c r="AW636">
        <f>MAX(0,($B$13+$C$13*EF636)/(1+$D$13*EF636)*DY636/(EA636+273)*$E$13)</f>
        <v>0</v>
      </c>
      <c r="AX636" t="s">
        <v>437</v>
      </c>
      <c r="AY636" t="s">
        <v>437</v>
      </c>
      <c r="AZ636">
        <v>0</v>
      </c>
      <c r="BA636">
        <v>0</v>
      </c>
      <c r="BB636">
        <f>1-AZ636/BA636</f>
        <v>0</v>
      </c>
      <c r="BC636">
        <v>0</v>
      </c>
      <c r="BD636" t="s">
        <v>437</v>
      </c>
      <c r="BE636" t="s">
        <v>437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437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$B$11*EG636+$C$11*EH636+$F$11*ES636*(1-EV636)</f>
        <v>0</v>
      </c>
      <c r="DI636">
        <f>DH636*DJ636</f>
        <v>0</v>
      </c>
      <c r="DJ636">
        <f>($B$11*$D$9+$C$11*$D$9+$F$11*((FF636+EX636)/MAX(FF636+EX636+FG636, 0.1)*$I$9+FG636/MAX(FF636+EX636+FG636, 0.1)*$J$9))/($B$11+$C$11+$F$11)</f>
        <v>0</v>
      </c>
      <c r="DK636">
        <f>($B$11*$K$9+$C$11*$K$9+$F$11*((FF636+EX636)/MAX(FF636+EX636+FG636, 0.1)*$P$9+FG636/MAX(FF636+EX636+FG636, 0.1)*$Q$9))/($B$11+$C$11+$F$11)</f>
        <v>0</v>
      </c>
      <c r="DL636">
        <v>2.7</v>
      </c>
      <c r="DM636">
        <v>0.5</v>
      </c>
      <c r="DN636" t="s">
        <v>438</v>
      </c>
      <c r="DO636">
        <v>2</v>
      </c>
      <c r="DP636" t="b">
        <v>1</v>
      </c>
      <c r="DQ636">
        <v>1759007469.94615</v>
      </c>
      <c r="DR636">
        <v>661.66</v>
      </c>
      <c r="DS636">
        <v>690.114153846154</v>
      </c>
      <c r="DT636">
        <v>22.4907384615385</v>
      </c>
      <c r="DU636">
        <v>21.6233769230769</v>
      </c>
      <c r="DV636">
        <v>655.175230769231</v>
      </c>
      <c r="DW636">
        <v>22.1285076923077</v>
      </c>
      <c r="DX636">
        <v>499.998538461538</v>
      </c>
      <c r="DY636">
        <v>90.2026538461539</v>
      </c>
      <c r="DZ636">
        <v>0.0293729230769231</v>
      </c>
      <c r="EA636">
        <v>29.2403</v>
      </c>
      <c r="EB636">
        <v>30.0547</v>
      </c>
      <c r="EC636">
        <v>999.9</v>
      </c>
      <c r="ED636">
        <v>0</v>
      </c>
      <c r="EE636">
        <v>0</v>
      </c>
      <c r="EF636">
        <v>10012.7553846154</v>
      </c>
      <c r="EG636">
        <v>0</v>
      </c>
      <c r="EH636">
        <v>9.84861</v>
      </c>
      <c r="EI636">
        <v>-28.4544384615385</v>
      </c>
      <c r="EJ636">
        <v>676.883538461538</v>
      </c>
      <c r="EK636">
        <v>705.367076923077</v>
      </c>
      <c r="EL636">
        <v>0.867357692307692</v>
      </c>
      <c r="EM636">
        <v>690.114153846154</v>
      </c>
      <c r="EN636">
        <v>21.6233769230769</v>
      </c>
      <c r="EO636">
        <v>2.02872461538462</v>
      </c>
      <c r="EP636">
        <v>1.95048615384615</v>
      </c>
      <c r="EQ636">
        <v>17.6703153846154</v>
      </c>
      <c r="ER636">
        <v>17.0479923076923</v>
      </c>
      <c r="ES636">
        <v>1999.99</v>
      </c>
      <c r="ET636">
        <v>0.979993923076923</v>
      </c>
      <c r="EU636">
        <v>0.0200060384615385</v>
      </c>
      <c r="EV636">
        <v>0</v>
      </c>
      <c r="EW636">
        <v>341.428615384615</v>
      </c>
      <c r="EX636">
        <v>5.00016</v>
      </c>
      <c r="EY636">
        <v>7079.51538461539</v>
      </c>
      <c r="EZ636">
        <v>18234.0615384615</v>
      </c>
      <c r="FA636">
        <v>48.937</v>
      </c>
      <c r="FB636">
        <v>49.5</v>
      </c>
      <c r="FC636">
        <v>49.375</v>
      </c>
      <c r="FD636">
        <v>49.062</v>
      </c>
      <c r="FE636">
        <v>50.7209230769231</v>
      </c>
      <c r="FF636">
        <v>1955.08</v>
      </c>
      <c r="FG636">
        <v>39.91</v>
      </c>
      <c r="FH636">
        <v>0</v>
      </c>
      <c r="FI636">
        <v>1759007483.7</v>
      </c>
      <c r="FJ636">
        <v>0</v>
      </c>
      <c r="FK636">
        <v>341.32852</v>
      </c>
      <c r="FL636">
        <v>0.164615396933809</v>
      </c>
      <c r="FM636">
        <v>-20.1276923210175</v>
      </c>
      <c r="FN636">
        <v>7079.2228</v>
      </c>
      <c r="FO636">
        <v>15</v>
      </c>
      <c r="FP636">
        <v>0</v>
      </c>
      <c r="FQ636" t="s">
        <v>439</v>
      </c>
      <c r="FR636">
        <v>1747249705.1</v>
      </c>
      <c r="FS636">
        <v>1747249711.1</v>
      </c>
      <c r="FT636">
        <v>0</v>
      </c>
      <c r="FU636">
        <v>0.871</v>
      </c>
      <c r="FV636">
        <v>0.066</v>
      </c>
      <c r="FW636">
        <v>5.486</v>
      </c>
      <c r="FX636">
        <v>0.145</v>
      </c>
      <c r="FY636">
        <v>420</v>
      </c>
      <c r="FZ636">
        <v>16</v>
      </c>
      <c r="GA636">
        <v>0.27</v>
      </c>
      <c r="GB636">
        <v>0.16</v>
      </c>
      <c r="GC636">
        <v>-28.60685</v>
      </c>
      <c r="GD636">
        <v>5.60534436090222</v>
      </c>
      <c r="GE636">
        <v>0.642582861193792</v>
      </c>
      <c r="GF636">
        <v>0</v>
      </c>
      <c r="GG636">
        <v>341.4415</v>
      </c>
      <c r="GH636">
        <v>-1.39925133307035</v>
      </c>
      <c r="GI636">
        <v>0.264871805840882</v>
      </c>
      <c r="GJ636">
        <v>-1</v>
      </c>
      <c r="GK636">
        <v>0.8854975</v>
      </c>
      <c r="GL636">
        <v>-0.414308842105263</v>
      </c>
      <c r="GM636">
        <v>0.0413877048922745</v>
      </c>
      <c r="GN636">
        <v>0</v>
      </c>
      <c r="GO636">
        <v>0</v>
      </c>
      <c r="GP636">
        <v>2</v>
      </c>
      <c r="GQ636" t="s">
        <v>457</v>
      </c>
      <c r="GR636">
        <v>3.12552</v>
      </c>
      <c r="GS636">
        <v>2.65534</v>
      </c>
      <c r="GT636">
        <v>0.127316</v>
      </c>
      <c r="GU636">
        <v>0.131653</v>
      </c>
      <c r="GV636">
        <v>0.0966032</v>
      </c>
      <c r="GW636">
        <v>0.094623</v>
      </c>
      <c r="GX636">
        <v>22405.7</v>
      </c>
      <c r="GY636">
        <v>21187.3</v>
      </c>
      <c r="GZ636">
        <v>22960.8</v>
      </c>
      <c r="HA636">
        <v>23758.3</v>
      </c>
      <c r="HB636">
        <v>35357.5</v>
      </c>
      <c r="HC636">
        <v>35613.1</v>
      </c>
      <c r="HD636">
        <v>41398.2</v>
      </c>
      <c r="HE636">
        <v>42374</v>
      </c>
      <c r="HF636">
        <v>1.90175</v>
      </c>
      <c r="HG636">
        <v>1.8144</v>
      </c>
      <c r="HH636">
        <v>0.194013</v>
      </c>
      <c r="HI636">
        <v>0</v>
      </c>
      <c r="HJ636">
        <v>26.8862</v>
      </c>
      <c r="HK636">
        <v>999.9</v>
      </c>
      <c r="HL636">
        <v>55.726</v>
      </c>
      <c r="HM636">
        <v>29.447</v>
      </c>
      <c r="HN636">
        <v>25.4934</v>
      </c>
      <c r="HO636">
        <v>54.1928</v>
      </c>
      <c r="HP636">
        <v>41.5545</v>
      </c>
      <c r="HQ636">
        <v>1</v>
      </c>
      <c r="HR636">
        <v>0.0574162</v>
      </c>
      <c r="HS636">
        <v>1.17923</v>
      </c>
      <c r="HT636">
        <v>20.2131</v>
      </c>
      <c r="HU636">
        <v>5.23241</v>
      </c>
      <c r="HV636">
        <v>11.992</v>
      </c>
      <c r="HW636">
        <v>4.95565</v>
      </c>
      <c r="HX636">
        <v>3.3039</v>
      </c>
      <c r="HY636">
        <v>26.1</v>
      </c>
      <c r="HZ636">
        <v>9999</v>
      </c>
      <c r="IA636">
        <v>9999</v>
      </c>
      <c r="IB636">
        <v>9999</v>
      </c>
      <c r="IC636">
        <v>1.86847</v>
      </c>
      <c r="ID636">
        <v>1.86418</v>
      </c>
      <c r="IE636">
        <v>1.8718</v>
      </c>
      <c r="IF636">
        <v>1.86269</v>
      </c>
      <c r="IG636">
        <v>1.86207</v>
      </c>
      <c r="IH636">
        <v>1.86859</v>
      </c>
      <c r="II636">
        <v>1.85867</v>
      </c>
      <c r="IJ636">
        <v>1.86508</v>
      </c>
      <c r="IK636">
        <v>5</v>
      </c>
      <c r="IL636">
        <v>0</v>
      </c>
      <c r="IM636">
        <v>0</v>
      </c>
      <c r="IN636">
        <v>0</v>
      </c>
      <c r="IO636" t="s">
        <v>441</v>
      </c>
      <c r="IP636" t="s">
        <v>442</v>
      </c>
      <c r="IQ636" t="s">
        <v>443</v>
      </c>
      <c r="IR636" t="s">
        <v>443</v>
      </c>
      <c r="IS636" t="s">
        <v>443</v>
      </c>
      <c r="IT636" t="s">
        <v>443</v>
      </c>
      <c r="IU636">
        <v>0</v>
      </c>
      <c r="IV636">
        <v>100</v>
      </c>
      <c r="IW636">
        <v>100</v>
      </c>
      <c r="IX636">
        <v>6.549</v>
      </c>
      <c r="IY636">
        <v>0.3624</v>
      </c>
      <c r="IZ636">
        <v>4.29428474587108</v>
      </c>
      <c r="JA636">
        <v>0.0044018681294096</v>
      </c>
      <c r="JB636">
        <v>-1.90699597991277e-06</v>
      </c>
      <c r="JC636">
        <v>4.44501569190667e-10</v>
      </c>
      <c r="JD636">
        <v>0.0663976639725661</v>
      </c>
      <c r="JE636">
        <v>0.00774552653971819</v>
      </c>
      <c r="JF636">
        <v>0.000136201457998369</v>
      </c>
      <c r="JG636">
        <v>5.32982615085375e-06</v>
      </c>
      <c r="JH636">
        <v>-0</v>
      </c>
      <c r="JI636">
        <v>1991</v>
      </c>
      <c r="JJ636">
        <v>1</v>
      </c>
      <c r="JK636">
        <v>28</v>
      </c>
      <c r="JL636">
        <v>195962.9</v>
      </c>
      <c r="JM636">
        <v>195962.8</v>
      </c>
      <c r="JN636">
        <v>1.31714</v>
      </c>
      <c r="JO636">
        <v>2.39868</v>
      </c>
      <c r="JP636">
        <v>1.49902</v>
      </c>
      <c r="JQ636">
        <v>2.33276</v>
      </c>
      <c r="JR636">
        <v>1.54419</v>
      </c>
      <c r="JS636">
        <v>2.26807</v>
      </c>
      <c r="JT636">
        <v>35.8244</v>
      </c>
      <c r="JU636">
        <v>24.0875</v>
      </c>
      <c r="JV636">
        <v>18</v>
      </c>
      <c r="JW636">
        <v>546.697</v>
      </c>
      <c r="JX636">
        <v>433.479</v>
      </c>
      <c r="JY636">
        <v>25.3874</v>
      </c>
      <c r="JZ636">
        <v>28.3082</v>
      </c>
      <c r="KA636">
        <v>30</v>
      </c>
      <c r="KB636">
        <v>28.2531</v>
      </c>
      <c r="KC636">
        <v>28.2786</v>
      </c>
      <c r="KD636">
        <v>26.4411</v>
      </c>
      <c r="KE636">
        <v>27.2917</v>
      </c>
      <c r="KF636">
        <v>100</v>
      </c>
      <c r="KG636">
        <v>25.3567</v>
      </c>
      <c r="KH636">
        <v>738.499</v>
      </c>
      <c r="KI636">
        <v>21.7747</v>
      </c>
      <c r="KJ636">
        <v>92.7812</v>
      </c>
      <c r="KK636">
        <v>98.7504</v>
      </c>
    </row>
    <row r="637" spans="1:297">
      <c r="A637">
        <v>621</v>
      </c>
      <c r="B637">
        <v>1759007483.1</v>
      </c>
      <c r="C637">
        <v>20136.0999999046</v>
      </c>
      <c r="D637" t="s">
        <v>1689</v>
      </c>
      <c r="E637" t="s">
        <v>1690</v>
      </c>
      <c r="F637">
        <v>5</v>
      </c>
      <c r="G637" t="s">
        <v>1602</v>
      </c>
      <c r="H637" t="s">
        <v>436</v>
      </c>
      <c r="I637">
        <v>1759007474.94615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(EA637+(U637+2*0.95*5.67E-8*(((EA637+$B$7)+273)^4-(EA637+273)^4)-44100*J637)/(1.84*29.3*R637+8*0.95*5.67E-8*(EA637+273)^3))</f>
        <v>0</v>
      </c>
      <c r="W637">
        <f>($C$7*EB637+$D$7*EC637+$E$7*V637)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2*0.95*5.67E-8*(((EA637+$B$7)+273)^4-(W637+273)^4)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738.513673955953</v>
      </c>
      <c r="AK637">
        <v>717.635466666667</v>
      </c>
      <c r="AL637">
        <v>3.4533547619047</v>
      </c>
      <c r="AM637">
        <v>63.08</v>
      </c>
      <c r="AN637">
        <f>(AP637 - AO637 + DY637*1E3/(8.314*(EA637+273.15)) * AR637/DX637 * AQ637) * DX637/(100*DL637) * 1000/(1000 - AP637)</f>
        <v>0</v>
      </c>
      <c r="AO637">
        <v>21.6797264196429</v>
      </c>
      <c r="AP637">
        <v>22.4936793939394</v>
      </c>
      <c r="AQ637">
        <v>-2.17491455913404e-05</v>
      </c>
      <c r="AR637">
        <v>99.94</v>
      </c>
      <c r="AS637">
        <v>0</v>
      </c>
      <c r="AT637">
        <v>0</v>
      </c>
      <c r="AU637">
        <f>IF(AS637*$H$13&gt;=AW637,1.0,(AW637/(AW637-AS637*$H$13)))</f>
        <v>0</v>
      </c>
      <c r="AV637">
        <f>(AU637-1)*100</f>
        <v>0</v>
      </c>
      <c r="AW637">
        <f>MAX(0,($B$13+$C$13*EF637)/(1+$D$13*EF637)*DY637/(EA637+273)*$E$13)</f>
        <v>0</v>
      </c>
      <c r="AX637" t="s">
        <v>437</v>
      </c>
      <c r="AY637" t="s">
        <v>437</v>
      </c>
      <c r="AZ637">
        <v>0</v>
      </c>
      <c r="BA637">
        <v>0</v>
      </c>
      <c r="BB637">
        <f>1-AZ637/BA637</f>
        <v>0</v>
      </c>
      <c r="BC637">
        <v>0</v>
      </c>
      <c r="BD637" t="s">
        <v>437</v>
      </c>
      <c r="BE637" t="s">
        <v>437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437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$B$11*EG637+$C$11*EH637+$F$11*ES637*(1-EV637)</f>
        <v>0</v>
      </c>
      <c r="DI637">
        <f>DH637*DJ637</f>
        <v>0</v>
      </c>
      <c r="DJ637">
        <f>($B$11*$D$9+$C$11*$D$9+$F$11*((FF637+EX637)/MAX(FF637+EX637+FG637, 0.1)*$I$9+FG637/MAX(FF637+EX637+FG637, 0.1)*$J$9))/($B$11+$C$11+$F$11)</f>
        <v>0</v>
      </c>
      <c r="DK637">
        <f>($B$11*$K$9+$C$11*$K$9+$F$11*((FF637+EX637)/MAX(FF637+EX637+FG637, 0.1)*$P$9+FG637/MAX(FF637+EX637+FG637, 0.1)*$Q$9))/($B$11+$C$11+$F$11)</f>
        <v>0</v>
      </c>
      <c r="DL637">
        <v>2.7</v>
      </c>
      <c r="DM637">
        <v>0.5</v>
      </c>
      <c r="DN637" t="s">
        <v>438</v>
      </c>
      <c r="DO637">
        <v>2</v>
      </c>
      <c r="DP637" t="b">
        <v>1</v>
      </c>
      <c r="DQ637">
        <v>1759007474.94615</v>
      </c>
      <c r="DR637">
        <v>678.030615384615</v>
      </c>
      <c r="DS637">
        <v>706.546076923077</v>
      </c>
      <c r="DT637">
        <v>22.4943769230769</v>
      </c>
      <c r="DU637">
        <v>21.6552538461539</v>
      </c>
      <c r="DV637">
        <v>671.505692307692</v>
      </c>
      <c r="DW637">
        <v>22.1320692307692</v>
      </c>
      <c r="DX637">
        <v>499.994538461538</v>
      </c>
      <c r="DY637">
        <v>90.2032846153846</v>
      </c>
      <c r="DZ637">
        <v>0.0293502384615385</v>
      </c>
      <c r="EA637">
        <v>29.2375692307692</v>
      </c>
      <c r="EB637">
        <v>30.0554615384615</v>
      </c>
      <c r="EC637">
        <v>999.9</v>
      </c>
      <c r="ED637">
        <v>0</v>
      </c>
      <c r="EE637">
        <v>0</v>
      </c>
      <c r="EF637">
        <v>10023.14</v>
      </c>
      <c r="EG637">
        <v>0</v>
      </c>
      <c r="EH637">
        <v>9.84861</v>
      </c>
      <c r="EI637">
        <v>-28.5157230769231</v>
      </c>
      <c r="EJ637">
        <v>693.633307692308</v>
      </c>
      <c r="EK637">
        <v>722.185615384615</v>
      </c>
      <c r="EL637">
        <v>0.839123307692308</v>
      </c>
      <c r="EM637">
        <v>706.546076923077</v>
      </c>
      <c r="EN637">
        <v>21.6552538461539</v>
      </c>
      <c r="EO637">
        <v>2.02906692307692</v>
      </c>
      <c r="EP637">
        <v>1.95337461538462</v>
      </c>
      <c r="EQ637">
        <v>17.673</v>
      </c>
      <c r="ER637">
        <v>17.0713538461538</v>
      </c>
      <c r="ES637">
        <v>1999.99307692308</v>
      </c>
      <c r="ET637">
        <v>0.979993923076923</v>
      </c>
      <c r="EU637">
        <v>0.0200060384615385</v>
      </c>
      <c r="EV637">
        <v>0</v>
      </c>
      <c r="EW637">
        <v>341.312846153846</v>
      </c>
      <c r="EX637">
        <v>5.00016</v>
      </c>
      <c r="EY637">
        <v>7077.96846153846</v>
      </c>
      <c r="EZ637">
        <v>18234.0769230769</v>
      </c>
      <c r="FA637">
        <v>48.937</v>
      </c>
      <c r="FB637">
        <v>49.5</v>
      </c>
      <c r="FC637">
        <v>49.375</v>
      </c>
      <c r="FD637">
        <v>49.062</v>
      </c>
      <c r="FE637">
        <v>50.7160769230769</v>
      </c>
      <c r="FF637">
        <v>1955.08307692308</v>
      </c>
      <c r="FG637">
        <v>39.91</v>
      </c>
      <c r="FH637">
        <v>0</v>
      </c>
      <c r="FI637">
        <v>1759007488.5</v>
      </c>
      <c r="FJ637">
        <v>0</v>
      </c>
      <c r="FK637">
        <v>341.2872</v>
      </c>
      <c r="FL637">
        <v>0.162307697159142</v>
      </c>
      <c r="FM637">
        <v>-17.3199999787526</v>
      </c>
      <c r="FN637">
        <v>7077.662</v>
      </c>
      <c r="FO637">
        <v>15</v>
      </c>
      <c r="FP637">
        <v>0</v>
      </c>
      <c r="FQ637" t="s">
        <v>439</v>
      </c>
      <c r="FR637">
        <v>1747249705.1</v>
      </c>
      <c r="FS637">
        <v>1747249711.1</v>
      </c>
      <c r="FT637">
        <v>0</v>
      </c>
      <c r="FU637">
        <v>0.871</v>
      </c>
      <c r="FV637">
        <v>0.066</v>
      </c>
      <c r="FW637">
        <v>5.486</v>
      </c>
      <c r="FX637">
        <v>0.145</v>
      </c>
      <c r="FY637">
        <v>420</v>
      </c>
      <c r="FZ637">
        <v>16</v>
      </c>
      <c r="GA637">
        <v>0.27</v>
      </c>
      <c r="GB637">
        <v>0.16</v>
      </c>
      <c r="GC637">
        <v>-28.6542285714286</v>
      </c>
      <c r="GD637">
        <v>0.765794805194796</v>
      </c>
      <c r="GE637">
        <v>0.660698834310962</v>
      </c>
      <c r="GF637">
        <v>0</v>
      </c>
      <c r="GG637">
        <v>341.327588235294</v>
      </c>
      <c r="GH637">
        <v>-0.784751714737341</v>
      </c>
      <c r="GI637">
        <v>0.246381950929736</v>
      </c>
      <c r="GJ637">
        <v>-1</v>
      </c>
      <c r="GK637">
        <v>0.856093571428571</v>
      </c>
      <c r="GL637">
        <v>-0.320136155844155</v>
      </c>
      <c r="GM637">
        <v>0.0333111090358349</v>
      </c>
      <c r="GN637">
        <v>0</v>
      </c>
      <c r="GO637">
        <v>0</v>
      </c>
      <c r="GP637">
        <v>2</v>
      </c>
      <c r="GQ637" t="s">
        <v>457</v>
      </c>
      <c r="GR637">
        <v>3.12563</v>
      </c>
      <c r="GS637">
        <v>2.65512</v>
      </c>
      <c r="GT637">
        <v>0.129481</v>
      </c>
      <c r="GU637">
        <v>0.133737</v>
      </c>
      <c r="GV637">
        <v>0.0966002</v>
      </c>
      <c r="GW637">
        <v>0.0947004</v>
      </c>
      <c r="GX637">
        <v>22350.2</v>
      </c>
      <c r="GY637">
        <v>21136.2</v>
      </c>
      <c r="GZ637">
        <v>22960.9</v>
      </c>
      <c r="HA637">
        <v>23758.1</v>
      </c>
      <c r="HB637">
        <v>35358.2</v>
      </c>
      <c r="HC637">
        <v>35610</v>
      </c>
      <c r="HD637">
        <v>41398.6</v>
      </c>
      <c r="HE637">
        <v>42373.8</v>
      </c>
      <c r="HF637">
        <v>1.90208</v>
      </c>
      <c r="HG637">
        <v>1.81432</v>
      </c>
      <c r="HH637">
        <v>0.193551</v>
      </c>
      <c r="HI637">
        <v>0</v>
      </c>
      <c r="HJ637">
        <v>26.8935</v>
      </c>
      <c r="HK637">
        <v>999.9</v>
      </c>
      <c r="HL637">
        <v>55.726</v>
      </c>
      <c r="HM637">
        <v>29.427</v>
      </c>
      <c r="HN637">
        <v>25.4654</v>
      </c>
      <c r="HO637">
        <v>53.1528</v>
      </c>
      <c r="HP637">
        <v>41.3782</v>
      </c>
      <c r="HQ637">
        <v>1</v>
      </c>
      <c r="HR637">
        <v>0.0573806</v>
      </c>
      <c r="HS637">
        <v>1.20423</v>
      </c>
      <c r="HT637">
        <v>20.2127</v>
      </c>
      <c r="HU637">
        <v>5.23256</v>
      </c>
      <c r="HV637">
        <v>11.992</v>
      </c>
      <c r="HW637">
        <v>4.95565</v>
      </c>
      <c r="HX637">
        <v>3.30382</v>
      </c>
      <c r="HY637">
        <v>26.1</v>
      </c>
      <c r="HZ637">
        <v>9999</v>
      </c>
      <c r="IA637">
        <v>9999</v>
      </c>
      <c r="IB637">
        <v>9999</v>
      </c>
      <c r="IC637">
        <v>1.86847</v>
      </c>
      <c r="ID637">
        <v>1.86419</v>
      </c>
      <c r="IE637">
        <v>1.8718</v>
      </c>
      <c r="IF637">
        <v>1.86269</v>
      </c>
      <c r="IG637">
        <v>1.86206</v>
      </c>
      <c r="IH637">
        <v>1.86859</v>
      </c>
      <c r="II637">
        <v>1.85868</v>
      </c>
      <c r="IJ637">
        <v>1.86508</v>
      </c>
      <c r="IK637">
        <v>5</v>
      </c>
      <c r="IL637">
        <v>0</v>
      </c>
      <c r="IM637">
        <v>0</v>
      </c>
      <c r="IN637">
        <v>0</v>
      </c>
      <c r="IO637" t="s">
        <v>441</v>
      </c>
      <c r="IP637" t="s">
        <v>442</v>
      </c>
      <c r="IQ637" t="s">
        <v>443</v>
      </c>
      <c r="IR637" t="s">
        <v>443</v>
      </c>
      <c r="IS637" t="s">
        <v>443</v>
      </c>
      <c r="IT637" t="s">
        <v>443</v>
      </c>
      <c r="IU637">
        <v>0</v>
      </c>
      <c r="IV637">
        <v>100</v>
      </c>
      <c r="IW637">
        <v>100</v>
      </c>
      <c r="IX637">
        <v>6.59</v>
      </c>
      <c r="IY637">
        <v>0.3623</v>
      </c>
      <c r="IZ637">
        <v>4.29428474587108</v>
      </c>
      <c r="JA637">
        <v>0.0044018681294096</v>
      </c>
      <c r="JB637">
        <v>-1.90699597991277e-06</v>
      </c>
      <c r="JC637">
        <v>4.44501569190667e-10</v>
      </c>
      <c r="JD637">
        <v>0.0663976639725661</v>
      </c>
      <c r="JE637">
        <v>0.00774552653971819</v>
      </c>
      <c r="JF637">
        <v>0.000136201457998369</v>
      </c>
      <c r="JG637">
        <v>5.32982615085375e-06</v>
      </c>
      <c r="JH637">
        <v>-0</v>
      </c>
      <c r="JI637">
        <v>1991</v>
      </c>
      <c r="JJ637">
        <v>1</v>
      </c>
      <c r="JK637">
        <v>28</v>
      </c>
      <c r="JL637">
        <v>195963</v>
      </c>
      <c r="JM637">
        <v>195962.9</v>
      </c>
      <c r="JN637">
        <v>1.34888</v>
      </c>
      <c r="JO637">
        <v>2.37915</v>
      </c>
      <c r="JP637">
        <v>1.4978</v>
      </c>
      <c r="JQ637">
        <v>2.33276</v>
      </c>
      <c r="JR637">
        <v>1.54419</v>
      </c>
      <c r="JS637">
        <v>2.33032</v>
      </c>
      <c r="JT637">
        <v>35.8244</v>
      </c>
      <c r="JU637">
        <v>24.105</v>
      </c>
      <c r="JV637">
        <v>18</v>
      </c>
      <c r="JW637">
        <v>546.893</v>
      </c>
      <c r="JX637">
        <v>433.417</v>
      </c>
      <c r="JY637">
        <v>25.3279</v>
      </c>
      <c r="JZ637">
        <v>28.3058</v>
      </c>
      <c r="KA637">
        <v>30</v>
      </c>
      <c r="KB637">
        <v>28.2513</v>
      </c>
      <c r="KC637">
        <v>28.2762</v>
      </c>
      <c r="KD637">
        <v>27.1188</v>
      </c>
      <c r="KE637">
        <v>27.0134</v>
      </c>
      <c r="KF637">
        <v>100</v>
      </c>
      <c r="KG637">
        <v>25.3031</v>
      </c>
      <c r="KH637">
        <v>758.796</v>
      </c>
      <c r="KI637">
        <v>21.8071</v>
      </c>
      <c r="KJ637">
        <v>92.782</v>
      </c>
      <c r="KK637">
        <v>98.7496</v>
      </c>
    </row>
    <row r="638" spans="1:297">
      <c r="A638">
        <v>622</v>
      </c>
      <c r="B638">
        <v>1759007488.1</v>
      </c>
      <c r="C638">
        <v>20141.0999999046</v>
      </c>
      <c r="D638" t="s">
        <v>1691</v>
      </c>
      <c r="E638" t="s">
        <v>1692</v>
      </c>
      <c r="F638">
        <v>5</v>
      </c>
      <c r="G638" t="s">
        <v>1602</v>
      </c>
      <c r="H638" t="s">
        <v>436</v>
      </c>
      <c r="I638">
        <v>1759007479.94615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(EA638+(U638+2*0.95*5.67E-8*(((EA638+$B$7)+273)^4-(EA638+273)^4)-44100*J638)/(1.84*29.3*R638+8*0.95*5.67E-8*(EA638+273)^3))</f>
        <v>0</v>
      </c>
      <c r="W638">
        <f>($C$7*EB638+$D$7*EC638+$E$7*V638)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2*0.95*5.67E-8*(((EA638+$B$7)+273)^4-(W638+273)^4)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755.382908021428</v>
      </c>
      <c r="AK638">
        <v>734.591745454546</v>
      </c>
      <c r="AL638">
        <v>3.38323850649342</v>
      </c>
      <c r="AM638">
        <v>63.08</v>
      </c>
      <c r="AN638">
        <f>(AP638 - AO638 + DY638*1E3/(8.314*(EA638+273.15)) * AR638/DX638 * AQ638) * DX638/(100*DL638) * 1000/(1000 - AP638)</f>
        <v>0</v>
      </c>
      <c r="AO638">
        <v>21.7086297708333</v>
      </c>
      <c r="AP638">
        <v>22.4941866666667</v>
      </c>
      <c r="AQ638">
        <v>-3.88231725854502e-07</v>
      </c>
      <c r="AR638">
        <v>99.94</v>
      </c>
      <c r="AS638">
        <v>0</v>
      </c>
      <c r="AT638">
        <v>0</v>
      </c>
      <c r="AU638">
        <f>IF(AS638*$H$13&gt;=AW638,1.0,(AW638/(AW638-AS638*$H$13)))</f>
        <v>0</v>
      </c>
      <c r="AV638">
        <f>(AU638-1)*100</f>
        <v>0</v>
      </c>
      <c r="AW638">
        <f>MAX(0,($B$13+$C$13*EF638)/(1+$D$13*EF638)*DY638/(EA638+273)*$E$13)</f>
        <v>0</v>
      </c>
      <c r="AX638" t="s">
        <v>437</v>
      </c>
      <c r="AY638" t="s">
        <v>437</v>
      </c>
      <c r="AZ638">
        <v>0</v>
      </c>
      <c r="BA638">
        <v>0</v>
      </c>
      <c r="BB638">
        <f>1-AZ638/BA638</f>
        <v>0</v>
      </c>
      <c r="BC638">
        <v>0</v>
      </c>
      <c r="BD638" t="s">
        <v>437</v>
      </c>
      <c r="BE638" t="s">
        <v>437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437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$B$11*EG638+$C$11*EH638+$F$11*ES638*(1-EV638)</f>
        <v>0</v>
      </c>
      <c r="DI638">
        <f>DH638*DJ638</f>
        <v>0</v>
      </c>
      <c r="DJ638">
        <f>($B$11*$D$9+$C$11*$D$9+$F$11*((FF638+EX638)/MAX(FF638+EX638+FG638, 0.1)*$I$9+FG638/MAX(FF638+EX638+FG638, 0.1)*$J$9))/($B$11+$C$11+$F$11)</f>
        <v>0</v>
      </c>
      <c r="DK638">
        <f>($B$11*$K$9+$C$11*$K$9+$F$11*((FF638+EX638)/MAX(FF638+EX638+FG638, 0.1)*$P$9+FG638/MAX(FF638+EX638+FG638, 0.1)*$Q$9))/($B$11+$C$11+$F$11)</f>
        <v>0</v>
      </c>
      <c r="DL638">
        <v>2.7</v>
      </c>
      <c r="DM638">
        <v>0.5</v>
      </c>
      <c r="DN638" t="s">
        <v>438</v>
      </c>
      <c r="DO638">
        <v>2</v>
      </c>
      <c r="DP638" t="b">
        <v>1</v>
      </c>
      <c r="DQ638">
        <v>1759007479.94615</v>
      </c>
      <c r="DR638">
        <v>694.405153846154</v>
      </c>
      <c r="DS638">
        <v>723.045153846154</v>
      </c>
      <c r="DT638">
        <v>22.4959230769231</v>
      </c>
      <c r="DU638">
        <v>21.681</v>
      </c>
      <c r="DV638">
        <v>687.840692307692</v>
      </c>
      <c r="DW638">
        <v>22.1335692307692</v>
      </c>
      <c r="DX638">
        <v>500.017307692308</v>
      </c>
      <c r="DY638">
        <v>90.2045153846154</v>
      </c>
      <c r="DZ638">
        <v>0.0294366461538462</v>
      </c>
      <c r="EA638">
        <v>29.2349076923077</v>
      </c>
      <c r="EB638">
        <v>30.0531923076923</v>
      </c>
      <c r="EC638">
        <v>999.9</v>
      </c>
      <c r="ED638">
        <v>0</v>
      </c>
      <c r="EE638">
        <v>0</v>
      </c>
      <c r="EF638">
        <v>10001.0184615385</v>
      </c>
      <c r="EG638">
        <v>0</v>
      </c>
      <c r="EH638">
        <v>9.84861</v>
      </c>
      <c r="EI638">
        <v>-28.6401153846154</v>
      </c>
      <c r="EJ638">
        <v>710.385769230769</v>
      </c>
      <c r="EK638">
        <v>739.069384615385</v>
      </c>
      <c r="EL638">
        <v>0.814924692307692</v>
      </c>
      <c r="EM638">
        <v>723.045153846154</v>
      </c>
      <c r="EN638">
        <v>21.681</v>
      </c>
      <c r="EO638">
        <v>2.02923384615385</v>
      </c>
      <c r="EP638">
        <v>1.95572230769231</v>
      </c>
      <c r="EQ638">
        <v>17.6743076923077</v>
      </c>
      <c r="ER638">
        <v>17.0903307692308</v>
      </c>
      <c r="ES638">
        <v>1999.99230769231</v>
      </c>
      <c r="ET638">
        <v>0.979993923076923</v>
      </c>
      <c r="EU638">
        <v>0.0200060384615385</v>
      </c>
      <c r="EV638">
        <v>0</v>
      </c>
      <c r="EW638">
        <v>341.247461538462</v>
      </c>
      <c r="EX638">
        <v>5.00016</v>
      </c>
      <c r="EY638">
        <v>7076.48692307692</v>
      </c>
      <c r="EZ638">
        <v>18234.0692307692</v>
      </c>
      <c r="FA638">
        <v>48.937</v>
      </c>
      <c r="FB638">
        <v>49.5</v>
      </c>
      <c r="FC638">
        <v>49.375</v>
      </c>
      <c r="FD638">
        <v>49.062</v>
      </c>
      <c r="FE638">
        <v>50.7160769230769</v>
      </c>
      <c r="FF638">
        <v>1955.08230769231</v>
      </c>
      <c r="FG638">
        <v>39.91</v>
      </c>
      <c r="FH638">
        <v>0</v>
      </c>
      <c r="FI638">
        <v>1759007493.9</v>
      </c>
      <c r="FJ638">
        <v>0</v>
      </c>
      <c r="FK638">
        <v>341.261730769231</v>
      </c>
      <c r="FL638">
        <v>-1.22430769476568</v>
      </c>
      <c r="FM638">
        <v>-16.8967521314784</v>
      </c>
      <c r="FN638">
        <v>7076.19884615385</v>
      </c>
      <c r="FO638">
        <v>15</v>
      </c>
      <c r="FP638">
        <v>0</v>
      </c>
      <c r="FQ638" t="s">
        <v>439</v>
      </c>
      <c r="FR638">
        <v>1747249705.1</v>
      </c>
      <c r="FS638">
        <v>1747249711.1</v>
      </c>
      <c r="FT638">
        <v>0</v>
      </c>
      <c r="FU638">
        <v>0.871</v>
      </c>
      <c r="FV638">
        <v>0.066</v>
      </c>
      <c r="FW638">
        <v>5.486</v>
      </c>
      <c r="FX638">
        <v>0.145</v>
      </c>
      <c r="FY638">
        <v>420</v>
      </c>
      <c r="FZ638">
        <v>16</v>
      </c>
      <c r="GA638">
        <v>0.27</v>
      </c>
      <c r="GB638">
        <v>0.16</v>
      </c>
      <c r="GC638">
        <v>-28.588575</v>
      </c>
      <c r="GD638">
        <v>-3.62966165413537</v>
      </c>
      <c r="GE638">
        <v>0.649076032429946</v>
      </c>
      <c r="GF638">
        <v>0</v>
      </c>
      <c r="GG638">
        <v>341.291970588235</v>
      </c>
      <c r="GH638">
        <v>-0.41046600278193</v>
      </c>
      <c r="GI638">
        <v>0.230207002154212</v>
      </c>
      <c r="GJ638">
        <v>-1</v>
      </c>
      <c r="GK638">
        <v>0.82515785</v>
      </c>
      <c r="GL638">
        <v>-0.28731947368421</v>
      </c>
      <c r="GM638">
        <v>0.0286908503678002</v>
      </c>
      <c r="GN638">
        <v>0</v>
      </c>
      <c r="GO638">
        <v>0</v>
      </c>
      <c r="GP638">
        <v>2</v>
      </c>
      <c r="GQ638" t="s">
        <v>457</v>
      </c>
      <c r="GR638">
        <v>3.12543</v>
      </c>
      <c r="GS638">
        <v>2.65496</v>
      </c>
      <c r="GT638">
        <v>0.131589</v>
      </c>
      <c r="GU638">
        <v>0.135958</v>
      </c>
      <c r="GV638">
        <v>0.0966031</v>
      </c>
      <c r="GW638">
        <v>0.0948676</v>
      </c>
      <c r="GX638">
        <v>22296.2</v>
      </c>
      <c r="GY638">
        <v>21081.9</v>
      </c>
      <c r="GZ638">
        <v>22961</v>
      </c>
      <c r="HA638">
        <v>23758</v>
      </c>
      <c r="HB638">
        <v>35358.1</v>
      </c>
      <c r="HC638">
        <v>35603.7</v>
      </c>
      <c r="HD638">
        <v>41398.5</v>
      </c>
      <c r="HE638">
        <v>42373.8</v>
      </c>
      <c r="HF638">
        <v>1.9017</v>
      </c>
      <c r="HG638">
        <v>1.81478</v>
      </c>
      <c r="HH638">
        <v>0.193108</v>
      </c>
      <c r="HI638">
        <v>0</v>
      </c>
      <c r="HJ638">
        <v>26.8992</v>
      </c>
      <c r="HK638">
        <v>999.9</v>
      </c>
      <c r="HL638">
        <v>55.726</v>
      </c>
      <c r="HM638">
        <v>29.427</v>
      </c>
      <c r="HN638">
        <v>25.4656</v>
      </c>
      <c r="HO638">
        <v>54.0328</v>
      </c>
      <c r="HP638">
        <v>41.4383</v>
      </c>
      <c r="HQ638">
        <v>1</v>
      </c>
      <c r="HR638">
        <v>0.057312</v>
      </c>
      <c r="HS638">
        <v>1.22074</v>
      </c>
      <c r="HT638">
        <v>20.2129</v>
      </c>
      <c r="HU638">
        <v>5.23197</v>
      </c>
      <c r="HV638">
        <v>11.992</v>
      </c>
      <c r="HW638">
        <v>4.9555</v>
      </c>
      <c r="HX638">
        <v>3.30387</v>
      </c>
      <c r="HY638">
        <v>26.1</v>
      </c>
      <c r="HZ638">
        <v>9999</v>
      </c>
      <c r="IA638">
        <v>9999</v>
      </c>
      <c r="IB638">
        <v>9999</v>
      </c>
      <c r="IC638">
        <v>1.86847</v>
      </c>
      <c r="ID638">
        <v>1.86418</v>
      </c>
      <c r="IE638">
        <v>1.8718</v>
      </c>
      <c r="IF638">
        <v>1.86267</v>
      </c>
      <c r="IG638">
        <v>1.86205</v>
      </c>
      <c r="IH638">
        <v>1.86859</v>
      </c>
      <c r="II638">
        <v>1.85869</v>
      </c>
      <c r="IJ638">
        <v>1.86508</v>
      </c>
      <c r="IK638">
        <v>5</v>
      </c>
      <c r="IL638">
        <v>0</v>
      </c>
      <c r="IM638">
        <v>0</v>
      </c>
      <c r="IN638">
        <v>0</v>
      </c>
      <c r="IO638" t="s">
        <v>441</v>
      </c>
      <c r="IP638" t="s">
        <v>442</v>
      </c>
      <c r="IQ638" t="s">
        <v>443</v>
      </c>
      <c r="IR638" t="s">
        <v>443</v>
      </c>
      <c r="IS638" t="s">
        <v>443</v>
      </c>
      <c r="IT638" t="s">
        <v>443</v>
      </c>
      <c r="IU638">
        <v>0</v>
      </c>
      <c r="IV638">
        <v>100</v>
      </c>
      <c r="IW638">
        <v>100</v>
      </c>
      <c r="IX638">
        <v>6.629</v>
      </c>
      <c r="IY638">
        <v>0.3623</v>
      </c>
      <c r="IZ638">
        <v>4.29428474587108</v>
      </c>
      <c r="JA638">
        <v>0.0044018681294096</v>
      </c>
      <c r="JB638">
        <v>-1.90699597991277e-06</v>
      </c>
      <c r="JC638">
        <v>4.44501569190667e-10</v>
      </c>
      <c r="JD638">
        <v>0.0663976639725661</v>
      </c>
      <c r="JE638">
        <v>0.00774552653971819</v>
      </c>
      <c r="JF638">
        <v>0.000136201457998369</v>
      </c>
      <c r="JG638">
        <v>5.32982615085375e-06</v>
      </c>
      <c r="JH638">
        <v>-0</v>
      </c>
      <c r="JI638">
        <v>1991</v>
      </c>
      <c r="JJ638">
        <v>1</v>
      </c>
      <c r="JK638">
        <v>28</v>
      </c>
      <c r="JL638">
        <v>195963</v>
      </c>
      <c r="JM638">
        <v>195963</v>
      </c>
      <c r="JN638">
        <v>1.37939</v>
      </c>
      <c r="JO638">
        <v>2.37549</v>
      </c>
      <c r="JP638">
        <v>1.4978</v>
      </c>
      <c r="JQ638">
        <v>2.33276</v>
      </c>
      <c r="JR638">
        <v>1.54419</v>
      </c>
      <c r="JS638">
        <v>2.35596</v>
      </c>
      <c r="JT638">
        <v>35.801</v>
      </c>
      <c r="JU638">
        <v>24.105</v>
      </c>
      <c r="JV638">
        <v>18</v>
      </c>
      <c r="JW638">
        <v>546.628</v>
      </c>
      <c r="JX638">
        <v>433.667</v>
      </c>
      <c r="JY638">
        <v>25.2747</v>
      </c>
      <c r="JZ638">
        <v>28.3034</v>
      </c>
      <c r="KA638">
        <v>29.9999</v>
      </c>
      <c r="KB638">
        <v>28.2489</v>
      </c>
      <c r="KC638">
        <v>28.2738</v>
      </c>
      <c r="KD638">
        <v>27.7096</v>
      </c>
      <c r="KE638">
        <v>27.0134</v>
      </c>
      <c r="KF638">
        <v>100</v>
      </c>
      <c r="KG638">
        <v>25.2516</v>
      </c>
      <c r="KH638">
        <v>772.399</v>
      </c>
      <c r="KI638">
        <v>21.8328</v>
      </c>
      <c r="KJ638">
        <v>92.7819</v>
      </c>
      <c r="KK638">
        <v>98.7496</v>
      </c>
    </row>
    <row r="639" spans="1:297">
      <c r="A639">
        <v>623</v>
      </c>
      <c r="B639">
        <v>1759007493.1</v>
      </c>
      <c r="C639">
        <v>20146.0999999046</v>
      </c>
      <c r="D639" t="s">
        <v>1693</v>
      </c>
      <c r="E639" t="s">
        <v>1694</v>
      </c>
      <c r="F639">
        <v>5</v>
      </c>
      <c r="G639" t="s">
        <v>1602</v>
      </c>
      <c r="H639" t="s">
        <v>436</v>
      </c>
      <c r="I639">
        <v>1759007484.94615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(EA639+(U639+2*0.95*5.67E-8*(((EA639+$B$7)+273)^4-(EA639+273)^4)-44100*J639)/(1.84*29.3*R639+8*0.95*5.67E-8*(EA639+273)^3))</f>
        <v>0</v>
      </c>
      <c r="W639">
        <f>($C$7*EB639+$D$7*EC639+$E$7*V639)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2*0.95*5.67E-8*(((EA639+$B$7)+273)^4-(W639+273)^4)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774.008943535714</v>
      </c>
      <c r="AK639">
        <v>752.662278787879</v>
      </c>
      <c r="AL639">
        <v>3.63640422077908</v>
      </c>
      <c r="AM639">
        <v>63.08</v>
      </c>
      <c r="AN639">
        <f>(AP639 - AO639 + DY639*1E3/(8.314*(EA639+273.15)) * AR639/DX639 * AQ639) * DX639/(100*DL639) * 1000/(1000 - AP639)</f>
        <v>0</v>
      </c>
      <c r="AO639">
        <v>21.7536827767857</v>
      </c>
      <c r="AP639">
        <v>22.5053721212121</v>
      </c>
      <c r="AQ639">
        <v>5.21321147987862e-05</v>
      </c>
      <c r="AR639">
        <v>99.94</v>
      </c>
      <c r="AS639">
        <v>0</v>
      </c>
      <c r="AT639">
        <v>0</v>
      </c>
      <c r="AU639">
        <f>IF(AS639*$H$13&gt;=AW639,1.0,(AW639/(AW639-AS639*$H$13)))</f>
        <v>0</v>
      </c>
      <c r="AV639">
        <f>(AU639-1)*100</f>
        <v>0</v>
      </c>
      <c r="AW639">
        <f>MAX(0,($B$13+$C$13*EF639)/(1+$D$13*EF639)*DY639/(EA639+273)*$E$13)</f>
        <v>0</v>
      </c>
      <c r="AX639" t="s">
        <v>437</v>
      </c>
      <c r="AY639" t="s">
        <v>437</v>
      </c>
      <c r="AZ639">
        <v>0</v>
      </c>
      <c r="BA639">
        <v>0</v>
      </c>
      <c r="BB639">
        <f>1-AZ639/BA639</f>
        <v>0</v>
      </c>
      <c r="BC639">
        <v>0</v>
      </c>
      <c r="BD639" t="s">
        <v>437</v>
      </c>
      <c r="BE639" t="s">
        <v>437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437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$B$11*EG639+$C$11*EH639+$F$11*ES639*(1-EV639)</f>
        <v>0</v>
      </c>
      <c r="DI639">
        <f>DH639*DJ639</f>
        <v>0</v>
      </c>
      <c r="DJ639">
        <f>($B$11*$D$9+$C$11*$D$9+$F$11*((FF639+EX639)/MAX(FF639+EX639+FG639, 0.1)*$I$9+FG639/MAX(FF639+EX639+FG639, 0.1)*$J$9))/($B$11+$C$11+$F$11)</f>
        <v>0</v>
      </c>
      <c r="DK639">
        <f>($B$11*$K$9+$C$11*$K$9+$F$11*((FF639+EX639)/MAX(FF639+EX639+FG639, 0.1)*$P$9+FG639/MAX(FF639+EX639+FG639, 0.1)*$Q$9))/($B$11+$C$11+$F$11)</f>
        <v>0</v>
      </c>
      <c r="DL639">
        <v>2.7</v>
      </c>
      <c r="DM639">
        <v>0.5</v>
      </c>
      <c r="DN639" t="s">
        <v>438</v>
      </c>
      <c r="DO639">
        <v>2</v>
      </c>
      <c r="DP639" t="b">
        <v>1</v>
      </c>
      <c r="DQ639">
        <v>1759007484.94615</v>
      </c>
      <c r="DR639">
        <v>711.094076923077</v>
      </c>
      <c r="DS639">
        <v>740.424230769231</v>
      </c>
      <c r="DT639">
        <v>22.4968615384615</v>
      </c>
      <c r="DU639">
        <v>21.7117923076923</v>
      </c>
      <c r="DV639">
        <v>704.489846153846</v>
      </c>
      <c r="DW639">
        <v>22.1344769230769</v>
      </c>
      <c r="DX639">
        <v>500.000230769231</v>
      </c>
      <c r="DY639">
        <v>90.2053461538462</v>
      </c>
      <c r="DZ639">
        <v>0.0295602461538461</v>
      </c>
      <c r="EA639">
        <v>29.2275461538462</v>
      </c>
      <c r="EB639">
        <v>30.0497923076923</v>
      </c>
      <c r="EC639">
        <v>999.9</v>
      </c>
      <c r="ED639">
        <v>0</v>
      </c>
      <c r="EE639">
        <v>0</v>
      </c>
      <c r="EF639">
        <v>9991.83230769231</v>
      </c>
      <c r="EG639">
        <v>0</v>
      </c>
      <c r="EH639">
        <v>9.84861</v>
      </c>
      <c r="EI639">
        <v>-29.3301461538462</v>
      </c>
      <c r="EJ639">
        <v>727.459692307692</v>
      </c>
      <c r="EK639">
        <v>756.857615384615</v>
      </c>
      <c r="EL639">
        <v>0.785073</v>
      </c>
      <c r="EM639">
        <v>740.424230769231</v>
      </c>
      <c r="EN639">
        <v>21.7117923076923</v>
      </c>
      <c r="EO639">
        <v>2.02933692307692</v>
      </c>
      <c r="EP639">
        <v>1.95851846153846</v>
      </c>
      <c r="EQ639">
        <v>17.6751153846154</v>
      </c>
      <c r="ER639">
        <v>17.1128846153846</v>
      </c>
      <c r="ES639">
        <v>1999.96692307692</v>
      </c>
      <c r="ET639">
        <v>0.979993692307692</v>
      </c>
      <c r="EU639">
        <v>0.0200062538461538</v>
      </c>
      <c r="EV639">
        <v>0</v>
      </c>
      <c r="EW639">
        <v>341.185615384615</v>
      </c>
      <c r="EX639">
        <v>5.00016</v>
      </c>
      <c r="EY639">
        <v>7074.96923076923</v>
      </c>
      <c r="EZ639">
        <v>18233.8461538462</v>
      </c>
      <c r="FA639">
        <v>48.937</v>
      </c>
      <c r="FB639">
        <v>49.5</v>
      </c>
      <c r="FC639">
        <v>49.375</v>
      </c>
      <c r="FD639">
        <v>49.062</v>
      </c>
      <c r="FE639">
        <v>50.7112307692308</v>
      </c>
      <c r="FF639">
        <v>1955.05692307692</v>
      </c>
      <c r="FG639">
        <v>39.91</v>
      </c>
      <c r="FH639">
        <v>0</v>
      </c>
      <c r="FI639">
        <v>1759007498.7</v>
      </c>
      <c r="FJ639">
        <v>0</v>
      </c>
      <c r="FK639">
        <v>341.208307692308</v>
      </c>
      <c r="FL639">
        <v>-0.572717954225171</v>
      </c>
      <c r="FM639">
        <v>-17.9429059773138</v>
      </c>
      <c r="FN639">
        <v>7074.77346153846</v>
      </c>
      <c r="FO639">
        <v>15</v>
      </c>
      <c r="FP639">
        <v>0</v>
      </c>
      <c r="FQ639" t="s">
        <v>439</v>
      </c>
      <c r="FR639">
        <v>1747249705.1</v>
      </c>
      <c r="FS639">
        <v>1747249711.1</v>
      </c>
      <c r="FT639">
        <v>0</v>
      </c>
      <c r="FU639">
        <v>0.871</v>
      </c>
      <c r="FV639">
        <v>0.066</v>
      </c>
      <c r="FW639">
        <v>5.486</v>
      </c>
      <c r="FX639">
        <v>0.145</v>
      </c>
      <c r="FY639">
        <v>420</v>
      </c>
      <c r="FZ639">
        <v>16</v>
      </c>
      <c r="GA639">
        <v>0.27</v>
      </c>
      <c r="GB639">
        <v>0.16</v>
      </c>
      <c r="GC639">
        <v>-28.9223857142857</v>
      </c>
      <c r="GD639">
        <v>-7.20007012987014</v>
      </c>
      <c r="GE639">
        <v>0.869641152750848</v>
      </c>
      <c r="GF639">
        <v>0</v>
      </c>
      <c r="GG639">
        <v>341.226647058823</v>
      </c>
      <c r="GH639">
        <v>-0.523789154630169</v>
      </c>
      <c r="GI639">
        <v>0.238787240071074</v>
      </c>
      <c r="GJ639">
        <v>-1</v>
      </c>
      <c r="GK639">
        <v>0.800879666666667</v>
      </c>
      <c r="GL639">
        <v>-0.355839116883117</v>
      </c>
      <c r="GM639">
        <v>0.036757493691871</v>
      </c>
      <c r="GN639">
        <v>0</v>
      </c>
      <c r="GO639">
        <v>0</v>
      </c>
      <c r="GP639">
        <v>2</v>
      </c>
      <c r="GQ639" t="s">
        <v>457</v>
      </c>
      <c r="GR639">
        <v>3.12534</v>
      </c>
      <c r="GS639">
        <v>2.65541</v>
      </c>
      <c r="GT639">
        <v>0.133796</v>
      </c>
      <c r="GU639">
        <v>0.137949</v>
      </c>
      <c r="GV639">
        <v>0.0966317</v>
      </c>
      <c r="GW639">
        <v>0.0949089</v>
      </c>
      <c r="GX639">
        <v>22240.1</v>
      </c>
      <c r="GY639">
        <v>21033.4</v>
      </c>
      <c r="GZ639">
        <v>22961.6</v>
      </c>
      <c r="HA639">
        <v>23758</v>
      </c>
      <c r="HB639">
        <v>35357.7</v>
      </c>
      <c r="HC639">
        <v>35602.2</v>
      </c>
      <c r="HD639">
        <v>41399</v>
      </c>
      <c r="HE639">
        <v>42373.8</v>
      </c>
      <c r="HF639">
        <v>1.9021</v>
      </c>
      <c r="HG639">
        <v>1.81488</v>
      </c>
      <c r="HH639">
        <v>0.192054</v>
      </c>
      <c r="HI639">
        <v>0</v>
      </c>
      <c r="HJ639">
        <v>26.9038</v>
      </c>
      <c r="HK639">
        <v>999.9</v>
      </c>
      <c r="HL639">
        <v>55.726</v>
      </c>
      <c r="HM639">
        <v>29.447</v>
      </c>
      <c r="HN639">
        <v>25.4967</v>
      </c>
      <c r="HO639">
        <v>54.1028</v>
      </c>
      <c r="HP639">
        <v>41.6667</v>
      </c>
      <c r="HQ639">
        <v>1</v>
      </c>
      <c r="HR639">
        <v>0.0568826</v>
      </c>
      <c r="HS639">
        <v>1.23462</v>
      </c>
      <c r="HT639">
        <v>20.2126</v>
      </c>
      <c r="HU639">
        <v>5.23182</v>
      </c>
      <c r="HV639">
        <v>11.992</v>
      </c>
      <c r="HW639">
        <v>4.9558</v>
      </c>
      <c r="HX639">
        <v>3.30387</v>
      </c>
      <c r="HY639">
        <v>26.1</v>
      </c>
      <c r="HZ639">
        <v>9999</v>
      </c>
      <c r="IA639">
        <v>9999</v>
      </c>
      <c r="IB639">
        <v>9999</v>
      </c>
      <c r="IC639">
        <v>1.86846</v>
      </c>
      <c r="ID639">
        <v>1.86418</v>
      </c>
      <c r="IE639">
        <v>1.8718</v>
      </c>
      <c r="IF639">
        <v>1.86267</v>
      </c>
      <c r="IG639">
        <v>1.86205</v>
      </c>
      <c r="IH639">
        <v>1.86859</v>
      </c>
      <c r="II639">
        <v>1.85868</v>
      </c>
      <c r="IJ639">
        <v>1.86509</v>
      </c>
      <c r="IK639">
        <v>5</v>
      </c>
      <c r="IL639">
        <v>0</v>
      </c>
      <c r="IM639">
        <v>0</v>
      </c>
      <c r="IN639">
        <v>0</v>
      </c>
      <c r="IO639" t="s">
        <v>441</v>
      </c>
      <c r="IP639" t="s">
        <v>442</v>
      </c>
      <c r="IQ639" t="s">
        <v>443</v>
      </c>
      <c r="IR639" t="s">
        <v>443</v>
      </c>
      <c r="IS639" t="s">
        <v>443</v>
      </c>
      <c r="IT639" t="s">
        <v>443</v>
      </c>
      <c r="IU639">
        <v>0</v>
      </c>
      <c r="IV639">
        <v>100</v>
      </c>
      <c r="IW639">
        <v>100</v>
      </c>
      <c r="IX639">
        <v>6.671</v>
      </c>
      <c r="IY639">
        <v>0.3626</v>
      </c>
      <c r="IZ639">
        <v>4.29428474587108</v>
      </c>
      <c r="JA639">
        <v>0.0044018681294096</v>
      </c>
      <c r="JB639">
        <v>-1.90699597991277e-06</v>
      </c>
      <c r="JC639">
        <v>4.44501569190667e-10</v>
      </c>
      <c r="JD639">
        <v>0.0663976639725661</v>
      </c>
      <c r="JE639">
        <v>0.00774552653971819</v>
      </c>
      <c r="JF639">
        <v>0.000136201457998369</v>
      </c>
      <c r="JG639">
        <v>5.32982615085375e-06</v>
      </c>
      <c r="JH639">
        <v>-0</v>
      </c>
      <c r="JI639">
        <v>1991</v>
      </c>
      <c r="JJ639">
        <v>1</v>
      </c>
      <c r="JK639">
        <v>28</v>
      </c>
      <c r="JL639">
        <v>195963.1</v>
      </c>
      <c r="JM639">
        <v>195963</v>
      </c>
      <c r="JN639">
        <v>1.40747</v>
      </c>
      <c r="JO639">
        <v>2.39136</v>
      </c>
      <c r="JP639">
        <v>1.4978</v>
      </c>
      <c r="JQ639">
        <v>2.33276</v>
      </c>
      <c r="JR639">
        <v>1.54419</v>
      </c>
      <c r="JS639">
        <v>2.28882</v>
      </c>
      <c r="JT639">
        <v>35.8244</v>
      </c>
      <c r="JU639">
        <v>24.0875</v>
      </c>
      <c r="JV639">
        <v>18</v>
      </c>
      <c r="JW639">
        <v>546.869</v>
      </c>
      <c r="JX639">
        <v>433.713</v>
      </c>
      <c r="JY639">
        <v>25.2242</v>
      </c>
      <c r="JZ639">
        <v>28.301</v>
      </c>
      <c r="KA639">
        <v>30</v>
      </c>
      <c r="KB639">
        <v>28.2466</v>
      </c>
      <c r="KC639">
        <v>28.272</v>
      </c>
      <c r="KD639">
        <v>28.3474</v>
      </c>
      <c r="KE639">
        <v>26.7269</v>
      </c>
      <c r="KF639">
        <v>100</v>
      </c>
      <c r="KG639">
        <v>25.2032</v>
      </c>
      <c r="KH639">
        <v>792.706</v>
      </c>
      <c r="KI639">
        <v>21.8585</v>
      </c>
      <c r="KJ639">
        <v>92.7835</v>
      </c>
      <c r="KK639">
        <v>98.7497</v>
      </c>
    </row>
    <row r="640" spans="1:297">
      <c r="A640">
        <v>624</v>
      </c>
      <c r="B640">
        <v>1759007498.1</v>
      </c>
      <c r="C640">
        <v>20151.0999999046</v>
      </c>
      <c r="D640" t="s">
        <v>1695</v>
      </c>
      <c r="E640" t="s">
        <v>1696</v>
      </c>
      <c r="F640">
        <v>5</v>
      </c>
      <c r="G640" t="s">
        <v>1602</v>
      </c>
      <c r="H640" t="s">
        <v>436</v>
      </c>
      <c r="I640">
        <v>1759007489.94615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(EA640+(U640+2*0.95*5.67E-8*(((EA640+$B$7)+273)^4-(EA640+273)^4)-44100*J640)/(1.84*29.3*R640+8*0.95*5.67E-8*(EA640+273)^3))</f>
        <v>0</v>
      </c>
      <c r="W640">
        <f>($C$7*EB640+$D$7*EC640+$E$7*V640)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2*0.95*5.67E-8*(((EA640+$B$7)+273)^4-(W640+273)^4)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790.282411482143</v>
      </c>
      <c r="AK640">
        <v>769.492327272727</v>
      </c>
      <c r="AL640">
        <v>3.33050919913414</v>
      </c>
      <c r="AM640">
        <v>63.08</v>
      </c>
      <c r="AN640">
        <f>(AP640 - AO640 + DY640*1E3/(8.314*(EA640+273.15)) * AR640/DX640 * AQ640) * DX640/(100*DL640) * 1000/(1000 - AP640)</f>
        <v>0</v>
      </c>
      <c r="AO640">
        <v>21.7698074196429</v>
      </c>
      <c r="AP640">
        <v>22.5063563636364</v>
      </c>
      <c r="AQ640">
        <v>1.13180392461211e-05</v>
      </c>
      <c r="AR640">
        <v>99.94</v>
      </c>
      <c r="AS640">
        <v>0</v>
      </c>
      <c r="AT640">
        <v>0</v>
      </c>
      <c r="AU640">
        <f>IF(AS640*$H$13&gt;=AW640,1.0,(AW640/(AW640-AS640*$H$13)))</f>
        <v>0</v>
      </c>
      <c r="AV640">
        <f>(AU640-1)*100</f>
        <v>0</v>
      </c>
      <c r="AW640">
        <f>MAX(0,($B$13+$C$13*EF640)/(1+$D$13*EF640)*DY640/(EA640+273)*$E$13)</f>
        <v>0</v>
      </c>
      <c r="AX640" t="s">
        <v>437</v>
      </c>
      <c r="AY640" t="s">
        <v>437</v>
      </c>
      <c r="AZ640">
        <v>0</v>
      </c>
      <c r="BA640">
        <v>0</v>
      </c>
      <c r="BB640">
        <f>1-AZ640/BA640</f>
        <v>0</v>
      </c>
      <c r="BC640">
        <v>0</v>
      </c>
      <c r="BD640" t="s">
        <v>437</v>
      </c>
      <c r="BE640" t="s">
        <v>437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437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$B$11*EG640+$C$11*EH640+$F$11*ES640*(1-EV640)</f>
        <v>0</v>
      </c>
      <c r="DI640">
        <f>DH640*DJ640</f>
        <v>0</v>
      </c>
      <c r="DJ640">
        <f>($B$11*$D$9+$C$11*$D$9+$F$11*((FF640+EX640)/MAX(FF640+EX640+FG640, 0.1)*$I$9+FG640/MAX(FF640+EX640+FG640, 0.1)*$J$9))/($B$11+$C$11+$F$11)</f>
        <v>0</v>
      </c>
      <c r="DK640">
        <f>($B$11*$K$9+$C$11*$K$9+$F$11*((FF640+EX640)/MAX(FF640+EX640+FG640, 0.1)*$P$9+FG640/MAX(FF640+EX640+FG640, 0.1)*$Q$9))/($B$11+$C$11+$F$11)</f>
        <v>0</v>
      </c>
      <c r="DL640">
        <v>2.7</v>
      </c>
      <c r="DM640">
        <v>0.5</v>
      </c>
      <c r="DN640" t="s">
        <v>438</v>
      </c>
      <c r="DO640">
        <v>2</v>
      </c>
      <c r="DP640" t="b">
        <v>1</v>
      </c>
      <c r="DQ640">
        <v>1759007489.94615</v>
      </c>
      <c r="DR640">
        <v>728.055</v>
      </c>
      <c r="DS640">
        <v>757.239538461538</v>
      </c>
      <c r="DT640">
        <v>22.5</v>
      </c>
      <c r="DU640">
        <v>21.7415538461538</v>
      </c>
      <c r="DV640">
        <v>721.410923076923</v>
      </c>
      <c r="DW640">
        <v>22.1375461538462</v>
      </c>
      <c r="DX640">
        <v>500.012923076923</v>
      </c>
      <c r="DY640">
        <v>90.2056923076923</v>
      </c>
      <c r="DZ640">
        <v>0.0296857153846154</v>
      </c>
      <c r="EA640">
        <v>29.2205923076923</v>
      </c>
      <c r="EB640">
        <v>30.0450923076923</v>
      </c>
      <c r="EC640">
        <v>999.9</v>
      </c>
      <c r="ED640">
        <v>0</v>
      </c>
      <c r="EE640">
        <v>0</v>
      </c>
      <c r="EF640">
        <v>9986.63384615385</v>
      </c>
      <c r="EG640">
        <v>0</v>
      </c>
      <c r="EH640">
        <v>9.84861</v>
      </c>
      <c r="EI640">
        <v>-29.1845692307692</v>
      </c>
      <c r="EJ640">
        <v>744.813384615385</v>
      </c>
      <c r="EK640">
        <v>774.069615384615</v>
      </c>
      <c r="EL640">
        <v>0.758452923076923</v>
      </c>
      <c r="EM640">
        <v>757.239538461538</v>
      </c>
      <c r="EN640">
        <v>21.7415538461538</v>
      </c>
      <c r="EO640">
        <v>2.02962846153846</v>
      </c>
      <c r="EP640">
        <v>1.96121076923077</v>
      </c>
      <c r="EQ640">
        <v>17.6773923076923</v>
      </c>
      <c r="ER640">
        <v>17.1345923076923</v>
      </c>
      <c r="ES640">
        <v>1999.92230769231</v>
      </c>
      <c r="ET640">
        <v>0.979993230769231</v>
      </c>
      <c r="EU640">
        <v>0.0200066846153846</v>
      </c>
      <c r="EV640">
        <v>0</v>
      </c>
      <c r="EW640">
        <v>341.079538461538</v>
      </c>
      <c r="EX640">
        <v>5.00016</v>
      </c>
      <c r="EY640">
        <v>7073.27230769231</v>
      </c>
      <c r="EZ640">
        <v>18233.4461538462</v>
      </c>
      <c r="FA640">
        <v>48.937</v>
      </c>
      <c r="FB640">
        <v>49.5</v>
      </c>
      <c r="FC640">
        <v>49.375</v>
      </c>
      <c r="FD640">
        <v>49.062</v>
      </c>
      <c r="FE640">
        <v>50.7160769230769</v>
      </c>
      <c r="FF640">
        <v>1955.01230769231</v>
      </c>
      <c r="FG640">
        <v>39.91</v>
      </c>
      <c r="FH640">
        <v>0</v>
      </c>
      <c r="FI640">
        <v>1759007503.5</v>
      </c>
      <c r="FJ640">
        <v>0</v>
      </c>
      <c r="FK640">
        <v>341.109538461538</v>
      </c>
      <c r="FL640">
        <v>-1.63473504486269</v>
      </c>
      <c r="FM640">
        <v>-17.6164102415326</v>
      </c>
      <c r="FN640">
        <v>7073.33461538462</v>
      </c>
      <c r="FO640">
        <v>15</v>
      </c>
      <c r="FP640">
        <v>0</v>
      </c>
      <c r="FQ640" t="s">
        <v>439</v>
      </c>
      <c r="FR640">
        <v>1747249705.1</v>
      </c>
      <c r="FS640">
        <v>1747249711.1</v>
      </c>
      <c r="FT640">
        <v>0</v>
      </c>
      <c r="FU640">
        <v>0.871</v>
      </c>
      <c r="FV640">
        <v>0.066</v>
      </c>
      <c r="FW640">
        <v>5.486</v>
      </c>
      <c r="FX640">
        <v>0.145</v>
      </c>
      <c r="FY640">
        <v>420</v>
      </c>
      <c r="FZ640">
        <v>16</v>
      </c>
      <c r="GA640">
        <v>0.27</v>
      </c>
      <c r="GB640">
        <v>0.16</v>
      </c>
      <c r="GC640">
        <v>-29.199715</v>
      </c>
      <c r="GD640">
        <v>0.39881052631575</v>
      </c>
      <c r="GE640">
        <v>0.58431990063235</v>
      </c>
      <c r="GF640">
        <v>1</v>
      </c>
      <c r="GG640">
        <v>341.145735294118</v>
      </c>
      <c r="GH640">
        <v>-1.14458365140141</v>
      </c>
      <c r="GI640">
        <v>0.252804424386956</v>
      </c>
      <c r="GJ640">
        <v>-1</v>
      </c>
      <c r="GK640">
        <v>0.77173075</v>
      </c>
      <c r="GL640">
        <v>-0.331061458646617</v>
      </c>
      <c r="GM640">
        <v>0.0327565991502094</v>
      </c>
      <c r="GN640">
        <v>0</v>
      </c>
      <c r="GO640">
        <v>1</v>
      </c>
      <c r="GP640">
        <v>2</v>
      </c>
      <c r="GQ640" t="s">
        <v>446</v>
      </c>
      <c r="GR640">
        <v>3.12566</v>
      </c>
      <c r="GS640">
        <v>2.65508</v>
      </c>
      <c r="GT640">
        <v>0.135833</v>
      </c>
      <c r="GU640">
        <v>0.140039</v>
      </c>
      <c r="GV640">
        <v>0.0966426</v>
      </c>
      <c r="GW640">
        <v>0.0950081</v>
      </c>
      <c r="GX640">
        <v>22187.6</v>
      </c>
      <c r="GY640">
        <v>20982.7</v>
      </c>
      <c r="GZ640">
        <v>22961.3</v>
      </c>
      <c r="HA640">
        <v>23758.3</v>
      </c>
      <c r="HB640">
        <v>35357.1</v>
      </c>
      <c r="HC640">
        <v>35598.9</v>
      </c>
      <c r="HD640">
        <v>41398.7</v>
      </c>
      <c r="HE640">
        <v>42374.3</v>
      </c>
      <c r="HF640">
        <v>1.90227</v>
      </c>
      <c r="HG640">
        <v>1.81448</v>
      </c>
      <c r="HH640">
        <v>0.192076</v>
      </c>
      <c r="HI640">
        <v>0</v>
      </c>
      <c r="HJ640">
        <v>26.908</v>
      </c>
      <c r="HK640">
        <v>999.9</v>
      </c>
      <c r="HL640">
        <v>55.726</v>
      </c>
      <c r="HM640">
        <v>29.447</v>
      </c>
      <c r="HN640">
        <v>25.4967</v>
      </c>
      <c r="HO640">
        <v>54.3528</v>
      </c>
      <c r="HP640">
        <v>41.4183</v>
      </c>
      <c r="HQ640">
        <v>1</v>
      </c>
      <c r="HR640">
        <v>0.0569207</v>
      </c>
      <c r="HS640">
        <v>1.22467</v>
      </c>
      <c r="HT640">
        <v>20.2126</v>
      </c>
      <c r="HU640">
        <v>5.23077</v>
      </c>
      <c r="HV640">
        <v>11.992</v>
      </c>
      <c r="HW640">
        <v>4.955</v>
      </c>
      <c r="HX640">
        <v>3.30355</v>
      </c>
      <c r="HY640">
        <v>26.1</v>
      </c>
      <c r="HZ640">
        <v>9999</v>
      </c>
      <c r="IA640">
        <v>9999</v>
      </c>
      <c r="IB640">
        <v>9999</v>
      </c>
      <c r="IC640">
        <v>1.86846</v>
      </c>
      <c r="ID640">
        <v>1.86417</v>
      </c>
      <c r="IE640">
        <v>1.8718</v>
      </c>
      <c r="IF640">
        <v>1.86266</v>
      </c>
      <c r="IG640">
        <v>1.86205</v>
      </c>
      <c r="IH640">
        <v>1.86858</v>
      </c>
      <c r="II640">
        <v>1.85867</v>
      </c>
      <c r="IJ640">
        <v>1.86508</v>
      </c>
      <c r="IK640">
        <v>5</v>
      </c>
      <c r="IL640">
        <v>0</v>
      </c>
      <c r="IM640">
        <v>0</v>
      </c>
      <c r="IN640">
        <v>0</v>
      </c>
      <c r="IO640" t="s">
        <v>441</v>
      </c>
      <c r="IP640" t="s">
        <v>442</v>
      </c>
      <c r="IQ640" t="s">
        <v>443</v>
      </c>
      <c r="IR640" t="s">
        <v>443</v>
      </c>
      <c r="IS640" t="s">
        <v>443</v>
      </c>
      <c r="IT640" t="s">
        <v>443</v>
      </c>
      <c r="IU640">
        <v>0</v>
      </c>
      <c r="IV640">
        <v>100</v>
      </c>
      <c r="IW640">
        <v>100</v>
      </c>
      <c r="IX640">
        <v>6.708</v>
      </c>
      <c r="IY640">
        <v>0.3626</v>
      </c>
      <c r="IZ640">
        <v>4.29428474587108</v>
      </c>
      <c r="JA640">
        <v>0.0044018681294096</v>
      </c>
      <c r="JB640">
        <v>-1.90699597991277e-06</v>
      </c>
      <c r="JC640">
        <v>4.44501569190667e-10</v>
      </c>
      <c r="JD640">
        <v>0.0663976639725661</v>
      </c>
      <c r="JE640">
        <v>0.00774552653971819</v>
      </c>
      <c r="JF640">
        <v>0.000136201457998369</v>
      </c>
      <c r="JG640">
        <v>5.32982615085375e-06</v>
      </c>
      <c r="JH640">
        <v>-0</v>
      </c>
      <c r="JI640">
        <v>1991</v>
      </c>
      <c r="JJ640">
        <v>1</v>
      </c>
      <c r="JK640">
        <v>28</v>
      </c>
      <c r="JL640">
        <v>195963.2</v>
      </c>
      <c r="JM640">
        <v>195963.1</v>
      </c>
      <c r="JN640">
        <v>1.44287</v>
      </c>
      <c r="JO640">
        <v>2.39258</v>
      </c>
      <c r="JP640">
        <v>1.49902</v>
      </c>
      <c r="JQ640">
        <v>2.33276</v>
      </c>
      <c r="JR640">
        <v>1.54419</v>
      </c>
      <c r="JS640">
        <v>2.29248</v>
      </c>
      <c r="JT640">
        <v>35.8244</v>
      </c>
      <c r="JU640">
        <v>24.0787</v>
      </c>
      <c r="JV640">
        <v>18</v>
      </c>
      <c r="JW640">
        <v>546.967</v>
      </c>
      <c r="JX640">
        <v>433.46</v>
      </c>
      <c r="JY640">
        <v>25.1782</v>
      </c>
      <c r="JZ640">
        <v>28.2992</v>
      </c>
      <c r="KA640">
        <v>30.0001</v>
      </c>
      <c r="KB640">
        <v>28.2447</v>
      </c>
      <c r="KC640">
        <v>28.27</v>
      </c>
      <c r="KD640">
        <v>28.9499</v>
      </c>
      <c r="KE640">
        <v>26.7269</v>
      </c>
      <c r="KF640">
        <v>100</v>
      </c>
      <c r="KG640">
        <v>25.1637</v>
      </c>
      <c r="KH640">
        <v>806.298</v>
      </c>
      <c r="KI640">
        <v>21.8768</v>
      </c>
      <c r="KJ640">
        <v>92.7827</v>
      </c>
      <c r="KK640">
        <v>98.7508</v>
      </c>
    </row>
    <row r="641" spans="1:297">
      <c r="A641">
        <v>625</v>
      </c>
      <c r="B641">
        <v>1759007503.1</v>
      </c>
      <c r="C641">
        <v>20156.0999999046</v>
      </c>
      <c r="D641" t="s">
        <v>1697</v>
      </c>
      <c r="E641" t="s">
        <v>1698</v>
      </c>
      <c r="F641">
        <v>5</v>
      </c>
      <c r="G641" t="s">
        <v>1602</v>
      </c>
      <c r="H641" t="s">
        <v>436</v>
      </c>
      <c r="I641">
        <v>1759007494.94615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(EA641+(U641+2*0.95*5.67E-8*(((EA641+$B$7)+273)^4-(EA641+273)^4)-44100*J641)/(1.84*29.3*R641+8*0.95*5.67E-8*(EA641+273)^3))</f>
        <v>0</v>
      </c>
      <c r="W641">
        <f>($C$7*EB641+$D$7*EC641+$E$7*V641)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2*0.95*5.67E-8*(((EA641+$B$7)+273)^4-(W641+273)^4)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808.117433746428</v>
      </c>
      <c r="AK641">
        <v>787.133157575757</v>
      </c>
      <c r="AL641">
        <v>3.52055296536787</v>
      </c>
      <c r="AM641">
        <v>63.08</v>
      </c>
      <c r="AN641">
        <f>(AP641 - AO641 + DY641*1E3/(8.314*(EA641+273.15)) * AR641/DX641 * AQ641) * DX641/(100*DL641) * 1000/(1000 - AP641)</f>
        <v>0</v>
      </c>
      <c r="AO641">
        <v>21.7951014642857</v>
      </c>
      <c r="AP641">
        <v>22.5159715151515</v>
      </c>
      <c r="AQ641">
        <v>3.77658310680975e-05</v>
      </c>
      <c r="AR641">
        <v>99.94</v>
      </c>
      <c r="AS641">
        <v>0</v>
      </c>
      <c r="AT641">
        <v>0</v>
      </c>
      <c r="AU641">
        <f>IF(AS641*$H$13&gt;=AW641,1.0,(AW641/(AW641-AS641*$H$13)))</f>
        <v>0</v>
      </c>
      <c r="AV641">
        <f>(AU641-1)*100</f>
        <v>0</v>
      </c>
      <c r="AW641">
        <f>MAX(0,($B$13+$C$13*EF641)/(1+$D$13*EF641)*DY641/(EA641+273)*$E$13)</f>
        <v>0</v>
      </c>
      <c r="AX641" t="s">
        <v>437</v>
      </c>
      <c r="AY641" t="s">
        <v>437</v>
      </c>
      <c r="AZ641">
        <v>0</v>
      </c>
      <c r="BA641">
        <v>0</v>
      </c>
      <c r="BB641">
        <f>1-AZ641/BA641</f>
        <v>0</v>
      </c>
      <c r="BC641">
        <v>0</v>
      </c>
      <c r="BD641" t="s">
        <v>437</v>
      </c>
      <c r="BE641" t="s">
        <v>437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437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$B$11*EG641+$C$11*EH641+$F$11*ES641*(1-EV641)</f>
        <v>0</v>
      </c>
      <c r="DI641">
        <f>DH641*DJ641</f>
        <v>0</v>
      </c>
      <c r="DJ641">
        <f>($B$11*$D$9+$C$11*$D$9+$F$11*((FF641+EX641)/MAX(FF641+EX641+FG641, 0.1)*$I$9+FG641/MAX(FF641+EX641+FG641, 0.1)*$J$9))/($B$11+$C$11+$F$11)</f>
        <v>0</v>
      </c>
      <c r="DK641">
        <f>($B$11*$K$9+$C$11*$K$9+$F$11*((FF641+EX641)/MAX(FF641+EX641+FG641, 0.1)*$P$9+FG641/MAX(FF641+EX641+FG641, 0.1)*$Q$9))/($B$11+$C$11+$F$11)</f>
        <v>0</v>
      </c>
      <c r="DL641">
        <v>2.7</v>
      </c>
      <c r="DM641">
        <v>0.5</v>
      </c>
      <c r="DN641" t="s">
        <v>438</v>
      </c>
      <c r="DO641">
        <v>2</v>
      </c>
      <c r="DP641" t="b">
        <v>1</v>
      </c>
      <c r="DQ641">
        <v>1759007494.94615</v>
      </c>
      <c r="DR641">
        <v>745.069153846154</v>
      </c>
      <c r="DS641">
        <v>774.382923076923</v>
      </c>
      <c r="DT641">
        <v>22.5060307692308</v>
      </c>
      <c r="DU641">
        <v>21.7703692307692</v>
      </c>
      <c r="DV641">
        <v>738.385615384615</v>
      </c>
      <c r="DW641">
        <v>22.1434615384615</v>
      </c>
      <c r="DX641">
        <v>500.002076923077</v>
      </c>
      <c r="DY641">
        <v>90.2057384615385</v>
      </c>
      <c r="DZ641">
        <v>0.0294936923076923</v>
      </c>
      <c r="EA641">
        <v>29.2142692307692</v>
      </c>
      <c r="EB641">
        <v>30.0440307692308</v>
      </c>
      <c r="EC641">
        <v>999.9</v>
      </c>
      <c r="ED641">
        <v>0</v>
      </c>
      <c r="EE641">
        <v>0</v>
      </c>
      <c r="EF641">
        <v>10021.0130769231</v>
      </c>
      <c r="EG641">
        <v>0</v>
      </c>
      <c r="EH641">
        <v>9.84861</v>
      </c>
      <c r="EI641">
        <v>-29.3138153846154</v>
      </c>
      <c r="EJ641">
        <v>762.223923076923</v>
      </c>
      <c r="EK641">
        <v>791.617153846154</v>
      </c>
      <c r="EL641">
        <v>0.735677307692308</v>
      </c>
      <c r="EM641">
        <v>774.382923076923</v>
      </c>
      <c r="EN641">
        <v>21.7703692307692</v>
      </c>
      <c r="EO641">
        <v>2.03017384615385</v>
      </c>
      <c r="EP641">
        <v>1.96381076923077</v>
      </c>
      <c r="EQ641">
        <v>17.6816461538462</v>
      </c>
      <c r="ER641">
        <v>17.1555307692308</v>
      </c>
      <c r="ES641">
        <v>1999.94538461538</v>
      </c>
      <c r="ET641">
        <v>0.979993461538462</v>
      </c>
      <c r="EU641">
        <v>0.0200064692307692</v>
      </c>
      <c r="EV641">
        <v>0</v>
      </c>
      <c r="EW641">
        <v>341.000230769231</v>
      </c>
      <c r="EX641">
        <v>5.00016</v>
      </c>
      <c r="EY641">
        <v>7071.70153846154</v>
      </c>
      <c r="EZ641">
        <v>18233.6692307692</v>
      </c>
      <c r="FA641">
        <v>48.937</v>
      </c>
      <c r="FB641">
        <v>49.5</v>
      </c>
      <c r="FC641">
        <v>49.375</v>
      </c>
      <c r="FD641">
        <v>49.062</v>
      </c>
      <c r="FE641">
        <v>50.7112307692308</v>
      </c>
      <c r="FF641">
        <v>1955.03538461538</v>
      </c>
      <c r="FG641">
        <v>39.91</v>
      </c>
      <c r="FH641">
        <v>0</v>
      </c>
      <c r="FI641">
        <v>1759007508.9</v>
      </c>
      <c r="FJ641">
        <v>0</v>
      </c>
      <c r="FK641">
        <v>341.0304</v>
      </c>
      <c r="FL641">
        <v>-0.916846148150592</v>
      </c>
      <c r="FM641">
        <v>-20.2653846036156</v>
      </c>
      <c r="FN641">
        <v>7071.4636</v>
      </c>
      <c r="FO641">
        <v>15</v>
      </c>
      <c r="FP641">
        <v>0</v>
      </c>
      <c r="FQ641" t="s">
        <v>439</v>
      </c>
      <c r="FR641">
        <v>1747249705.1</v>
      </c>
      <c r="FS641">
        <v>1747249711.1</v>
      </c>
      <c r="FT641">
        <v>0</v>
      </c>
      <c r="FU641">
        <v>0.871</v>
      </c>
      <c r="FV641">
        <v>0.066</v>
      </c>
      <c r="FW641">
        <v>5.486</v>
      </c>
      <c r="FX641">
        <v>0.145</v>
      </c>
      <c r="FY641">
        <v>420</v>
      </c>
      <c r="FZ641">
        <v>16</v>
      </c>
      <c r="GA641">
        <v>0.27</v>
      </c>
      <c r="GB641">
        <v>0.16</v>
      </c>
      <c r="GC641">
        <v>-29.2182523809524</v>
      </c>
      <c r="GD641">
        <v>-0.0525818181818306</v>
      </c>
      <c r="GE641">
        <v>0.578279203136379</v>
      </c>
      <c r="GF641">
        <v>1</v>
      </c>
      <c r="GG641">
        <v>341.097117647059</v>
      </c>
      <c r="GH641">
        <v>-1.19272727310946</v>
      </c>
      <c r="GI641">
        <v>0.252318515408589</v>
      </c>
      <c r="GJ641">
        <v>-1</v>
      </c>
      <c r="GK641">
        <v>0.750429761904762</v>
      </c>
      <c r="GL641">
        <v>-0.268425974025972</v>
      </c>
      <c r="GM641">
        <v>0.0285211437690653</v>
      </c>
      <c r="GN641">
        <v>0</v>
      </c>
      <c r="GO641">
        <v>1</v>
      </c>
      <c r="GP641">
        <v>2</v>
      </c>
      <c r="GQ641" t="s">
        <v>446</v>
      </c>
      <c r="GR641">
        <v>3.12574</v>
      </c>
      <c r="GS641">
        <v>2.65522</v>
      </c>
      <c r="GT641">
        <v>0.137911</v>
      </c>
      <c r="GU641">
        <v>0.14195</v>
      </c>
      <c r="GV641">
        <v>0.0966616</v>
      </c>
      <c r="GW641">
        <v>0.0950557</v>
      </c>
      <c r="GX641">
        <v>22134.2</v>
      </c>
      <c r="GY641">
        <v>20936.2</v>
      </c>
      <c r="GZ641">
        <v>22961.3</v>
      </c>
      <c r="HA641">
        <v>23758.5</v>
      </c>
      <c r="HB641">
        <v>35356.5</v>
      </c>
      <c r="HC641">
        <v>35597.4</v>
      </c>
      <c r="HD641">
        <v>41398.7</v>
      </c>
      <c r="HE641">
        <v>42374.6</v>
      </c>
      <c r="HF641">
        <v>1.9025</v>
      </c>
      <c r="HG641">
        <v>1.8148</v>
      </c>
      <c r="HH641">
        <v>0.192352</v>
      </c>
      <c r="HI641">
        <v>0</v>
      </c>
      <c r="HJ641">
        <v>26.9135</v>
      </c>
      <c r="HK641">
        <v>999.9</v>
      </c>
      <c r="HL641">
        <v>55.701</v>
      </c>
      <c r="HM641">
        <v>29.457</v>
      </c>
      <c r="HN641">
        <v>25.4984</v>
      </c>
      <c r="HO641">
        <v>53.8228</v>
      </c>
      <c r="HP641">
        <v>41.5825</v>
      </c>
      <c r="HQ641">
        <v>1</v>
      </c>
      <c r="HR641">
        <v>0.0568979</v>
      </c>
      <c r="HS641">
        <v>1.23944</v>
      </c>
      <c r="HT641">
        <v>20.2129</v>
      </c>
      <c r="HU641">
        <v>5.23137</v>
      </c>
      <c r="HV641">
        <v>11.992</v>
      </c>
      <c r="HW641">
        <v>4.9556</v>
      </c>
      <c r="HX641">
        <v>3.30395</v>
      </c>
      <c r="HY641">
        <v>26.1</v>
      </c>
      <c r="HZ641">
        <v>9999</v>
      </c>
      <c r="IA641">
        <v>9999</v>
      </c>
      <c r="IB641">
        <v>9999</v>
      </c>
      <c r="IC641">
        <v>1.86847</v>
      </c>
      <c r="ID641">
        <v>1.86417</v>
      </c>
      <c r="IE641">
        <v>1.8718</v>
      </c>
      <c r="IF641">
        <v>1.86269</v>
      </c>
      <c r="IG641">
        <v>1.86208</v>
      </c>
      <c r="IH641">
        <v>1.86858</v>
      </c>
      <c r="II641">
        <v>1.85867</v>
      </c>
      <c r="IJ641">
        <v>1.86508</v>
      </c>
      <c r="IK641">
        <v>5</v>
      </c>
      <c r="IL641">
        <v>0</v>
      </c>
      <c r="IM641">
        <v>0</v>
      </c>
      <c r="IN641">
        <v>0</v>
      </c>
      <c r="IO641" t="s">
        <v>441</v>
      </c>
      <c r="IP641" t="s">
        <v>442</v>
      </c>
      <c r="IQ641" t="s">
        <v>443</v>
      </c>
      <c r="IR641" t="s">
        <v>443</v>
      </c>
      <c r="IS641" t="s">
        <v>443</v>
      </c>
      <c r="IT641" t="s">
        <v>443</v>
      </c>
      <c r="IU641">
        <v>0</v>
      </c>
      <c r="IV641">
        <v>100</v>
      </c>
      <c r="IW641">
        <v>100</v>
      </c>
      <c r="IX641">
        <v>6.746</v>
      </c>
      <c r="IY641">
        <v>0.3627</v>
      </c>
      <c r="IZ641">
        <v>4.29428474587108</v>
      </c>
      <c r="JA641">
        <v>0.0044018681294096</v>
      </c>
      <c r="JB641">
        <v>-1.90699597991277e-06</v>
      </c>
      <c r="JC641">
        <v>4.44501569190667e-10</v>
      </c>
      <c r="JD641">
        <v>0.0663976639725661</v>
      </c>
      <c r="JE641">
        <v>0.00774552653971819</v>
      </c>
      <c r="JF641">
        <v>0.000136201457998369</v>
      </c>
      <c r="JG641">
        <v>5.32982615085375e-06</v>
      </c>
      <c r="JH641">
        <v>-0</v>
      </c>
      <c r="JI641">
        <v>1991</v>
      </c>
      <c r="JJ641">
        <v>1</v>
      </c>
      <c r="JK641">
        <v>28</v>
      </c>
      <c r="JL641">
        <v>195963.3</v>
      </c>
      <c r="JM641">
        <v>195963.2</v>
      </c>
      <c r="JN641">
        <v>1.46973</v>
      </c>
      <c r="JO641">
        <v>2.37793</v>
      </c>
      <c r="JP641">
        <v>1.4978</v>
      </c>
      <c r="JQ641">
        <v>2.33276</v>
      </c>
      <c r="JR641">
        <v>1.54419</v>
      </c>
      <c r="JS641">
        <v>2.34253</v>
      </c>
      <c r="JT641">
        <v>35.8244</v>
      </c>
      <c r="JU641">
        <v>24.0963</v>
      </c>
      <c r="JV641">
        <v>18</v>
      </c>
      <c r="JW641">
        <v>547.093</v>
      </c>
      <c r="JX641">
        <v>433.635</v>
      </c>
      <c r="JY641">
        <v>25.1396</v>
      </c>
      <c r="JZ641">
        <v>28.2975</v>
      </c>
      <c r="KA641">
        <v>30.0001</v>
      </c>
      <c r="KB641">
        <v>28.2423</v>
      </c>
      <c r="KC641">
        <v>28.2675</v>
      </c>
      <c r="KD641">
        <v>29.5842</v>
      </c>
      <c r="KE641">
        <v>26.4485</v>
      </c>
      <c r="KF641">
        <v>100</v>
      </c>
      <c r="KG641">
        <v>25.1221</v>
      </c>
      <c r="KH641">
        <v>826.586</v>
      </c>
      <c r="KI641">
        <v>21.9047</v>
      </c>
      <c r="KJ641">
        <v>92.7826</v>
      </c>
      <c r="KK641">
        <v>98.7515</v>
      </c>
    </row>
    <row r="642" spans="1:297">
      <c r="A642">
        <v>626</v>
      </c>
      <c r="B642">
        <v>1759007508.1</v>
      </c>
      <c r="C642">
        <v>20161.0999999046</v>
      </c>
      <c r="D642" t="s">
        <v>1699</v>
      </c>
      <c r="E642" t="s">
        <v>1700</v>
      </c>
      <c r="F642">
        <v>5</v>
      </c>
      <c r="G642" t="s">
        <v>1602</v>
      </c>
      <c r="H642" t="s">
        <v>436</v>
      </c>
      <c r="I642">
        <v>1759007499.94615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(EA642+(U642+2*0.95*5.67E-8*(((EA642+$B$7)+273)^4-(EA642+273)^4)-44100*J642)/(1.84*29.3*R642+8*0.95*5.67E-8*(EA642+273)^3))</f>
        <v>0</v>
      </c>
      <c r="W642">
        <f>($C$7*EB642+$D$7*EC642+$E$7*V642)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2*0.95*5.67E-8*(((EA642+$B$7)+273)^4-(W642+273)^4)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824.507104191667</v>
      </c>
      <c r="AK642">
        <v>803.856890909091</v>
      </c>
      <c r="AL642">
        <v>3.35273867965354</v>
      </c>
      <c r="AM642">
        <v>63.08</v>
      </c>
      <c r="AN642">
        <f>(AP642 - AO642 + DY642*1E3/(8.314*(EA642+273.15)) * AR642/DX642 * AQ642) * DX642/(100*DL642) * 1000/(1000 - AP642)</f>
        <v>0</v>
      </c>
      <c r="AO642">
        <v>21.8298140327381</v>
      </c>
      <c r="AP642">
        <v>22.5211581818182</v>
      </c>
      <c r="AQ642">
        <v>3.31348350331169e-05</v>
      </c>
      <c r="AR642">
        <v>99.94</v>
      </c>
      <c r="AS642">
        <v>0</v>
      </c>
      <c r="AT642">
        <v>0</v>
      </c>
      <c r="AU642">
        <f>IF(AS642*$H$13&gt;=AW642,1.0,(AW642/(AW642-AS642*$H$13)))</f>
        <v>0</v>
      </c>
      <c r="AV642">
        <f>(AU642-1)*100</f>
        <v>0</v>
      </c>
      <c r="AW642">
        <f>MAX(0,($B$13+$C$13*EF642)/(1+$D$13*EF642)*DY642/(EA642+273)*$E$13)</f>
        <v>0</v>
      </c>
      <c r="AX642" t="s">
        <v>437</v>
      </c>
      <c r="AY642" t="s">
        <v>437</v>
      </c>
      <c r="AZ642">
        <v>0</v>
      </c>
      <c r="BA642">
        <v>0</v>
      </c>
      <c r="BB642">
        <f>1-AZ642/BA642</f>
        <v>0</v>
      </c>
      <c r="BC642">
        <v>0</v>
      </c>
      <c r="BD642" t="s">
        <v>437</v>
      </c>
      <c r="BE642" t="s">
        <v>437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437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$B$11*EG642+$C$11*EH642+$F$11*ES642*(1-EV642)</f>
        <v>0</v>
      </c>
      <c r="DI642">
        <f>DH642*DJ642</f>
        <v>0</v>
      </c>
      <c r="DJ642">
        <f>($B$11*$D$9+$C$11*$D$9+$F$11*((FF642+EX642)/MAX(FF642+EX642+FG642, 0.1)*$I$9+FG642/MAX(FF642+EX642+FG642, 0.1)*$J$9))/($B$11+$C$11+$F$11)</f>
        <v>0</v>
      </c>
      <c r="DK642">
        <f>($B$11*$K$9+$C$11*$K$9+$F$11*((FF642+EX642)/MAX(FF642+EX642+FG642, 0.1)*$P$9+FG642/MAX(FF642+EX642+FG642, 0.1)*$Q$9))/($B$11+$C$11+$F$11)</f>
        <v>0</v>
      </c>
      <c r="DL642">
        <v>2.7</v>
      </c>
      <c r="DM642">
        <v>0.5</v>
      </c>
      <c r="DN642" t="s">
        <v>438</v>
      </c>
      <c r="DO642">
        <v>2</v>
      </c>
      <c r="DP642" t="b">
        <v>1</v>
      </c>
      <c r="DQ642">
        <v>1759007499.94615</v>
      </c>
      <c r="DR642">
        <v>761.957</v>
      </c>
      <c r="DS642">
        <v>790.875538461538</v>
      </c>
      <c r="DT642">
        <v>22.5119307692308</v>
      </c>
      <c r="DU642">
        <v>21.7979076923077</v>
      </c>
      <c r="DV642">
        <v>755.234923076923</v>
      </c>
      <c r="DW642">
        <v>22.1492538461538</v>
      </c>
      <c r="DX642">
        <v>500.039615384615</v>
      </c>
      <c r="DY642">
        <v>90.2057692307692</v>
      </c>
      <c r="DZ642">
        <v>0.0293573615384615</v>
      </c>
      <c r="EA642">
        <v>29.2083769230769</v>
      </c>
      <c r="EB642">
        <v>30.0413384615385</v>
      </c>
      <c r="EC642">
        <v>999.9</v>
      </c>
      <c r="ED642">
        <v>0</v>
      </c>
      <c r="EE642">
        <v>0</v>
      </c>
      <c r="EF642">
        <v>10033.6030769231</v>
      </c>
      <c r="EG642">
        <v>0</v>
      </c>
      <c r="EH642">
        <v>9.84861</v>
      </c>
      <c r="EI642">
        <v>-28.9185923076923</v>
      </c>
      <c r="EJ642">
        <v>779.505307692308</v>
      </c>
      <c r="EK642">
        <v>808.499692307692</v>
      </c>
      <c r="EL642">
        <v>0.714043384615385</v>
      </c>
      <c r="EM642">
        <v>790.875538461538</v>
      </c>
      <c r="EN642">
        <v>21.7979076923077</v>
      </c>
      <c r="EO642">
        <v>2.03070692307692</v>
      </c>
      <c r="EP642">
        <v>1.96629692307692</v>
      </c>
      <c r="EQ642">
        <v>17.6858153846154</v>
      </c>
      <c r="ER642">
        <v>17.1755</v>
      </c>
      <c r="ES642">
        <v>1999.96769230769</v>
      </c>
      <c r="ET642">
        <v>0.979993692307692</v>
      </c>
      <c r="EU642">
        <v>0.0200062538461538</v>
      </c>
      <c r="EV642">
        <v>0</v>
      </c>
      <c r="EW642">
        <v>340.964153846154</v>
      </c>
      <c r="EX642">
        <v>5.00016</v>
      </c>
      <c r="EY642">
        <v>7070.08153846154</v>
      </c>
      <c r="EZ642">
        <v>18233.8769230769</v>
      </c>
      <c r="FA642">
        <v>48.937</v>
      </c>
      <c r="FB642">
        <v>49.5</v>
      </c>
      <c r="FC642">
        <v>49.375</v>
      </c>
      <c r="FD642">
        <v>49.062</v>
      </c>
      <c r="FE642">
        <v>50.7063846153846</v>
      </c>
      <c r="FF642">
        <v>1955.05769230769</v>
      </c>
      <c r="FG642">
        <v>39.91</v>
      </c>
      <c r="FH642">
        <v>0</v>
      </c>
      <c r="FI642">
        <v>1759007513.7</v>
      </c>
      <c r="FJ642">
        <v>0</v>
      </c>
      <c r="FK642">
        <v>340.90284</v>
      </c>
      <c r="FL642">
        <v>-0.662230757902278</v>
      </c>
      <c r="FM642">
        <v>-20.8300000517731</v>
      </c>
      <c r="FN642">
        <v>7069.91</v>
      </c>
      <c r="FO642">
        <v>15</v>
      </c>
      <c r="FP642">
        <v>0</v>
      </c>
      <c r="FQ642" t="s">
        <v>439</v>
      </c>
      <c r="FR642">
        <v>1747249705.1</v>
      </c>
      <c r="FS642">
        <v>1747249711.1</v>
      </c>
      <c r="FT642">
        <v>0</v>
      </c>
      <c r="FU642">
        <v>0.871</v>
      </c>
      <c r="FV642">
        <v>0.066</v>
      </c>
      <c r="FW642">
        <v>5.486</v>
      </c>
      <c r="FX642">
        <v>0.145</v>
      </c>
      <c r="FY642">
        <v>420</v>
      </c>
      <c r="FZ642">
        <v>16</v>
      </c>
      <c r="GA642">
        <v>0.27</v>
      </c>
      <c r="GB642">
        <v>0.16</v>
      </c>
      <c r="GC642">
        <v>-29.188680952381</v>
      </c>
      <c r="GD642">
        <v>3.45546233766226</v>
      </c>
      <c r="GE642">
        <v>0.596920117985845</v>
      </c>
      <c r="GF642">
        <v>0</v>
      </c>
      <c r="GG642">
        <v>340.990323529412</v>
      </c>
      <c r="GH642">
        <v>-0.779511077292192</v>
      </c>
      <c r="GI642">
        <v>0.239311232325096</v>
      </c>
      <c r="GJ642">
        <v>-1</v>
      </c>
      <c r="GK642">
        <v>0.729846333333333</v>
      </c>
      <c r="GL642">
        <v>-0.234500103896102</v>
      </c>
      <c r="GM642">
        <v>0.0247324482533205</v>
      </c>
      <c r="GN642">
        <v>0</v>
      </c>
      <c r="GO642">
        <v>0</v>
      </c>
      <c r="GP642">
        <v>2</v>
      </c>
      <c r="GQ642" t="s">
        <v>457</v>
      </c>
      <c r="GR642">
        <v>3.12558</v>
      </c>
      <c r="GS642">
        <v>2.65498</v>
      </c>
      <c r="GT642">
        <v>0.139911</v>
      </c>
      <c r="GU642">
        <v>0.143971</v>
      </c>
      <c r="GV642">
        <v>0.0966951</v>
      </c>
      <c r="GW642">
        <v>0.0952211</v>
      </c>
      <c r="GX642">
        <v>22083</v>
      </c>
      <c r="GY642">
        <v>20887</v>
      </c>
      <c r="GZ642">
        <v>22961.4</v>
      </c>
      <c r="HA642">
        <v>23758.5</v>
      </c>
      <c r="HB642">
        <v>35355.4</v>
      </c>
      <c r="HC642">
        <v>35591.1</v>
      </c>
      <c r="HD642">
        <v>41398.7</v>
      </c>
      <c r="HE642">
        <v>42374.6</v>
      </c>
      <c r="HF642">
        <v>1.90217</v>
      </c>
      <c r="HG642">
        <v>1.81495</v>
      </c>
      <c r="HH642">
        <v>0.19066</v>
      </c>
      <c r="HI642">
        <v>0</v>
      </c>
      <c r="HJ642">
        <v>26.9183</v>
      </c>
      <c r="HK642">
        <v>999.9</v>
      </c>
      <c r="HL642">
        <v>55.726</v>
      </c>
      <c r="HM642">
        <v>29.447</v>
      </c>
      <c r="HN642">
        <v>25.4946</v>
      </c>
      <c r="HO642">
        <v>54.1628</v>
      </c>
      <c r="HP642">
        <v>41.3542</v>
      </c>
      <c r="HQ642">
        <v>1</v>
      </c>
      <c r="HR642">
        <v>0.0568598</v>
      </c>
      <c r="HS642">
        <v>1.28686</v>
      </c>
      <c r="HT642">
        <v>20.2125</v>
      </c>
      <c r="HU642">
        <v>5.23092</v>
      </c>
      <c r="HV642">
        <v>11.992</v>
      </c>
      <c r="HW642">
        <v>4.9557</v>
      </c>
      <c r="HX642">
        <v>3.30393</v>
      </c>
      <c r="HY642">
        <v>26.1</v>
      </c>
      <c r="HZ642">
        <v>9999</v>
      </c>
      <c r="IA642">
        <v>9999</v>
      </c>
      <c r="IB642">
        <v>9999</v>
      </c>
      <c r="IC642">
        <v>1.86848</v>
      </c>
      <c r="ID642">
        <v>1.86418</v>
      </c>
      <c r="IE642">
        <v>1.8718</v>
      </c>
      <c r="IF642">
        <v>1.86269</v>
      </c>
      <c r="IG642">
        <v>1.86205</v>
      </c>
      <c r="IH642">
        <v>1.86858</v>
      </c>
      <c r="II642">
        <v>1.85867</v>
      </c>
      <c r="IJ642">
        <v>1.86509</v>
      </c>
      <c r="IK642">
        <v>5</v>
      </c>
      <c r="IL642">
        <v>0</v>
      </c>
      <c r="IM642">
        <v>0</v>
      </c>
      <c r="IN642">
        <v>0</v>
      </c>
      <c r="IO642" t="s">
        <v>441</v>
      </c>
      <c r="IP642" t="s">
        <v>442</v>
      </c>
      <c r="IQ642" t="s">
        <v>443</v>
      </c>
      <c r="IR642" t="s">
        <v>443</v>
      </c>
      <c r="IS642" t="s">
        <v>443</v>
      </c>
      <c r="IT642" t="s">
        <v>443</v>
      </c>
      <c r="IU642">
        <v>0</v>
      </c>
      <c r="IV642">
        <v>100</v>
      </c>
      <c r="IW642">
        <v>100</v>
      </c>
      <c r="IX642">
        <v>6.784</v>
      </c>
      <c r="IY642">
        <v>0.363</v>
      </c>
      <c r="IZ642">
        <v>4.29428474587108</v>
      </c>
      <c r="JA642">
        <v>0.0044018681294096</v>
      </c>
      <c r="JB642">
        <v>-1.90699597991277e-06</v>
      </c>
      <c r="JC642">
        <v>4.44501569190667e-10</v>
      </c>
      <c r="JD642">
        <v>0.0663976639725661</v>
      </c>
      <c r="JE642">
        <v>0.00774552653971819</v>
      </c>
      <c r="JF642">
        <v>0.000136201457998369</v>
      </c>
      <c r="JG642">
        <v>5.32982615085375e-06</v>
      </c>
      <c r="JH642">
        <v>-0</v>
      </c>
      <c r="JI642">
        <v>1991</v>
      </c>
      <c r="JJ642">
        <v>1</v>
      </c>
      <c r="JK642">
        <v>28</v>
      </c>
      <c r="JL642">
        <v>195963.4</v>
      </c>
      <c r="JM642">
        <v>195963.3</v>
      </c>
      <c r="JN642">
        <v>1.50269</v>
      </c>
      <c r="JO642">
        <v>2.36694</v>
      </c>
      <c r="JP642">
        <v>1.4978</v>
      </c>
      <c r="JQ642">
        <v>2.33276</v>
      </c>
      <c r="JR642">
        <v>1.54419</v>
      </c>
      <c r="JS642">
        <v>2.38892</v>
      </c>
      <c r="JT642">
        <v>35.801</v>
      </c>
      <c r="JU642">
        <v>24.0963</v>
      </c>
      <c r="JV642">
        <v>18</v>
      </c>
      <c r="JW642">
        <v>546.864</v>
      </c>
      <c r="JX642">
        <v>433.707</v>
      </c>
      <c r="JY642">
        <v>25.0961</v>
      </c>
      <c r="JZ642">
        <v>28.2955</v>
      </c>
      <c r="KA642">
        <v>30</v>
      </c>
      <c r="KB642">
        <v>28.2402</v>
      </c>
      <c r="KC642">
        <v>28.2652</v>
      </c>
      <c r="KD642">
        <v>30.174</v>
      </c>
      <c r="KE642">
        <v>26.4485</v>
      </c>
      <c r="KF642">
        <v>100</v>
      </c>
      <c r="KG642">
        <v>25.0741</v>
      </c>
      <c r="KH642">
        <v>840.152</v>
      </c>
      <c r="KI642">
        <v>21.9115</v>
      </c>
      <c r="KJ642">
        <v>92.7828</v>
      </c>
      <c r="KK642">
        <v>98.7516</v>
      </c>
    </row>
    <row r="643" spans="1:297">
      <c r="A643">
        <v>627</v>
      </c>
      <c r="B643">
        <v>1759007513.1</v>
      </c>
      <c r="C643">
        <v>20166.0999999046</v>
      </c>
      <c r="D643" t="s">
        <v>1701</v>
      </c>
      <c r="E643" t="s">
        <v>1702</v>
      </c>
      <c r="F643">
        <v>5</v>
      </c>
      <c r="G643" t="s">
        <v>1602</v>
      </c>
      <c r="H643" t="s">
        <v>436</v>
      </c>
      <c r="I643">
        <v>1759007504.94615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(EA643+(U643+2*0.95*5.67E-8*(((EA643+$B$7)+273)^4-(EA643+273)^4)-44100*J643)/(1.84*29.3*R643+8*0.95*5.67E-8*(EA643+273)^3))</f>
        <v>0</v>
      </c>
      <c r="W643">
        <f>($C$7*EB643+$D$7*EC643+$E$7*V643)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2*0.95*5.67E-8*(((EA643+$B$7)+273)^4-(W643+273)^4)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841.880677288096</v>
      </c>
      <c r="AK643">
        <v>821.082242424242</v>
      </c>
      <c r="AL643">
        <v>3.42834393939374</v>
      </c>
      <c r="AM643">
        <v>63.08</v>
      </c>
      <c r="AN643">
        <f>(AP643 - AO643 + DY643*1E3/(8.314*(EA643+273.15)) * AR643/DX643 * AQ643) * DX643/(100*DL643) * 1000/(1000 - AP643)</f>
        <v>0</v>
      </c>
      <c r="AO643">
        <v>21.8642231904762</v>
      </c>
      <c r="AP643">
        <v>22.5370103030303</v>
      </c>
      <c r="AQ643">
        <v>6.13719613718926e-05</v>
      </c>
      <c r="AR643">
        <v>99.94</v>
      </c>
      <c r="AS643">
        <v>0</v>
      </c>
      <c r="AT643">
        <v>0</v>
      </c>
      <c r="AU643">
        <f>IF(AS643*$H$13&gt;=AW643,1.0,(AW643/(AW643-AS643*$H$13)))</f>
        <v>0</v>
      </c>
      <c r="AV643">
        <f>(AU643-1)*100</f>
        <v>0</v>
      </c>
      <c r="AW643">
        <f>MAX(0,($B$13+$C$13*EF643)/(1+$D$13*EF643)*DY643/(EA643+273)*$E$13)</f>
        <v>0</v>
      </c>
      <c r="AX643" t="s">
        <v>437</v>
      </c>
      <c r="AY643" t="s">
        <v>437</v>
      </c>
      <c r="AZ643">
        <v>0</v>
      </c>
      <c r="BA643">
        <v>0</v>
      </c>
      <c r="BB643">
        <f>1-AZ643/BA643</f>
        <v>0</v>
      </c>
      <c r="BC643">
        <v>0</v>
      </c>
      <c r="BD643" t="s">
        <v>437</v>
      </c>
      <c r="BE643" t="s">
        <v>437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437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$B$11*EG643+$C$11*EH643+$F$11*ES643*(1-EV643)</f>
        <v>0</v>
      </c>
      <c r="DI643">
        <f>DH643*DJ643</f>
        <v>0</v>
      </c>
      <c r="DJ643">
        <f>($B$11*$D$9+$C$11*$D$9+$F$11*((FF643+EX643)/MAX(FF643+EX643+FG643, 0.1)*$I$9+FG643/MAX(FF643+EX643+FG643, 0.1)*$J$9))/($B$11+$C$11+$F$11)</f>
        <v>0</v>
      </c>
      <c r="DK643">
        <f>($B$11*$K$9+$C$11*$K$9+$F$11*((FF643+EX643)/MAX(FF643+EX643+FG643, 0.1)*$P$9+FG643/MAX(FF643+EX643+FG643, 0.1)*$Q$9))/($B$11+$C$11+$F$11)</f>
        <v>0</v>
      </c>
      <c r="DL643">
        <v>2.7</v>
      </c>
      <c r="DM643">
        <v>0.5</v>
      </c>
      <c r="DN643" t="s">
        <v>438</v>
      </c>
      <c r="DO643">
        <v>2</v>
      </c>
      <c r="DP643" t="b">
        <v>1</v>
      </c>
      <c r="DQ643">
        <v>1759007504.94615</v>
      </c>
      <c r="DR643">
        <v>778.688923076923</v>
      </c>
      <c r="DS643">
        <v>807.635846153846</v>
      </c>
      <c r="DT643">
        <v>22.5206076923077</v>
      </c>
      <c r="DU643">
        <v>21.8276384615385</v>
      </c>
      <c r="DV643">
        <v>771.928923076923</v>
      </c>
      <c r="DW643">
        <v>22.1577538461538</v>
      </c>
      <c r="DX643">
        <v>500.033692307692</v>
      </c>
      <c r="DY643">
        <v>90.2050461538462</v>
      </c>
      <c r="DZ643">
        <v>0.0293009384615385</v>
      </c>
      <c r="EA643">
        <v>29.2005230769231</v>
      </c>
      <c r="EB643">
        <v>30.0398538461538</v>
      </c>
      <c r="EC643">
        <v>999.9</v>
      </c>
      <c r="ED643">
        <v>0</v>
      </c>
      <c r="EE643">
        <v>0</v>
      </c>
      <c r="EF643">
        <v>10025.0892307692</v>
      </c>
      <c r="EG643">
        <v>0</v>
      </c>
      <c r="EH643">
        <v>9.84861</v>
      </c>
      <c r="EI643">
        <v>-28.947</v>
      </c>
      <c r="EJ643">
        <v>796.629692307692</v>
      </c>
      <c r="EK643">
        <v>825.658615384615</v>
      </c>
      <c r="EL643">
        <v>0.692980461538462</v>
      </c>
      <c r="EM643">
        <v>807.635846153846</v>
      </c>
      <c r="EN643">
        <v>21.8276384615385</v>
      </c>
      <c r="EO643">
        <v>2.03147384615385</v>
      </c>
      <c r="EP643">
        <v>1.96896461538462</v>
      </c>
      <c r="EQ643">
        <v>17.6918</v>
      </c>
      <c r="ER643">
        <v>17.1969153846154</v>
      </c>
      <c r="ES643">
        <v>2000.01461538462</v>
      </c>
      <c r="ET643">
        <v>0.979994153846154</v>
      </c>
      <c r="EU643">
        <v>0.0200058230769231</v>
      </c>
      <c r="EV643">
        <v>0</v>
      </c>
      <c r="EW643">
        <v>340.903923076923</v>
      </c>
      <c r="EX643">
        <v>5.00016</v>
      </c>
      <c r="EY643">
        <v>7068.37461538462</v>
      </c>
      <c r="EZ643">
        <v>18234.3</v>
      </c>
      <c r="FA643">
        <v>48.937</v>
      </c>
      <c r="FB643">
        <v>49.5</v>
      </c>
      <c r="FC643">
        <v>49.375</v>
      </c>
      <c r="FD643">
        <v>49.062</v>
      </c>
      <c r="FE643">
        <v>50.7160769230769</v>
      </c>
      <c r="FF643">
        <v>1955.10461538462</v>
      </c>
      <c r="FG643">
        <v>39.91</v>
      </c>
      <c r="FH643">
        <v>0</v>
      </c>
      <c r="FI643">
        <v>1759007518.5</v>
      </c>
      <c r="FJ643">
        <v>0</v>
      </c>
      <c r="FK643">
        <v>340.84016</v>
      </c>
      <c r="FL643">
        <v>-1.65023076047686</v>
      </c>
      <c r="FM643">
        <v>-21.3161538278517</v>
      </c>
      <c r="FN643">
        <v>7068.1732</v>
      </c>
      <c r="FO643">
        <v>15</v>
      </c>
      <c r="FP643">
        <v>0</v>
      </c>
      <c r="FQ643" t="s">
        <v>439</v>
      </c>
      <c r="FR643">
        <v>1747249705.1</v>
      </c>
      <c r="FS643">
        <v>1747249711.1</v>
      </c>
      <c r="FT643">
        <v>0</v>
      </c>
      <c r="FU643">
        <v>0.871</v>
      </c>
      <c r="FV643">
        <v>0.066</v>
      </c>
      <c r="FW643">
        <v>5.486</v>
      </c>
      <c r="FX643">
        <v>0.145</v>
      </c>
      <c r="FY643">
        <v>420</v>
      </c>
      <c r="FZ643">
        <v>16</v>
      </c>
      <c r="GA643">
        <v>0.27</v>
      </c>
      <c r="GB643">
        <v>0.16</v>
      </c>
      <c r="GC643">
        <v>-28.928865</v>
      </c>
      <c r="GD643">
        <v>0.377390977443534</v>
      </c>
      <c r="GE643">
        <v>0.387352589090353</v>
      </c>
      <c r="GF643">
        <v>1</v>
      </c>
      <c r="GG643">
        <v>340.918352941176</v>
      </c>
      <c r="GH643">
        <v>-1.12186401564815</v>
      </c>
      <c r="GI643">
        <v>0.237539703474272</v>
      </c>
      <c r="GJ643">
        <v>-1</v>
      </c>
      <c r="GK643">
        <v>0.7069814</v>
      </c>
      <c r="GL643">
        <v>-0.283170406015037</v>
      </c>
      <c r="GM643">
        <v>0.0280996927730536</v>
      </c>
      <c r="GN643">
        <v>0</v>
      </c>
      <c r="GO643">
        <v>1</v>
      </c>
      <c r="GP643">
        <v>2</v>
      </c>
      <c r="GQ643" t="s">
        <v>446</v>
      </c>
      <c r="GR643">
        <v>3.12545</v>
      </c>
      <c r="GS643">
        <v>2.65501</v>
      </c>
      <c r="GT643">
        <v>0.141902</v>
      </c>
      <c r="GU643">
        <v>0.145831</v>
      </c>
      <c r="GV643">
        <v>0.096733</v>
      </c>
      <c r="GW643">
        <v>0.0952432</v>
      </c>
      <c r="GX643">
        <v>22031.9</v>
      </c>
      <c r="GY643">
        <v>20841.2</v>
      </c>
      <c r="GZ643">
        <v>22961.4</v>
      </c>
      <c r="HA643">
        <v>23758</v>
      </c>
      <c r="HB643">
        <v>35353.9</v>
      </c>
      <c r="HC643">
        <v>35589.8</v>
      </c>
      <c r="HD643">
        <v>41398.5</v>
      </c>
      <c r="HE643">
        <v>42373.9</v>
      </c>
      <c r="HF643">
        <v>1.90202</v>
      </c>
      <c r="HG643">
        <v>1.81525</v>
      </c>
      <c r="HH643">
        <v>0.190809</v>
      </c>
      <c r="HI643">
        <v>0</v>
      </c>
      <c r="HJ643">
        <v>26.9201</v>
      </c>
      <c r="HK643">
        <v>999.9</v>
      </c>
      <c r="HL643">
        <v>55.701</v>
      </c>
      <c r="HM643">
        <v>29.457</v>
      </c>
      <c r="HN643">
        <v>25.4988</v>
      </c>
      <c r="HO643">
        <v>53.6028</v>
      </c>
      <c r="HP643">
        <v>41.5745</v>
      </c>
      <c r="HQ643">
        <v>1</v>
      </c>
      <c r="HR643">
        <v>0.0568293</v>
      </c>
      <c r="HS643">
        <v>1.26728</v>
      </c>
      <c r="HT643">
        <v>20.2125</v>
      </c>
      <c r="HU643">
        <v>5.22972</v>
      </c>
      <c r="HV643">
        <v>11.992</v>
      </c>
      <c r="HW643">
        <v>4.95515</v>
      </c>
      <c r="HX643">
        <v>3.30395</v>
      </c>
      <c r="HY643">
        <v>26.1</v>
      </c>
      <c r="HZ643">
        <v>9999</v>
      </c>
      <c r="IA643">
        <v>9999</v>
      </c>
      <c r="IB643">
        <v>9999</v>
      </c>
      <c r="IC643">
        <v>1.86849</v>
      </c>
      <c r="ID643">
        <v>1.86417</v>
      </c>
      <c r="IE643">
        <v>1.8718</v>
      </c>
      <c r="IF643">
        <v>1.86266</v>
      </c>
      <c r="IG643">
        <v>1.86206</v>
      </c>
      <c r="IH643">
        <v>1.86858</v>
      </c>
      <c r="II643">
        <v>1.85868</v>
      </c>
      <c r="IJ643">
        <v>1.86509</v>
      </c>
      <c r="IK643">
        <v>5</v>
      </c>
      <c r="IL643">
        <v>0</v>
      </c>
      <c r="IM643">
        <v>0</v>
      </c>
      <c r="IN643">
        <v>0</v>
      </c>
      <c r="IO643" t="s">
        <v>441</v>
      </c>
      <c r="IP643" t="s">
        <v>442</v>
      </c>
      <c r="IQ643" t="s">
        <v>443</v>
      </c>
      <c r="IR643" t="s">
        <v>443</v>
      </c>
      <c r="IS643" t="s">
        <v>443</v>
      </c>
      <c r="IT643" t="s">
        <v>443</v>
      </c>
      <c r="IU643">
        <v>0</v>
      </c>
      <c r="IV643">
        <v>100</v>
      </c>
      <c r="IW643">
        <v>100</v>
      </c>
      <c r="IX643">
        <v>6.82</v>
      </c>
      <c r="IY643">
        <v>0.3633</v>
      </c>
      <c r="IZ643">
        <v>4.29428474587108</v>
      </c>
      <c r="JA643">
        <v>0.0044018681294096</v>
      </c>
      <c r="JB643">
        <v>-1.90699597991277e-06</v>
      </c>
      <c r="JC643">
        <v>4.44501569190667e-10</v>
      </c>
      <c r="JD643">
        <v>0.0663976639725661</v>
      </c>
      <c r="JE643">
        <v>0.00774552653971819</v>
      </c>
      <c r="JF643">
        <v>0.000136201457998369</v>
      </c>
      <c r="JG643">
        <v>5.32982615085375e-06</v>
      </c>
      <c r="JH643">
        <v>-0</v>
      </c>
      <c r="JI643">
        <v>1991</v>
      </c>
      <c r="JJ643">
        <v>1</v>
      </c>
      <c r="JK643">
        <v>28</v>
      </c>
      <c r="JL643">
        <v>195963.5</v>
      </c>
      <c r="JM643">
        <v>195963.4</v>
      </c>
      <c r="JN643">
        <v>1.52954</v>
      </c>
      <c r="JO643">
        <v>2.39014</v>
      </c>
      <c r="JP643">
        <v>1.49902</v>
      </c>
      <c r="JQ643">
        <v>2.33276</v>
      </c>
      <c r="JR643">
        <v>1.54419</v>
      </c>
      <c r="JS643">
        <v>2.31079</v>
      </c>
      <c r="JT643">
        <v>35.8244</v>
      </c>
      <c r="JU643">
        <v>24.0875</v>
      </c>
      <c r="JV643">
        <v>18</v>
      </c>
      <c r="JW643">
        <v>546.746</v>
      </c>
      <c r="JX643">
        <v>433.868</v>
      </c>
      <c r="JY643">
        <v>25.0518</v>
      </c>
      <c r="JZ643">
        <v>28.2938</v>
      </c>
      <c r="KA643">
        <v>30</v>
      </c>
      <c r="KB643">
        <v>28.2378</v>
      </c>
      <c r="KC643">
        <v>28.2629</v>
      </c>
      <c r="KD643">
        <v>30.7028</v>
      </c>
      <c r="KE643">
        <v>26.4485</v>
      </c>
      <c r="KF643">
        <v>100</v>
      </c>
      <c r="KG643">
        <v>25.0422</v>
      </c>
      <c r="KH643">
        <v>854.686</v>
      </c>
      <c r="KI643">
        <v>21.9184</v>
      </c>
      <c r="KJ643">
        <v>92.7825</v>
      </c>
      <c r="KK643">
        <v>98.7498</v>
      </c>
    </row>
    <row r="644" spans="1:297">
      <c r="A644">
        <v>628</v>
      </c>
      <c r="B644">
        <v>1759007518.1</v>
      </c>
      <c r="C644">
        <v>20171.0999999046</v>
      </c>
      <c r="D644" t="s">
        <v>1703</v>
      </c>
      <c r="E644" t="s">
        <v>1704</v>
      </c>
      <c r="F644">
        <v>5</v>
      </c>
      <c r="G644" t="s">
        <v>1602</v>
      </c>
      <c r="H644" t="s">
        <v>436</v>
      </c>
      <c r="I644">
        <v>1759007509.94615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(EA644+(U644+2*0.95*5.67E-8*(((EA644+$B$7)+273)^4-(EA644+273)^4)-44100*J644)/(1.84*29.3*R644+8*0.95*5.67E-8*(EA644+273)^3))</f>
        <v>0</v>
      </c>
      <c r="W644">
        <f>($C$7*EB644+$D$7*EC644+$E$7*V644)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2*0.95*5.67E-8*(((EA644+$B$7)+273)^4-(W644+273)^4)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857.482909877381</v>
      </c>
      <c r="AK644">
        <v>837.467393939394</v>
      </c>
      <c r="AL644">
        <v>3.2518882467532</v>
      </c>
      <c r="AM644">
        <v>63.08</v>
      </c>
      <c r="AN644">
        <f>(AP644 - AO644 + DY644*1E3/(8.314*(EA644+273.15)) * AR644/DX644 * AQ644) * DX644/(100*DL644) * 1000/(1000 - AP644)</f>
        <v>0</v>
      </c>
      <c r="AO644">
        <v>21.8682984345238</v>
      </c>
      <c r="AP644">
        <v>22.543963030303</v>
      </c>
      <c r="AQ644">
        <v>2.95259393013026e-05</v>
      </c>
      <c r="AR644">
        <v>99.94</v>
      </c>
      <c r="AS644">
        <v>0</v>
      </c>
      <c r="AT644">
        <v>0</v>
      </c>
      <c r="AU644">
        <f>IF(AS644*$H$13&gt;=AW644,1.0,(AW644/(AW644-AS644*$H$13)))</f>
        <v>0</v>
      </c>
      <c r="AV644">
        <f>(AU644-1)*100</f>
        <v>0</v>
      </c>
      <c r="AW644">
        <f>MAX(0,($B$13+$C$13*EF644)/(1+$D$13*EF644)*DY644/(EA644+273)*$E$13)</f>
        <v>0</v>
      </c>
      <c r="AX644" t="s">
        <v>437</v>
      </c>
      <c r="AY644" t="s">
        <v>437</v>
      </c>
      <c r="AZ644">
        <v>0</v>
      </c>
      <c r="BA644">
        <v>0</v>
      </c>
      <c r="BB644">
        <f>1-AZ644/BA644</f>
        <v>0</v>
      </c>
      <c r="BC644">
        <v>0</v>
      </c>
      <c r="BD644" t="s">
        <v>437</v>
      </c>
      <c r="BE644" t="s">
        <v>437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437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$B$11*EG644+$C$11*EH644+$F$11*ES644*(1-EV644)</f>
        <v>0</v>
      </c>
      <c r="DI644">
        <f>DH644*DJ644</f>
        <v>0</v>
      </c>
      <c r="DJ644">
        <f>($B$11*$D$9+$C$11*$D$9+$F$11*((FF644+EX644)/MAX(FF644+EX644+FG644, 0.1)*$I$9+FG644/MAX(FF644+EX644+FG644, 0.1)*$J$9))/($B$11+$C$11+$F$11)</f>
        <v>0</v>
      </c>
      <c r="DK644">
        <f>($B$11*$K$9+$C$11*$K$9+$F$11*((FF644+EX644)/MAX(FF644+EX644+FG644, 0.1)*$P$9+FG644/MAX(FF644+EX644+FG644, 0.1)*$Q$9))/($B$11+$C$11+$F$11)</f>
        <v>0</v>
      </c>
      <c r="DL644">
        <v>2.7</v>
      </c>
      <c r="DM644">
        <v>0.5</v>
      </c>
      <c r="DN644" t="s">
        <v>438</v>
      </c>
      <c r="DO644">
        <v>2</v>
      </c>
      <c r="DP644" t="b">
        <v>1</v>
      </c>
      <c r="DQ644">
        <v>1759007509.94615</v>
      </c>
      <c r="DR644">
        <v>795.271846153846</v>
      </c>
      <c r="DS644">
        <v>823.605923076923</v>
      </c>
      <c r="DT644">
        <v>22.5301</v>
      </c>
      <c r="DU644">
        <v>21.8514</v>
      </c>
      <c r="DV644">
        <v>788.474846153846</v>
      </c>
      <c r="DW644">
        <v>22.1670461538462</v>
      </c>
      <c r="DX644">
        <v>500.030846153846</v>
      </c>
      <c r="DY644">
        <v>90.2034538461538</v>
      </c>
      <c r="DZ644">
        <v>0.0292143153846154</v>
      </c>
      <c r="EA644">
        <v>29.196</v>
      </c>
      <c r="EB644">
        <v>30.0330538461538</v>
      </c>
      <c r="EC644">
        <v>999.9</v>
      </c>
      <c r="ED644">
        <v>0</v>
      </c>
      <c r="EE644">
        <v>0</v>
      </c>
      <c r="EF644">
        <v>10007.5430769231</v>
      </c>
      <c r="EG644">
        <v>0</v>
      </c>
      <c r="EH644">
        <v>9.84861</v>
      </c>
      <c r="EI644">
        <v>-28.3340461538462</v>
      </c>
      <c r="EJ644">
        <v>813.602615384615</v>
      </c>
      <c r="EK644">
        <v>842.005230769231</v>
      </c>
      <c r="EL644">
        <v>0.678703307692308</v>
      </c>
      <c r="EM644">
        <v>823.605923076923</v>
      </c>
      <c r="EN644">
        <v>21.8514</v>
      </c>
      <c r="EO644">
        <v>2.03229461538462</v>
      </c>
      <c r="EP644">
        <v>1.97107461538462</v>
      </c>
      <c r="EQ644">
        <v>17.6982</v>
      </c>
      <c r="ER644">
        <v>17.2138384615385</v>
      </c>
      <c r="ES644">
        <v>2000.01692307692</v>
      </c>
      <c r="ET644">
        <v>0.979994153846154</v>
      </c>
      <c r="EU644">
        <v>0.0200058230769231</v>
      </c>
      <c r="EV644">
        <v>0</v>
      </c>
      <c r="EW644">
        <v>340.719</v>
      </c>
      <c r="EX644">
        <v>5.00016</v>
      </c>
      <c r="EY644">
        <v>7066.62384615385</v>
      </c>
      <c r="EZ644">
        <v>18234.3153846154</v>
      </c>
      <c r="FA644">
        <v>48.937</v>
      </c>
      <c r="FB644">
        <v>49.4951538461538</v>
      </c>
      <c r="FC644">
        <v>49.375</v>
      </c>
      <c r="FD644">
        <v>49.062</v>
      </c>
      <c r="FE644">
        <v>50.7160769230769</v>
      </c>
      <c r="FF644">
        <v>1955.10692307692</v>
      </c>
      <c r="FG644">
        <v>39.91</v>
      </c>
      <c r="FH644">
        <v>0</v>
      </c>
      <c r="FI644">
        <v>1759007523.9</v>
      </c>
      <c r="FJ644">
        <v>0</v>
      </c>
      <c r="FK644">
        <v>340.705076923077</v>
      </c>
      <c r="FL644">
        <v>-1.22707691959365</v>
      </c>
      <c r="FM644">
        <v>-24.7917948956787</v>
      </c>
      <c r="FN644">
        <v>7066.21692307692</v>
      </c>
      <c r="FO644">
        <v>15</v>
      </c>
      <c r="FP644">
        <v>0</v>
      </c>
      <c r="FQ644" t="s">
        <v>439</v>
      </c>
      <c r="FR644">
        <v>1747249705.1</v>
      </c>
      <c r="FS644">
        <v>1747249711.1</v>
      </c>
      <c r="FT644">
        <v>0</v>
      </c>
      <c r="FU644">
        <v>0.871</v>
      </c>
      <c r="FV644">
        <v>0.066</v>
      </c>
      <c r="FW644">
        <v>5.486</v>
      </c>
      <c r="FX644">
        <v>0.145</v>
      </c>
      <c r="FY644">
        <v>420</v>
      </c>
      <c r="FZ644">
        <v>16</v>
      </c>
      <c r="GA644">
        <v>0.27</v>
      </c>
      <c r="GB644">
        <v>0.16</v>
      </c>
      <c r="GC644">
        <v>-28.614905</v>
      </c>
      <c r="GD644">
        <v>6.10569473684212</v>
      </c>
      <c r="GE644">
        <v>0.71986489390371</v>
      </c>
      <c r="GF644">
        <v>0</v>
      </c>
      <c r="GG644">
        <v>340.807176470588</v>
      </c>
      <c r="GH644">
        <v>-1.77124522138675</v>
      </c>
      <c r="GI644">
        <v>0.255282711862319</v>
      </c>
      <c r="GJ644">
        <v>-1</v>
      </c>
      <c r="GK644">
        <v>0.68756015</v>
      </c>
      <c r="GL644">
        <v>-0.181487864661654</v>
      </c>
      <c r="GM644">
        <v>0.0207177905971535</v>
      </c>
      <c r="GN644">
        <v>0</v>
      </c>
      <c r="GO644">
        <v>0</v>
      </c>
      <c r="GP644">
        <v>2</v>
      </c>
      <c r="GQ644" t="s">
        <v>457</v>
      </c>
      <c r="GR644">
        <v>3.12545</v>
      </c>
      <c r="GS644">
        <v>2.65451</v>
      </c>
      <c r="GT644">
        <v>0.143769</v>
      </c>
      <c r="GU644">
        <v>0.14754</v>
      </c>
      <c r="GV644">
        <v>0.0967452</v>
      </c>
      <c r="GW644">
        <v>0.0952613</v>
      </c>
      <c r="GX644">
        <v>21984</v>
      </c>
      <c r="GY644">
        <v>20799.7</v>
      </c>
      <c r="GZ644">
        <v>22961.4</v>
      </c>
      <c r="HA644">
        <v>23758.2</v>
      </c>
      <c r="HB644">
        <v>35353.7</v>
      </c>
      <c r="HC644">
        <v>35589.5</v>
      </c>
      <c r="HD644">
        <v>41398.6</v>
      </c>
      <c r="HE644">
        <v>42374.4</v>
      </c>
      <c r="HF644">
        <v>1.90165</v>
      </c>
      <c r="HG644">
        <v>1.8154</v>
      </c>
      <c r="HH644">
        <v>0.190176</v>
      </c>
      <c r="HI644">
        <v>0</v>
      </c>
      <c r="HJ644">
        <v>26.9202</v>
      </c>
      <c r="HK644">
        <v>999.9</v>
      </c>
      <c r="HL644">
        <v>55.701</v>
      </c>
      <c r="HM644">
        <v>29.457</v>
      </c>
      <c r="HN644">
        <v>25.4983</v>
      </c>
      <c r="HO644">
        <v>54.3028</v>
      </c>
      <c r="HP644">
        <v>41.6026</v>
      </c>
      <c r="HQ644">
        <v>1</v>
      </c>
      <c r="HR644">
        <v>0.0567175</v>
      </c>
      <c r="HS644">
        <v>1.26141</v>
      </c>
      <c r="HT644">
        <v>20.2124</v>
      </c>
      <c r="HU644">
        <v>5.22912</v>
      </c>
      <c r="HV644">
        <v>11.992</v>
      </c>
      <c r="HW644">
        <v>4.95495</v>
      </c>
      <c r="HX644">
        <v>3.30393</v>
      </c>
      <c r="HY644">
        <v>26.1</v>
      </c>
      <c r="HZ644">
        <v>9999</v>
      </c>
      <c r="IA644">
        <v>9999</v>
      </c>
      <c r="IB644">
        <v>9999</v>
      </c>
      <c r="IC644">
        <v>1.86846</v>
      </c>
      <c r="ID644">
        <v>1.86417</v>
      </c>
      <c r="IE644">
        <v>1.8718</v>
      </c>
      <c r="IF644">
        <v>1.86266</v>
      </c>
      <c r="IG644">
        <v>1.86207</v>
      </c>
      <c r="IH644">
        <v>1.86859</v>
      </c>
      <c r="II644">
        <v>1.85868</v>
      </c>
      <c r="IJ644">
        <v>1.86508</v>
      </c>
      <c r="IK644">
        <v>5</v>
      </c>
      <c r="IL644">
        <v>0</v>
      </c>
      <c r="IM644">
        <v>0</v>
      </c>
      <c r="IN644">
        <v>0</v>
      </c>
      <c r="IO644" t="s">
        <v>441</v>
      </c>
      <c r="IP644" t="s">
        <v>442</v>
      </c>
      <c r="IQ644" t="s">
        <v>443</v>
      </c>
      <c r="IR644" t="s">
        <v>443</v>
      </c>
      <c r="IS644" t="s">
        <v>443</v>
      </c>
      <c r="IT644" t="s">
        <v>443</v>
      </c>
      <c r="IU644">
        <v>0</v>
      </c>
      <c r="IV644">
        <v>100</v>
      </c>
      <c r="IW644">
        <v>100</v>
      </c>
      <c r="IX644">
        <v>6.855</v>
      </c>
      <c r="IY644">
        <v>0.3633</v>
      </c>
      <c r="IZ644">
        <v>4.29428474587108</v>
      </c>
      <c r="JA644">
        <v>0.0044018681294096</v>
      </c>
      <c r="JB644">
        <v>-1.90699597991277e-06</v>
      </c>
      <c r="JC644">
        <v>4.44501569190667e-10</v>
      </c>
      <c r="JD644">
        <v>0.0663976639725661</v>
      </c>
      <c r="JE644">
        <v>0.00774552653971819</v>
      </c>
      <c r="JF644">
        <v>0.000136201457998369</v>
      </c>
      <c r="JG644">
        <v>5.32982615085375e-06</v>
      </c>
      <c r="JH644">
        <v>-0</v>
      </c>
      <c r="JI644">
        <v>1991</v>
      </c>
      <c r="JJ644">
        <v>1</v>
      </c>
      <c r="JK644">
        <v>28</v>
      </c>
      <c r="JL644">
        <v>195963.5</v>
      </c>
      <c r="JM644">
        <v>195963.5</v>
      </c>
      <c r="JN644">
        <v>1.55762</v>
      </c>
      <c r="JO644">
        <v>2.38892</v>
      </c>
      <c r="JP644">
        <v>1.49902</v>
      </c>
      <c r="JQ644">
        <v>2.33276</v>
      </c>
      <c r="JR644">
        <v>1.54419</v>
      </c>
      <c r="JS644">
        <v>2.28516</v>
      </c>
      <c r="JT644">
        <v>35.8244</v>
      </c>
      <c r="JU644">
        <v>24.0875</v>
      </c>
      <c r="JV644">
        <v>18</v>
      </c>
      <c r="JW644">
        <v>546.486</v>
      </c>
      <c r="JX644">
        <v>433.942</v>
      </c>
      <c r="JY644">
        <v>25.0198</v>
      </c>
      <c r="JZ644">
        <v>28.2914</v>
      </c>
      <c r="KA644">
        <v>29.9999</v>
      </c>
      <c r="KB644">
        <v>28.236</v>
      </c>
      <c r="KC644">
        <v>28.2608</v>
      </c>
      <c r="KD644">
        <v>31.3401</v>
      </c>
      <c r="KE644">
        <v>26.4485</v>
      </c>
      <c r="KF644">
        <v>100</v>
      </c>
      <c r="KG644">
        <v>25.0106</v>
      </c>
      <c r="KH644">
        <v>875.116</v>
      </c>
      <c r="KI644">
        <v>21.9355</v>
      </c>
      <c r="KJ644">
        <v>92.7828</v>
      </c>
      <c r="KK644">
        <v>98.7508</v>
      </c>
    </row>
    <row r="645" spans="1:297">
      <c r="A645">
        <v>629</v>
      </c>
      <c r="B645">
        <v>1759007523.1</v>
      </c>
      <c r="C645">
        <v>20176.0999999046</v>
      </c>
      <c r="D645" t="s">
        <v>1705</v>
      </c>
      <c r="E645" t="s">
        <v>1706</v>
      </c>
      <c r="F645">
        <v>5</v>
      </c>
      <c r="G645" t="s">
        <v>1602</v>
      </c>
      <c r="H645" t="s">
        <v>436</v>
      </c>
      <c r="I645">
        <v>1759007514.94615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(EA645+(U645+2*0.95*5.67E-8*(((EA645+$B$7)+273)^4-(EA645+273)^4)-44100*J645)/(1.84*29.3*R645+8*0.95*5.67E-8*(EA645+273)^3))</f>
        <v>0</v>
      </c>
      <c r="W645">
        <f>($C$7*EB645+$D$7*EC645+$E$7*V645)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2*0.95*5.67E-8*(((EA645+$B$7)+273)^4-(W645+273)^4)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873.215625179762</v>
      </c>
      <c r="AK645">
        <v>853.14116969697</v>
      </c>
      <c r="AL645">
        <v>3.15315147186138</v>
      </c>
      <c r="AM645">
        <v>63.08</v>
      </c>
      <c r="AN645">
        <f>(AP645 - AO645 + DY645*1E3/(8.314*(EA645+273.15)) * AR645/DX645 * AQ645) * DX645/(100*DL645) * 1000/(1000 - AP645)</f>
        <v>0</v>
      </c>
      <c r="AO645">
        <v>21.8717317589286</v>
      </c>
      <c r="AP645">
        <v>22.54444</v>
      </c>
      <c r="AQ645">
        <v>5.51984126976062e-06</v>
      </c>
      <c r="AR645">
        <v>99.94</v>
      </c>
      <c r="AS645">
        <v>0</v>
      </c>
      <c r="AT645">
        <v>0</v>
      </c>
      <c r="AU645">
        <f>IF(AS645*$H$13&gt;=AW645,1.0,(AW645/(AW645-AS645*$H$13)))</f>
        <v>0</v>
      </c>
      <c r="AV645">
        <f>(AU645-1)*100</f>
        <v>0</v>
      </c>
      <c r="AW645">
        <f>MAX(0,($B$13+$C$13*EF645)/(1+$D$13*EF645)*DY645/(EA645+273)*$E$13)</f>
        <v>0</v>
      </c>
      <c r="AX645" t="s">
        <v>437</v>
      </c>
      <c r="AY645" t="s">
        <v>437</v>
      </c>
      <c r="AZ645">
        <v>0</v>
      </c>
      <c r="BA645">
        <v>0</v>
      </c>
      <c r="BB645">
        <f>1-AZ645/BA645</f>
        <v>0</v>
      </c>
      <c r="BC645">
        <v>0</v>
      </c>
      <c r="BD645" t="s">
        <v>437</v>
      </c>
      <c r="BE645" t="s">
        <v>437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437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$B$11*EG645+$C$11*EH645+$F$11*ES645*(1-EV645)</f>
        <v>0</v>
      </c>
      <c r="DI645">
        <f>DH645*DJ645</f>
        <v>0</v>
      </c>
      <c r="DJ645">
        <f>($B$11*$D$9+$C$11*$D$9+$F$11*((FF645+EX645)/MAX(FF645+EX645+FG645, 0.1)*$I$9+FG645/MAX(FF645+EX645+FG645, 0.1)*$J$9))/($B$11+$C$11+$F$11)</f>
        <v>0</v>
      </c>
      <c r="DK645">
        <f>($B$11*$K$9+$C$11*$K$9+$F$11*((FF645+EX645)/MAX(FF645+EX645+FG645, 0.1)*$P$9+FG645/MAX(FF645+EX645+FG645, 0.1)*$Q$9))/($B$11+$C$11+$F$11)</f>
        <v>0</v>
      </c>
      <c r="DL645">
        <v>2.7</v>
      </c>
      <c r="DM645">
        <v>0.5</v>
      </c>
      <c r="DN645" t="s">
        <v>438</v>
      </c>
      <c r="DO645">
        <v>2</v>
      </c>
      <c r="DP645" t="b">
        <v>1</v>
      </c>
      <c r="DQ645">
        <v>1759007514.94615</v>
      </c>
      <c r="DR645">
        <v>811.437692307692</v>
      </c>
      <c r="DS645">
        <v>839.571538461538</v>
      </c>
      <c r="DT645">
        <v>22.5386846153846</v>
      </c>
      <c r="DU645">
        <v>21.8664769230769</v>
      </c>
      <c r="DV645">
        <v>804.604923076923</v>
      </c>
      <c r="DW645">
        <v>22.1754307692308</v>
      </c>
      <c r="DX645">
        <v>499.992923076923</v>
      </c>
      <c r="DY645">
        <v>90.2030307692308</v>
      </c>
      <c r="DZ645">
        <v>0.0291672769230769</v>
      </c>
      <c r="EA645">
        <v>29.1877538461539</v>
      </c>
      <c r="EB645">
        <v>30.0280461538462</v>
      </c>
      <c r="EC645">
        <v>999.9</v>
      </c>
      <c r="ED645">
        <v>0</v>
      </c>
      <c r="EE645">
        <v>0</v>
      </c>
      <c r="EF645">
        <v>10009.1738461538</v>
      </c>
      <c r="EG645">
        <v>0</v>
      </c>
      <c r="EH645">
        <v>9.84861</v>
      </c>
      <c r="EI645">
        <v>-28.1337923076923</v>
      </c>
      <c r="EJ645">
        <v>830.148230769231</v>
      </c>
      <c r="EK645">
        <v>858.340461538461</v>
      </c>
      <c r="EL645">
        <v>0.672200615384616</v>
      </c>
      <c r="EM645">
        <v>839.571538461538</v>
      </c>
      <c r="EN645">
        <v>21.8664769230769</v>
      </c>
      <c r="EO645">
        <v>2.03305846153846</v>
      </c>
      <c r="EP645">
        <v>1.97242538461538</v>
      </c>
      <c r="EQ645">
        <v>17.7041692307692</v>
      </c>
      <c r="ER645">
        <v>17.2246769230769</v>
      </c>
      <c r="ES645">
        <v>1999.99769230769</v>
      </c>
      <c r="ET645">
        <v>0.979993923076923</v>
      </c>
      <c r="EU645">
        <v>0.0200060384615385</v>
      </c>
      <c r="EV645">
        <v>0</v>
      </c>
      <c r="EW645">
        <v>340.579538461538</v>
      </c>
      <c r="EX645">
        <v>5.00016</v>
      </c>
      <c r="EY645">
        <v>7064.68615384615</v>
      </c>
      <c r="EZ645">
        <v>18234.1153846154</v>
      </c>
      <c r="FA645">
        <v>48.937</v>
      </c>
      <c r="FB645">
        <v>49.4951538461538</v>
      </c>
      <c r="FC645">
        <v>49.375</v>
      </c>
      <c r="FD645">
        <v>49.062</v>
      </c>
      <c r="FE645">
        <v>50.7160769230769</v>
      </c>
      <c r="FF645">
        <v>1955.08769230769</v>
      </c>
      <c r="FG645">
        <v>39.91</v>
      </c>
      <c r="FH645">
        <v>0</v>
      </c>
      <c r="FI645">
        <v>1759007528.7</v>
      </c>
      <c r="FJ645">
        <v>0</v>
      </c>
      <c r="FK645">
        <v>340.541807692308</v>
      </c>
      <c r="FL645">
        <v>-2.48023931576482</v>
      </c>
      <c r="FM645">
        <v>-23.8789743771998</v>
      </c>
      <c r="FN645">
        <v>7064.35615384615</v>
      </c>
      <c r="FO645">
        <v>15</v>
      </c>
      <c r="FP645">
        <v>0</v>
      </c>
      <c r="FQ645" t="s">
        <v>439</v>
      </c>
      <c r="FR645">
        <v>1747249705.1</v>
      </c>
      <c r="FS645">
        <v>1747249711.1</v>
      </c>
      <c r="FT645">
        <v>0</v>
      </c>
      <c r="FU645">
        <v>0.871</v>
      </c>
      <c r="FV645">
        <v>0.066</v>
      </c>
      <c r="FW645">
        <v>5.486</v>
      </c>
      <c r="FX645">
        <v>0.145</v>
      </c>
      <c r="FY645">
        <v>420</v>
      </c>
      <c r="FZ645">
        <v>16</v>
      </c>
      <c r="GA645">
        <v>0.27</v>
      </c>
      <c r="GB645">
        <v>0.16</v>
      </c>
      <c r="GC645">
        <v>-28.26096</v>
      </c>
      <c r="GD645">
        <v>5.30407218045118</v>
      </c>
      <c r="GE645">
        <v>0.677448858881613</v>
      </c>
      <c r="GF645">
        <v>0</v>
      </c>
      <c r="GG645">
        <v>340.656676470588</v>
      </c>
      <c r="GH645">
        <v>-1.63802902502006</v>
      </c>
      <c r="GI645">
        <v>0.253898048157391</v>
      </c>
      <c r="GJ645">
        <v>-1</v>
      </c>
      <c r="GK645">
        <v>0.6782414</v>
      </c>
      <c r="GL645">
        <v>-0.088370706766918</v>
      </c>
      <c r="GM645">
        <v>0.0137529226035778</v>
      </c>
      <c r="GN645">
        <v>1</v>
      </c>
      <c r="GO645">
        <v>1</v>
      </c>
      <c r="GP645">
        <v>2</v>
      </c>
      <c r="GQ645" t="s">
        <v>446</v>
      </c>
      <c r="GR645">
        <v>3.12563</v>
      </c>
      <c r="GS645">
        <v>2.65507</v>
      </c>
      <c r="GT645">
        <v>0.145616</v>
      </c>
      <c r="GU645">
        <v>0.149568</v>
      </c>
      <c r="GV645">
        <v>0.0967546</v>
      </c>
      <c r="GW645">
        <v>0.0952736</v>
      </c>
      <c r="GX645">
        <v>21936.7</v>
      </c>
      <c r="GY645">
        <v>20750.4</v>
      </c>
      <c r="GZ645">
        <v>22961.6</v>
      </c>
      <c r="HA645">
        <v>23758.5</v>
      </c>
      <c r="HB645">
        <v>35354.1</v>
      </c>
      <c r="HC645">
        <v>35589.5</v>
      </c>
      <c r="HD645">
        <v>41399.4</v>
      </c>
      <c r="HE645">
        <v>42374.6</v>
      </c>
      <c r="HF645">
        <v>1.90228</v>
      </c>
      <c r="HG645">
        <v>1.81518</v>
      </c>
      <c r="HH645">
        <v>0.190251</v>
      </c>
      <c r="HI645">
        <v>0</v>
      </c>
      <c r="HJ645">
        <v>26.9196</v>
      </c>
      <c r="HK645">
        <v>999.9</v>
      </c>
      <c r="HL645">
        <v>55.701</v>
      </c>
      <c r="HM645">
        <v>29.447</v>
      </c>
      <c r="HN645">
        <v>25.4834</v>
      </c>
      <c r="HO645">
        <v>53.7728</v>
      </c>
      <c r="HP645">
        <v>41.4263</v>
      </c>
      <c r="HQ645">
        <v>1</v>
      </c>
      <c r="HR645">
        <v>0.0566921</v>
      </c>
      <c r="HS645">
        <v>1.22916</v>
      </c>
      <c r="HT645">
        <v>20.2131</v>
      </c>
      <c r="HU645">
        <v>5.22927</v>
      </c>
      <c r="HV645">
        <v>11.992</v>
      </c>
      <c r="HW645">
        <v>4.9557</v>
      </c>
      <c r="HX645">
        <v>3.30398</v>
      </c>
      <c r="HY645">
        <v>26.1</v>
      </c>
      <c r="HZ645">
        <v>9999</v>
      </c>
      <c r="IA645">
        <v>9999</v>
      </c>
      <c r="IB645">
        <v>9999</v>
      </c>
      <c r="IC645">
        <v>1.86846</v>
      </c>
      <c r="ID645">
        <v>1.86418</v>
      </c>
      <c r="IE645">
        <v>1.8718</v>
      </c>
      <c r="IF645">
        <v>1.86265</v>
      </c>
      <c r="IG645">
        <v>1.86205</v>
      </c>
      <c r="IH645">
        <v>1.86859</v>
      </c>
      <c r="II645">
        <v>1.85868</v>
      </c>
      <c r="IJ645">
        <v>1.86508</v>
      </c>
      <c r="IK645">
        <v>5</v>
      </c>
      <c r="IL645">
        <v>0</v>
      </c>
      <c r="IM645">
        <v>0</v>
      </c>
      <c r="IN645">
        <v>0</v>
      </c>
      <c r="IO645" t="s">
        <v>441</v>
      </c>
      <c r="IP645" t="s">
        <v>442</v>
      </c>
      <c r="IQ645" t="s">
        <v>443</v>
      </c>
      <c r="IR645" t="s">
        <v>443</v>
      </c>
      <c r="IS645" t="s">
        <v>443</v>
      </c>
      <c r="IT645" t="s">
        <v>443</v>
      </c>
      <c r="IU645">
        <v>0</v>
      </c>
      <c r="IV645">
        <v>100</v>
      </c>
      <c r="IW645">
        <v>100</v>
      </c>
      <c r="IX645">
        <v>6.89</v>
      </c>
      <c r="IY645">
        <v>0.3634</v>
      </c>
      <c r="IZ645">
        <v>4.29428474587108</v>
      </c>
      <c r="JA645">
        <v>0.0044018681294096</v>
      </c>
      <c r="JB645">
        <v>-1.90699597991277e-06</v>
      </c>
      <c r="JC645">
        <v>4.44501569190667e-10</v>
      </c>
      <c r="JD645">
        <v>0.0663976639725661</v>
      </c>
      <c r="JE645">
        <v>0.00774552653971819</v>
      </c>
      <c r="JF645">
        <v>0.000136201457998369</v>
      </c>
      <c r="JG645">
        <v>5.32982615085375e-06</v>
      </c>
      <c r="JH645">
        <v>-0</v>
      </c>
      <c r="JI645">
        <v>1991</v>
      </c>
      <c r="JJ645">
        <v>1</v>
      </c>
      <c r="JK645">
        <v>28</v>
      </c>
      <c r="JL645">
        <v>195963.6</v>
      </c>
      <c r="JM645">
        <v>195963.5</v>
      </c>
      <c r="JN645">
        <v>1.5918</v>
      </c>
      <c r="JO645">
        <v>2.37427</v>
      </c>
      <c r="JP645">
        <v>1.49902</v>
      </c>
      <c r="JQ645">
        <v>2.33276</v>
      </c>
      <c r="JR645">
        <v>1.54419</v>
      </c>
      <c r="JS645">
        <v>2.35352</v>
      </c>
      <c r="JT645">
        <v>35.8244</v>
      </c>
      <c r="JU645">
        <v>24.105</v>
      </c>
      <c r="JV645">
        <v>18</v>
      </c>
      <c r="JW645">
        <v>546.878</v>
      </c>
      <c r="JX645">
        <v>433.795</v>
      </c>
      <c r="JY645">
        <v>24.9913</v>
      </c>
      <c r="JZ645">
        <v>28.2901</v>
      </c>
      <c r="KA645">
        <v>29.9999</v>
      </c>
      <c r="KB645">
        <v>28.2342</v>
      </c>
      <c r="KC645">
        <v>28.259</v>
      </c>
      <c r="KD645">
        <v>31.9594</v>
      </c>
      <c r="KE645">
        <v>26.4485</v>
      </c>
      <c r="KF645">
        <v>100</v>
      </c>
      <c r="KG645">
        <v>24.9891</v>
      </c>
      <c r="KH645">
        <v>888.652</v>
      </c>
      <c r="KI645">
        <v>21.947</v>
      </c>
      <c r="KJ645">
        <v>92.7841</v>
      </c>
      <c r="KK645">
        <v>98.7516</v>
      </c>
    </row>
    <row r="646" spans="1:297">
      <c r="A646">
        <v>630</v>
      </c>
      <c r="B646">
        <v>1759007528.1</v>
      </c>
      <c r="C646">
        <v>20181.0999999046</v>
      </c>
      <c r="D646" t="s">
        <v>1707</v>
      </c>
      <c r="E646" t="s">
        <v>1708</v>
      </c>
      <c r="F646">
        <v>5</v>
      </c>
      <c r="G646" t="s">
        <v>1602</v>
      </c>
      <c r="H646" t="s">
        <v>436</v>
      </c>
      <c r="I646">
        <v>1759007519.94615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(EA646+(U646+2*0.95*5.67E-8*(((EA646+$B$7)+273)^4-(EA646+273)^4)-44100*J646)/(1.84*29.3*R646+8*0.95*5.67E-8*(EA646+273)^3))</f>
        <v>0</v>
      </c>
      <c r="W646">
        <f>($C$7*EB646+$D$7*EC646+$E$7*V646)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2*0.95*5.67E-8*(((EA646+$B$7)+273)^4-(W646+273)^4)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891.727952315476</v>
      </c>
      <c r="AK646">
        <v>870.551854545454</v>
      </c>
      <c r="AL646">
        <v>3.51432744588738</v>
      </c>
      <c r="AM646">
        <v>63.08</v>
      </c>
      <c r="AN646">
        <f>(AP646 - AO646 + DY646*1E3/(8.314*(EA646+273.15)) * AR646/DX646 * AQ646) * DX646/(100*DL646) * 1000/(1000 - AP646)</f>
        <v>0</v>
      </c>
      <c r="AO646">
        <v>21.8748259880952</v>
      </c>
      <c r="AP646">
        <v>22.5448084848485</v>
      </c>
      <c r="AQ646">
        <v>2.36640516840432e-06</v>
      </c>
      <c r="AR646">
        <v>99.94</v>
      </c>
      <c r="AS646">
        <v>0</v>
      </c>
      <c r="AT646">
        <v>0</v>
      </c>
      <c r="AU646">
        <f>IF(AS646*$H$13&gt;=AW646,1.0,(AW646/(AW646-AS646*$H$13)))</f>
        <v>0</v>
      </c>
      <c r="AV646">
        <f>(AU646-1)*100</f>
        <v>0</v>
      </c>
      <c r="AW646">
        <f>MAX(0,($B$13+$C$13*EF646)/(1+$D$13*EF646)*DY646/(EA646+273)*$E$13)</f>
        <v>0</v>
      </c>
      <c r="AX646" t="s">
        <v>437</v>
      </c>
      <c r="AY646" t="s">
        <v>437</v>
      </c>
      <c r="AZ646">
        <v>0</v>
      </c>
      <c r="BA646">
        <v>0</v>
      </c>
      <c r="BB646">
        <f>1-AZ646/BA646</f>
        <v>0</v>
      </c>
      <c r="BC646">
        <v>0</v>
      </c>
      <c r="BD646" t="s">
        <v>437</v>
      </c>
      <c r="BE646" t="s">
        <v>437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437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$B$11*EG646+$C$11*EH646+$F$11*ES646*(1-EV646)</f>
        <v>0</v>
      </c>
      <c r="DI646">
        <f>DH646*DJ646</f>
        <v>0</v>
      </c>
      <c r="DJ646">
        <f>($B$11*$D$9+$C$11*$D$9+$F$11*((FF646+EX646)/MAX(FF646+EX646+FG646, 0.1)*$I$9+FG646/MAX(FF646+EX646+FG646, 0.1)*$J$9))/($B$11+$C$11+$F$11)</f>
        <v>0</v>
      </c>
      <c r="DK646">
        <f>($B$11*$K$9+$C$11*$K$9+$F$11*((FF646+EX646)/MAX(FF646+EX646+FG646, 0.1)*$P$9+FG646/MAX(FF646+EX646+FG646, 0.1)*$Q$9))/($B$11+$C$11+$F$11)</f>
        <v>0</v>
      </c>
      <c r="DL646">
        <v>2.7</v>
      </c>
      <c r="DM646">
        <v>0.5</v>
      </c>
      <c r="DN646" t="s">
        <v>438</v>
      </c>
      <c r="DO646">
        <v>2</v>
      </c>
      <c r="DP646" t="b">
        <v>1</v>
      </c>
      <c r="DQ646">
        <v>1759007519.94615</v>
      </c>
      <c r="DR646">
        <v>827.538615384615</v>
      </c>
      <c r="DS646">
        <v>855.937615384615</v>
      </c>
      <c r="DT646">
        <v>22.5432692307692</v>
      </c>
      <c r="DU646">
        <v>21.8711846153846</v>
      </c>
      <c r="DV646">
        <v>820.670769230769</v>
      </c>
      <c r="DW646">
        <v>22.1799076923077</v>
      </c>
      <c r="DX646">
        <v>499.984538461538</v>
      </c>
      <c r="DY646">
        <v>90.2038076923077</v>
      </c>
      <c r="DZ646">
        <v>0.0292282846153846</v>
      </c>
      <c r="EA646">
        <v>29.1822615384615</v>
      </c>
      <c r="EB646">
        <v>30.0218384615385</v>
      </c>
      <c r="EC646">
        <v>999.9</v>
      </c>
      <c r="ED646">
        <v>0</v>
      </c>
      <c r="EE646">
        <v>0</v>
      </c>
      <c r="EF646">
        <v>10004.4192307692</v>
      </c>
      <c r="EG646">
        <v>0</v>
      </c>
      <c r="EH646">
        <v>9.84861</v>
      </c>
      <c r="EI646">
        <v>-28.3989538461538</v>
      </c>
      <c r="EJ646">
        <v>846.624230769231</v>
      </c>
      <c r="EK646">
        <v>875.076615384615</v>
      </c>
      <c r="EL646">
        <v>0.672068769230769</v>
      </c>
      <c r="EM646">
        <v>855.937615384615</v>
      </c>
      <c r="EN646">
        <v>21.8711846153846</v>
      </c>
      <c r="EO646">
        <v>2.03348769230769</v>
      </c>
      <c r="EP646">
        <v>1.97286769230769</v>
      </c>
      <c r="EQ646">
        <v>17.7075307692308</v>
      </c>
      <c r="ER646">
        <v>17.2282153846154</v>
      </c>
      <c r="ES646">
        <v>1999.99769230769</v>
      </c>
      <c r="ET646">
        <v>0.979993923076923</v>
      </c>
      <c r="EU646">
        <v>0.0200060384615385</v>
      </c>
      <c r="EV646">
        <v>0</v>
      </c>
      <c r="EW646">
        <v>340.442769230769</v>
      </c>
      <c r="EX646">
        <v>5.00016</v>
      </c>
      <c r="EY646">
        <v>7062.82384615385</v>
      </c>
      <c r="EZ646">
        <v>18234.1230769231</v>
      </c>
      <c r="FA646">
        <v>48.937</v>
      </c>
      <c r="FB646">
        <v>49.4951538461538</v>
      </c>
      <c r="FC646">
        <v>49.375</v>
      </c>
      <c r="FD646">
        <v>49.062</v>
      </c>
      <c r="FE646">
        <v>50.7160769230769</v>
      </c>
      <c r="FF646">
        <v>1955.08769230769</v>
      </c>
      <c r="FG646">
        <v>39.91</v>
      </c>
      <c r="FH646">
        <v>0</v>
      </c>
      <c r="FI646">
        <v>1759007533.5</v>
      </c>
      <c r="FJ646">
        <v>0</v>
      </c>
      <c r="FK646">
        <v>340.449576923077</v>
      </c>
      <c r="FL646">
        <v>-1.66950426343539</v>
      </c>
      <c r="FM646">
        <v>-20.88649571087</v>
      </c>
      <c r="FN646">
        <v>7062.51576923077</v>
      </c>
      <c r="FO646">
        <v>15</v>
      </c>
      <c r="FP646">
        <v>0</v>
      </c>
      <c r="FQ646" t="s">
        <v>439</v>
      </c>
      <c r="FR646">
        <v>1747249705.1</v>
      </c>
      <c r="FS646">
        <v>1747249711.1</v>
      </c>
      <c r="FT646">
        <v>0</v>
      </c>
      <c r="FU646">
        <v>0.871</v>
      </c>
      <c r="FV646">
        <v>0.066</v>
      </c>
      <c r="FW646">
        <v>5.486</v>
      </c>
      <c r="FX646">
        <v>0.145</v>
      </c>
      <c r="FY646">
        <v>420</v>
      </c>
      <c r="FZ646">
        <v>16</v>
      </c>
      <c r="GA646">
        <v>0.27</v>
      </c>
      <c r="GB646">
        <v>0.16</v>
      </c>
      <c r="GC646">
        <v>-28.4931857142857</v>
      </c>
      <c r="GD646">
        <v>-1.04771688311693</v>
      </c>
      <c r="GE646">
        <v>0.872837673385855</v>
      </c>
      <c r="GF646">
        <v>0</v>
      </c>
      <c r="GG646">
        <v>340.538147058823</v>
      </c>
      <c r="GH646">
        <v>-2.17746370845248</v>
      </c>
      <c r="GI646">
        <v>0.282655488948164</v>
      </c>
      <c r="GJ646">
        <v>-1</v>
      </c>
      <c r="GK646">
        <v>0.671678142857143</v>
      </c>
      <c r="GL646">
        <v>2.58701298693308e-05</v>
      </c>
      <c r="GM646">
        <v>0.00186768076923824</v>
      </c>
      <c r="GN646">
        <v>1</v>
      </c>
      <c r="GO646">
        <v>1</v>
      </c>
      <c r="GP646">
        <v>2</v>
      </c>
      <c r="GQ646" t="s">
        <v>446</v>
      </c>
      <c r="GR646">
        <v>3.12559</v>
      </c>
      <c r="GS646">
        <v>2.65487</v>
      </c>
      <c r="GT646">
        <v>0.147609</v>
      </c>
      <c r="GU646">
        <v>0.151501</v>
      </c>
      <c r="GV646">
        <v>0.0967563</v>
      </c>
      <c r="GW646">
        <v>0.0952834</v>
      </c>
      <c r="GX646">
        <v>21885.6</v>
      </c>
      <c r="GY646">
        <v>20703.4</v>
      </c>
      <c r="GZ646">
        <v>22961.7</v>
      </c>
      <c r="HA646">
        <v>23758.7</v>
      </c>
      <c r="HB646">
        <v>35354.5</v>
      </c>
      <c r="HC646">
        <v>35589.4</v>
      </c>
      <c r="HD646">
        <v>41399.7</v>
      </c>
      <c r="HE646">
        <v>42374.8</v>
      </c>
      <c r="HF646">
        <v>1.9023</v>
      </c>
      <c r="HG646">
        <v>1.8153</v>
      </c>
      <c r="HH646">
        <v>0.188947</v>
      </c>
      <c r="HI646">
        <v>0</v>
      </c>
      <c r="HJ646">
        <v>26.9174</v>
      </c>
      <c r="HK646">
        <v>999.9</v>
      </c>
      <c r="HL646">
        <v>55.701</v>
      </c>
      <c r="HM646">
        <v>29.447</v>
      </c>
      <c r="HN646">
        <v>25.484</v>
      </c>
      <c r="HO646">
        <v>54.4728</v>
      </c>
      <c r="HP646">
        <v>41.4223</v>
      </c>
      <c r="HQ646">
        <v>1</v>
      </c>
      <c r="HR646">
        <v>0.0562627</v>
      </c>
      <c r="HS646">
        <v>1.22487</v>
      </c>
      <c r="HT646">
        <v>20.213</v>
      </c>
      <c r="HU646">
        <v>5.22912</v>
      </c>
      <c r="HV646">
        <v>11.992</v>
      </c>
      <c r="HW646">
        <v>4.9556</v>
      </c>
      <c r="HX646">
        <v>3.30382</v>
      </c>
      <c r="HY646">
        <v>26.1</v>
      </c>
      <c r="HZ646">
        <v>9999</v>
      </c>
      <c r="IA646">
        <v>9999</v>
      </c>
      <c r="IB646">
        <v>9999</v>
      </c>
      <c r="IC646">
        <v>1.86845</v>
      </c>
      <c r="ID646">
        <v>1.86418</v>
      </c>
      <c r="IE646">
        <v>1.8718</v>
      </c>
      <c r="IF646">
        <v>1.86265</v>
      </c>
      <c r="IG646">
        <v>1.86205</v>
      </c>
      <c r="IH646">
        <v>1.86857</v>
      </c>
      <c r="II646">
        <v>1.85868</v>
      </c>
      <c r="IJ646">
        <v>1.86508</v>
      </c>
      <c r="IK646">
        <v>5</v>
      </c>
      <c r="IL646">
        <v>0</v>
      </c>
      <c r="IM646">
        <v>0</v>
      </c>
      <c r="IN646">
        <v>0</v>
      </c>
      <c r="IO646" t="s">
        <v>441</v>
      </c>
      <c r="IP646" t="s">
        <v>442</v>
      </c>
      <c r="IQ646" t="s">
        <v>443</v>
      </c>
      <c r="IR646" t="s">
        <v>443</v>
      </c>
      <c r="IS646" t="s">
        <v>443</v>
      </c>
      <c r="IT646" t="s">
        <v>443</v>
      </c>
      <c r="IU646">
        <v>0</v>
      </c>
      <c r="IV646">
        <v>100</v>
      </c>
      <c r="IW646">
        <v>100</v>
      </c>
      <c r="IX646">
        <v>6.926</v>
      </c>
      <c r="IY646">
        <v>0.3634</v>
      </c>
      <c r="IZ646">
        <v>4.29428474587108</v>
      </c>
      <c r="JA646">
        <v>0.0044018681294096</v>
      </c>
      <c r="JB646">
        <v>-1.90699597991277e-06</v>
      </c>
      <c r="JC646">
        <v>4.44501569190667e-10</v>
      </c>
      <c r="JD646">
        <v>0.0663976639725661</v>
      </c>
      <c r="JE646">
        <v>0.00774552653971819</v>
      </c>
      <c r="JF646">
        <v>0.000136201457998369</v>
      </c>
      <c r="JG646">
        <v>5.32982615085375e-06</v>
      </c>
      <c r="JH646">
        <v>-0</v>
      </c>
      <c r="JI646">
        <v>1991</v>
      </c>
      <c r="JJ646">
        <v>1</v>
      </c>
      <c r="JK646">
        <v>28</v>
      </c>
      <c r="JL646">
        <v>195963.7</v>
      </c>
      <c r="JM646">
        <v>195963.6</v>
      </c>
      <c r="JN646">
        <v>1.61987</v>
      </c>
      <c r="JO646">
        <v>2.3645</v>
      </c>
      <c r="JP646">
        <v>1.4978</v>
      </c>
      <c r="JQ646">
        <v>2.33276</v>
      </c>
      <c r="JR646">
        <v>1.54419</v>
      </c>
      <c r="JS646">
        <v>2.3938</v>
      </c>
      <c r="JT646">
        <v>35.801</v>
      </c>
      <c r="JU646">
        <v>24.0963</v>
      </c>
      <c r="JV646">
        <v>18</v>
      </c>
      <c r="JW646">
        <v>546.874</v>
      </c>
      <c r="JX646">
        <v>433.852</v>
      </c>
      <c r="JY646">
        <v>24.9709</v>
      </c>
      <c r="JZ646">
        <v>28.2889</v>
      </c>
      <c r="KA646">
        <v>29.9998</v>
      </c>
      <c r="KB646">
        <v>28.2318</v>
      </c>
      <c r="KC646">
        <v>28.2566</v>
      </c>
      <c r="KD646">
        <v>32.593</v>
      </c>
      <c r="KE646">
        <v>26.4485</v>
      </c>
      <c r="KF646">
        <v>100</v>
      </c>
      <c r="KG646">
        <v>24.9654</v>
      </c>
      <c r="KH646">
        <v>909.016</v>
      </c>
      <c r="KI646">
        <v>21.9172</v>
      </c>
      <c r="KJ646">
        <v>92.7846</v>
      </c>
      <c r="KK646">
        <v>98.7522</v>
      </c>
    </row>
    <row r="647" spans="1:297">
      <c r="A647">
        <v>631</v>
      </c>
      <c r="B647">
        <v>1759007533.1</v>
      </c>
      <c r="C647">
        <v>20186.0999999046</v>
      </c>
      <c r="D647" t="s">
        <v>1709</v>
      </c>
      <c r="E647" t="s">
        <v>1710</v>
      </c>
      <c r="F647">
        <v>5</v>
      </c>
      <c r="G647" t="s">
        <v>1602</v>
      </c>
      <c r="H647" t="s">
        <v>436</v>
      </c>
      <c r="I647">
        <v>1759007524.94615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(EA647+(U647+2*0.95*5.67E-8*(((EA647+$B$7)+273)^4-(EA647+273)^4)-44100*J647)/(1.84*29.3*R647+8*0.95*5.67E-8*(EA647+273)^3))</f>
        <v>0</v>
      </c>
      <c r="W647">
        <f>($C$7*EB647+$D$7*EC647+$E$7*V647)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2*0.95*5.67E-8*(((EA647+$B$7)+273)^4-(W647+273)^4)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908.770414382143</v>
      </c>
      <c r="AK647">
        <v>887.875157575757</v>
      </c>
      <c r="AL647">
        <v>3.44475391774877</v>
      </c>
      <c r="AM647">
        <v>63.08</v>
      </c>
      <c r="AN647">
        <f>(AP647 - AO647 + DY647*1E3/(8.314*(EA647+273.15)) * AR647/DX647 * AQ647) * DX647/(100*DL647) * 1000/(1000 - AP647)</f>
        <v>0</v>
      </c>
      <c r="AO647">
        <v>21.8786604196429</v>
      </c>
      <c r="AP647">
        <v>22.5414096969697</v>
      </c>
      <c r="AQ647">
        <v>-1.38000085723056e-05</v>
      </c>
      <c r="AR647">
        <v>99.94</v>
      </c>
      <c r="AS647">
        <v>0</v>
      </c>
      <c r="AT647">
        <v>0</v>
      </c>
      <c r="AU647">
        <f>IF(AS647*$H$13&gt;=AW647,1.0,(AW647/(AW647-AS647*$H$13)))</f>
        <v>0</v>
      </c>
      <c r="AV647">
        <f>(AU647-1)*100</f>
        <v>0</v>
      </c>
      <c r="AW647">
        <f>MAX(0,($B$13+$C$13*EF647)/(1+$D$13*EF647)*DY647/(EA647+273)*$E$13)</f>
        <v>0</v>
      </c>
      <c r="AX647" t="s">
        <v>437</v>
      </c>
      <c r="AY647" t="s">
        <v>437</v>
      </c>
      <c r="AZ647">
        <v>0</v>
      </c>
      <c r="BA647">
        <v>0</v>
      </c>
      <c r="BB647">
        <f>1-AZ647/BA647</f>
        <v>0</v>
      </c>
      <c r="BC647">
        <v>0</v>
      </c>
      <c r="BD647" t="s">
        <v>437</v>
      </c>
      <c r="BE647" t="s">
        <v>437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437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$B$11*EG647+$C$11*EH647+$F$11*ES647*(1-EV647)</f>
        <v>0</v>
      </c>
      <c r="DI647">
        <f>DH647*DJ647</f>
        <v>0</v>
      </c>
      <c r="DJ647">
        <f>($B$11*$D$9+$C$11*$D$9+$F$11*((FF647+EX647)/MAX(FF647+EX647+FG647, 0.1)*$I$9+FG647/MAX(FF647+EX647+FG647, 0.1)*$J$9))/($B$11+$C$11+$F$11)</f>
        <v>0</v>
      </c>
      <c r="DK647">
        <f>($B$11*$K$9+$C$11*$K$9+$F$11*((FF647+EX647)/MAX(FF647+EX647+FG647, 0.1)*$P$9+FG647/MAX(FF647+EX647+FG647, 0.1)*$Q$9))/($B$11+$C$11+$F$11)</f>
        <v>0</v>
      </c>
      <c r="DL647">
        <v>2.7</v>
      </c>
      <c r="DM647">
        <v>0.5</v>
      </c>
      <c r="DN647" t="s">
        <v>438</v>
      </c>
      <c r="DO647">
        <v>2</v>
      </c>
      <c r="DP647" t="b">
        <v>1</v>
      </c>
      <c r="DQ647">
        <v>1759007524.94615</v>
      </c>
      <c r="DR647">
        <v>843.835846153846</v>
      </c>
      <c r="DS647">
        <v>872.643230769231</v>
      </c>
      <c r="DT647">
        <v>22.5438692307692</v>
      </c>
      <c r="DU647">
        <v>21.8748384615385</v>
      </c>
      <c r="DV647">
        <v>836.932923076923</v>
      </c>
      <c r="DW647">
        <v>22.1805076923077</v>
      </c>
      <c r="DX647">
        <v>499.966307692308</v>
      </c>
      <c r="DY647">
        <v>90.2047</v>
      </c>
      <c r="DZ647">
        <v>0.0292542692307692</v>
      </c>
      <c r="EA647">
        <v>29.1736538461538</v>
      </c>
      <c r="EB647">
        <v>30.0130615384615</v>
      </c>
      <c r="EC647">
        <v>999.9</v>
      </c>
      <c r="ED647">
        <v>0</v>
      </c>
      <c r="EE647">
        <v>0</v>
      </c>
      <c r="EF647">
        <v>10016.5346153846</v>
      </c>
      <c r="EG647">
        <v>0</v>
      </c>
      <c r="EH647">
        <v>9.84861</v>
      </c>
      <c r="EI647">
        <v>-28.8073230769231</v>
      </c>
      <c r="EJ647">
        <v>863.297923076923</v>
      </c>
      <c r="EK647">
        <v>892.159076923077</v>
      </c>
      <c r="EL647">
        <v>0.669021153846154</v>
      </c>
      <c r="EM647">
        <v>872.643230769231</v>
      </c>
      <c r="EN647">
        <v>21.8748384615385</v>
      </c>
      <c r="EO647">
        <v>2.03356153846154</v>
      </c>
      <c r="EP647">
        <v>1.97321615384615</v>
      </c>
      <c r="EQ647">
        <v>17.7081153846154</v>
      </c>
      <c r="ER647">
        <v>17.2310153846154</v>
      </c>
      <c r="ES647">
        <v>2000.02</v>
      </c>
      <c r="ET647">
        <v>0.979994153846154</v>
      </c>
      <c r="EU647">
        <v>0.0200058230769231</v>
      </c>
      <c r="EV647">
        <v>0</v>
      </c>
      <c r="EW647">
        <v>340.394923076923</v>
      </c>
      <c r="EX647">
        <v>5.00016</v>
      </c>
      <c r="EY647">
        <v>7061.09923076923</v>
      </c>
      <c r="EZ647">
        <v>18234.3384615385</v>
      </c>
      <c r="FA647">
        <v>48.937</v>
      </c>
      <c r="FB647">
        <v>49.4951538461538</v>
      </c>
      <c r="FC647">
        <v>49.375</v>
      </c>
      <c r="FD647">
        <v>49.062</v>
      </c>
      <c r="FE647">
        <v>50.7160769230769</v>
      </c>
      <c r="FF647">
        <v>1955.11</v>
      </c>
      <c r="FG647">
        <v>39.91</v>
      </c>
      <c r="FH647">
        <v>0</v>
      </c>
      <c r="FI647">
        <v>1759007538.9</v>
      </c>
      <c r="FJ647">
        <v>0</v>
      </c>
      <c r="FK647">
        <v>340.35952</v>
      </c>
      <c r="FL647">
        <v>0.520384623350245</v>
      </c>
      <c r="FM647">
        <v>-21.8669230440041</v>
      </c>
      <c r="FN647">
        <v>7060.5204</v>
      </c>
      <c r="FO647">
        <v>15</v>
      </c>
      <c r="FP647">
        <v>0</v>
      </c>
      <c r="FQ647" t="s">
        <v>439</v>
      </c>
      <c r="FR647">
        <v>1747249705.1</v>
      </c>
      <c r="FS647">
        <v>1747249711.1</v>
      </c>
      <c r="FT647">
        <v>0</v>
      </c>
      <c r="FU647">
        <v>0.871</v>
      </c>
      <c r="FV647">
        <v>0.066</v>
      </c>
      <c r="FW647">
        <v>5.486</v>
      </c>
      <c r="FX647">
        <v>0.145</v>
      </c>
      <c r="FY647">
        <v>420</v>
      </c>
      <c r="FZ647">
        <v>16</v>
      </c>
      <c r="GA647">
        <v>0.27</v>
      </c>
      <c r="GB647">
        <v>0.16</v>
      </c>
      <c r="GC647">
        <v>-28.5658761904762</v>
      </c>
      <c r="GD647">
        <v>-6.16782857142859</v>
      </c>
      <c r="GE647">
        <v>0.934953781849675</v>
      </c>
      <c r="GF647">
        <v>0</v>
      </c>
      <c r="GG647">
        <v>340.451676470588</v>
      </c>
      <c r="GH647">
        <v>-0.882429330373991</v>
      </c>
      <c r="GI647">
        <v>0.240821476542301</v>
      </c>
      <c r="GJ647">
        <v>-1</v>
      </c>
      <c r="GK647">
        <v>0.670251428571428</v>
      </c>
      <c r="GL647">
        <v>-0.0330121558441556</v>
      </c>
      <c r="GM647">
        <v>0.00367089919659538</v>
      </c>
      <c r="GN647">
        <v>1</v>
      </c>
      <c r="GO647">
        <v>1</v>
      </c>
      <c r="GP647">
        <v>2</v>
      </c>
      <c r="GQ647" t="s">
        <v>446</v>
      </c>
      <c r="GR647">
        <v>3.12554</v>
      </c>
      <c r="GS647">
        <v>2.65521</v>
      </c>
      <c r="GT647">
        <v>0.149546</v>
      </c>
      <c r="GU647">
        <v>0.153484</v>
      </c>
      <c r="GV647">
        <v>0.096746</v>
      </c>
      <c r="GW647">
        <v>0.0952934</v>
      </c>
      <c r="GX647">
        <v>21836.3</v>
      </c>
      <c r="GY647">
        <v>20655.3</v>
      </c>
      <c r="GZ647">
        <v>22962</v>
      </c>
      <c r="HA647">
        <v>23758.9</v>
      </c>
      <c r="HB647">
        <v>35354.9</v>
      </c>
      <c r="HC647">
        <v>35589.4</v>
      </c>
      <c r="HD647">
        <v>41399.6</v>
      </c>
      <c r="HE647">
        <v>42375.2</v>
      </c>
      <c r="HF647">
        <v>1.9023</v>
      </c>
      <c r="HG647">
        <v>1.81548</v>
      </c>
      <c r="HH647">
        <v>0.188276</v>
      </c>
      <c r="HI647">
        <v>0</v>
      </c>
      <c r="HJ647">
        <v>26.9152</v>
      </c>
      <c r="HK647">
        <v>999.9</v>
      </c>
      <c r="HL647">
        <v>55.701</v>
      </c>
      <c r="HM647">
        <v>29.427</v>
      </c>
      <c r="HN647">
        <v>25.4535</v>
      </c>
      <c r="HO647">
        <v>54.1828</v>
      </c>
      <c r="HP647">
        <v>41.6386</v>
      </c>
      <c r="HQ647">
        <v>1</v>
      </c>
      <c r="HR647">
        <v>0.0561026</v>
      </c>
      <c r="HS647">
        <v>1.16211</v>
      </c>
      <c r="HT647">
        <v>20.2135</v>
      </c>
      <c r="HU647">
        <v>5.22912</v>
      </c>
      <c r="HV647">
        <v>11.992</v>
      </c>
      <c r="HW647">
        <v>4.95565</v>
      </c>
      <c r="HX647">
        <v>3.3039</v>
      </c>
      <c r="HY647">
        <v>26.1</v>
      </c>
      <c r="HZ647">
        <v>9999</v>
      </c>
      <c r="IA647">
        <v>9999</v>
      </c>
      <c r="IB647">
        <v>9999</v>
      </c>
      <c r="IC647">
        <v>1.86844</v>
      </c>
      <c r="ID647">
        <v>1.86418</v>
      </c>
      <c r="IE647">
        <v>1.8718</v>
      </c>
      <c r="IF647">
        <v>1.86267</v>
      </c>
      <c r="IG647">
        <v>1.8621</v>
      </c>
      <c r="IH647">
        <v>1.86858</v>
      </c>
      <c r="II647">
        <v>1.85867</v>
      </c>
      <c r="IJ647">
        <v>1.86509</v>
      </c>
      <c r="IK647">
        <v>5</v>
      </c>
      <c r="IL647">
        <v>0</v>
      </c>
      <c r="IM647">
        <v>0</v>
      </c>
      <c r="IN647">
        <v>0</v>
      </c>
      <c r="IO647" t="s">
        <v>441</v>
      </c>
      <c r="IP647" t="s">
        <v>442</v>
      </c>
      <c r="IQ647" t="s">
        <v>443</v>
      </c>
      <c r="IR647" t="s">
        <v>443</v>
      </c>
      <c r="IS647" t="s">
        <v>443</v>
      </c>
      <c r="IT647" t="s">
        <v>443</v>
      </c>
      <c r="IU647">
        <v>0</v>
      </c>
      <c r="IV647">
        <v>100</v>
      </c>
      <c r="IW647">
        <v>100</v>
      </c>
      <c r="IX647">
        <v>6.961</v>
      </c>
      <c r="IY647">
        <v>0.3633</v>
      </c>
      <c r="IZ647">
        <v>4.29428474587108</v>
      </c>
      <c r="JA647">
        <v>0.0044018681294096</v>
      </c>
      <c r="JB647">
        <v>-1.90699597991277e-06</v>
      </c>
      <c r="JC647">
        <v>4.44501569190667e-10</v>
      </c>
      <c r="JD647">
        <v>0.0663976639725661</v>
      </c>
      <c r="JE647">
        <v>0.00774552653971819</v>
      </c>
      <c r="JF647">
        <v>0.000136201457998369</v>
      </c>
      <c r="JG647">
        <v>5.32982615085375e-06</v>
      </c>
      <c r="JH647">
        <v>-0</v>
      </c>
      <c r="JI647">
        <v>1991</v>
      </c>
      <c r="JJ647">
        <v>1</v>
      </c>
      <c r="JK647">
        <v>28</v>
      </c>
      <c r="JL647">
        <v>195963.8</v>
      </c>
      <c r="JM647">
        <v>195963.7</v>
      </c>
      <c r="JN647">
        <v>1.65405</v>
      </c>
      <c r="JO647">
        <v>2.39014</v>
      </c>
      <c r="JP647">
        <v>1.49902</v>
      </c>
      <c r="JQ647">
        <v>2.33276</v>
      </c>
      <c r="JR647">
        <v>1.54419</v>
      </c>
      <c r="JS647">
        <v>2.24487</v>
      </c>
      <c r="JT647">
        <v>35.8244</v>
      </c>
      <c r="JU647">
        <v>24.0875</v>
      </c>
      <c r="JV647">
        <v>18</v>
      </c>
      <c r="JW647">
        <v>546.859</v>
      </c>
      <c r="JX647">
        <v>433.943</v>
      </c>
      <c r="JY647">
        <v>24.9535</v>
      </c>
      <c r="JZ647">
        <v>28.2865</v>
      </c>
      <c r="KA647">
        <v>29.9999</v>
      </c>
      <c r="KB647">
        <v>28.23</v>
      </c>
      <c r="KC647">
        <v>28.2549</v>
      </c>
      <c r="KD647">
        <v>33.1768</v>
      </c>
      <c r="KE647">
        <v>26.4485</v>
      </c>
      <c r="KF647">
        <v>100</v>
      </c>
      <c r="KG647">
        <v>24.9617</v>
      </c>
      <c r="KH647">
        <v>922.487</v>
      </c>
      <c r="KI647">
        <v>21.9169</v>
      </c>
      <c r="KJ647">
        <v>92.785</v>
      </c>
      <c r="KK647">
        <v>98.753</v>
      </c>
    </row>
    <row r="648" spans="1:297">
      <c r="A648">
        <v>632</v>
      </c>
      <c r="B648">
        <v>1759007538.1</v>
      </c>
      <c r="C648">
        <v>20191.0999999046</v>
      </c>
      <c r="D648" t="s">
        <v>1711</v>
      </c>
      <c r="E648" t="s">
        <v>1712</v>
      </c>
      <c r="F648">
        <v>5</v>
      </c>
      <c r="G648" t="s">
        <v>1602</v>
      </c>
      <c r="H648" t="s">
        <v>436</v>
      </c>
      <c r="I648">
        <v>1759007529.94615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(EA648+(U648+2*0.95*5.67E-8*(((EA648+$B$7)+273)^4-(EA648+273)^4)-44100*J648)/(1.84*29.3*R648+8*0.95*5.67E-8*(EA648+273)^3))</f>
        <v>0</v>
      </c>
      <c r="W648">
        <f>($C$7*EB648+$D$7*EC648+$E$7*V648)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2*0.95*5.67E-8*(((EA648+$B$7)+273)^4-(W648+273)^4)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927.047883104762</v>
      </c>
      <c r="AK648">
        <v>905.587715151515</v>
      </c>
      <c r="AL648">
        <v>3.57230331168827</v>
      </c>
      <c r="AM648">
        <v>63.08</v>
      </c>
      <c r="AN648">
        <f>(AP648 - AO648 + DY648*1E3/(8.314*(EA648+273.15)) * AR648/DX648 * AQ648) * DX648/(100*DL648) * 1000/(1000 - AP648)</f>
        <v>0</v>
      </c>
      <c r="AO648">
        <v>21.8814603511905</v>
      </c>
      <c r="AP648">
        <v>22.5386157575758</v>
      </c>
      <c r="AQ648">
        <v>-1.21543384152352e-05</v>
      </c>
      <c r="AR648">
        <v>99.94</v>
      </c>
      <c r="AS648">
        <v>0</v>
      </c>
      <c r="AT648">
        <v>0</v>
      </c>
      <c r="AU648">
        <f>IF(AS648*$H$13&gt;=AW648,1.0,(AW648/(AW648-AS648*$H$13)))</f>
        <v>0</v>
      </c>
      <c r="AV648">
        <f>(AU648-1)*100</f>
        <v>0</v>
      </c>
      <c r="AW648">
        <f>MAX(0,($B$13+$C$13*EF648)/(1+$D$13*EF648)*DY648/(EA648+273)*$E$13)</f>
        <v>0</v>
      </c>
      <c r="AX648" t="s">
        <v>437</v>
      </c>
      <c r="AY648" t="s">
        <v>437</v>
      </c>
      <c r="AZ648">
        <v>0</v>
      </c>
      <c r="BA648">
        <v>0</v>
      </c>
      <c r="BB648">
        <f>1-AZ648/BA648</f>
        <v>0</v>
      </c>
      <c r="BC648">
        <v>0</v>
      </c>
      <c r="BD648" t="s">
        <v>437</v>
      </c>
      <c r="BE648" t="s">
        <v>437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437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$B$11*EG648+$C$11*EH648+$F$11*ES648*(1-EV648)</f>
        <v>0</v>
      </c>
      <c r="DI648">
        <f>DH648*DJ648</f>
        <v>0</v>
      </c>
      <c r="DJ648">
        <f>($B$11*$D$9+$C$11*$D$9+$F$11*((FF648+EX648)/MAX(FF648+EX648+FG648, 0.1)*$I$9+FG648/MAX(FF648+EX648+FG648, 0.1)*$J$9))/($B$11+$C$11+$F$11)</f>
        <v>0</v>
      </c>
      <c r="DK648">
        <f>($B$11*$K$9+$C$11*$K$9+$F$11*((FF648+EX648)/MAX(FF648+EX648+FG648, 0.1)*$P$9+FG648/MAX(FF648+EX648+FG648, 0.1)*$Q$9))/($B$11+$C$11+$F$11)</f>
        <v>0</v>
      </c>
      <c r="DL648">
        <v>2.7</v>
      </c>
      <c r="DM648">
        <v>0.5</v>
      </c>
      <c r="DN648" t="s">
        <v>438</v>
      </c>
      <c r="DO648">
        <v>2</v>
      </c>
      <c r="DP648" t="b">
        <v>1</v>
      </c>
      <c r="DQ648">
        <v>1759007529.94615</v>
      </c>
      <c r="DR648">
        <v>860.601538461539</v>
      </c>
      <c r="DS648">
        <v>890.145923076923</v>
      </c>
      <c r="DT648">
        <v>22.5425384615385</v>
      </c>
      <c r="DU648">
        <v>21.8781538461538</v>
      </c>
      <c r="DV648">
        <v>853.662846153846</v>
      </c>
      <c r="DW648">
        <v>22.1792076923077</v>
      </c>
      <c r="DX648">
        <v>499.997538461538</v>
      </c>
      <c r="DY648">
        <v>90.2058846153846</v>
      </c>
      <c r="DZ648">
        <v>0.0293351307692308</v>
      </c>
      <c r="EA648">
        <v>29.1659538461538</v>
      </c>
      <c r="EB648">
        <v>30.0000769230769</v>
      </c>
      <c r="EC648">
        <v>999.9</v>
      </c>
      <c r="ED648">
        <v>0</v>
      </c>
      <c r="EE648">
        <v>0</v>
      </c>
      <c r="EF648">
        <v>10015.8192307692</v>
      </c>
      <c r="EG648">
        <v>0</v>
      </c>
      <c r="EH648">
        <v>9.84861</v>
      </c>
      <c r="EI648">
        <v>-29.5442538461538</v>
      </c>
      <c r="EJ648">
        <v>880.449076923077</v>
      </c>
      <c r="EK648">
        <v>910.056153846154</v>
      </c>
      <c r="EL648">
        <v>0.664379</v>
      </c>
      <c r="EM648">
        <v>890.145923076923</v>
      </c>
      <c r="EN648">
        <v>21.8781538461538</v>
      </c>
      <c r="EO648">
        <v>2.03346769230769</v>
      </c>
      <c r="EP648">
        <v>1.97354</v>
      </c>
      <c r="EQ648">
        <v>17.7073846153846</v>
      </c>
      <c r="ER648">
        <v>17.2336076923077</v>
      </c>
      <c r="ES648">
        <v>2000.02153846154</v>
      </c>
      <c r="ET648">
        <v>0.979994153846154</v>
      </c>
      <c r="EU648">
        <v>0.0200058230769231</v>
      </c>
      <c r="EV648">
        <v>0</v>
      </c>
      <c r="EW648">
        <v>340.347538461538</v>
      </c>
      <c r="EX648">
        <v>5.00016</v>
      </c>
      <c r="EY648">
        <v>7059.33384615385</v>
      </c>
      <c r="EZ648">
        <v>18234.3538461538</v>
      </c>
      <c r="FA648">
        <v>48.937</v>
      </c>
      <c r="FB648">
        <v>49.4951538461538</v>
      </c>
      <c r="FC648">
        <v>49.375</v>
      </c>
      <c r="FD648">
        <v>49.062</v>
      </c>
      <c r="FE648">
        <v>50.7112307692308</v>
      </c>
      <c r="FF648">
        <v>1955.11153846154</v>
      </c>
      <c r="FG648">
        <v>39.91</v>
      </c>
      <c r="FH648">
        <v>0</v>
      </c>
      <c r="FI648">
        <v>1759007543.7</v>
      </c>
      <c r="FJ648">
        <v>0</v>
      </c>
      <c r="FK648">
        <v>340.3548</v>
      </c>
      <c r="FL648">
        <v>-1.14361538587495</v>
      </c>
      <c r="FM648">
        <v>-22.3569230696885</v>
      </c>
      <c r="FN648">
        <v>7058.7848</v>
      </c>
      <c r="FO648">
        <v>15</v>
      </c>
      <c r="FP648">
        <v>0</v>
      </c>
      <c r="FQ648" t="s">
        <v>439</v>
      </c>
      <c r="FR648">
        <v>1747249705.1</v>
      </c>
      <c r="FS648">
        <v>1747249711.1</v>
      </c>
      <c r="FT648">
        <v>0</v>
      </c>
      <c r="FU648">
        <v>0.871</v>
      </c>
      <c r="FV648">
        <v>0.066</v>
      </c>
      <c r="FW648">
        <v>5.486</v>
      </c>
      <c r="FX648">
        <v>0.145</v>
      </c>
      <c r="FY648">
        <v>420</v>
      </c>
      <c r="FZ648">
        <v>16</v>
      </c>
      <c r="GA648">
        <v>0.27</v>
      </c>
      <c r="GB648">
        <v>0.16</v>
      </c>
      <c r="GC648">
        <v>-28.9611952380952</v>
      </c>
      <c r="GD648">
        <v>-8.37910129870132</v>
      </c>
      <c r="GE648">
        <v>1.02197168047437</v>
      </c>
      <c r="GF648">
        <v>0</v>
      </c>
      <c r="GG648">
        <v>340.379205882353</v>
      </c>
      <c r="GH648">
        <v>-0.029411764728048</v>
      </c>
      <c r="GI648">
        <v>0.208603730637745</v>
      </c>
      <c r="GJ648">
        <v>-1</v>
      </c>
      <c r="GK648">
        <v>0.667512904761905</v>
      </c>
      <c r="GL648">
        <v>-0.0488737402597392</v>
      </c>
      <c r="GM648">
        <v>0.00515201829988581</v>
      </c>
      <c r="GN648">
        <v>1</v>
      </c>
      <c r="GO648">
        <v>1</v>
      </c>
      <c r="GP648">
        <v>2</v>
      </c>
      <c r="GQ648" t="s">
        <v>446</v>
      </c>
      <c r="GR648">
        <v>3.12565</v>
      </c>
      <c r="GS648">
        <v>2.65484</v>
      </c>
      <c r="GT648">
        <v>0.151533</v>
      </c>
      <c r="GU648">
        <v>0.15531</v>
      </c>
      <c r="GV648">
        <v>0.0967431</v>
      </c>
      <c r="GW648">
        <v>0.0953089</v>
      </c>
      <c r="GX648">
        <v>21785</v>
      </c>
      <c r="GY648">
        <v>20610.6</v>
      </c>
      <c r="GZ648">
        <v>22961.8</v>
      </c>
      <c r="HA648">
        <v>23758.8</v>
      </c>
      <c r="HB648">
        <v>35355.1</v>
      </c>
      <c r="HC648">
        <v>35588.7</v>
      </c>
      <c r="HD648">
        <v>41399.4</v>
      </c>
      <c r="HE648">
        <v>42374.9</v>
      </c>
      <c r="HF648">
        <v>1.9029</v>
      </c>
      <c r="HG648">
        <v>1.81513</v>
      </c>
      <c r="HH648">
        <v>0.18809</v>
      </c>
      <c r="HI648">
        <v>0</v>
      </c>
      <c r="HJ648">
        <v>26.9146</v>
      </c>
      <c r="HK648">
        <v>999.9</v>
      </c>
      <c r="HL648">
        <v>55.701</v>
      </c>
      <c r="HM648">
        <v>29.447</v>
      </c>
      <c r="HN648">
        <v>25.4824</v>
      </c>
      <c r="HO648">
        <v>53.9228</v>
      </c>
      <c r="HP648">
        <v>41.6066</v>
      </c>
      <c r="HQ648">
        <v>1</v>
      </c>
      <c r="HR648">
        <v>0.0555437</v>
      </c>
      <c r="HS648">
        <v>-0.259986</v>
      </c>
      <c r="HT648">
        <v>20.2143</v>
      </c>
      <c r="HU648">
        <v>5.22972</v>
      </c>
      <c r="HV648">
        <v>11.992</v>
      </c>
      <c r="HW648">
        <v>4.95575</v>
      </c>
      <c r="HX648">
        <v>3.30398</v>
      </c>
      <c r="HY648">
        <v>26.1</v>
      </c>
      <c r="HZ648">
        <v>9999</v>
      </c>
      <c r="IA648">
        <v>9999</v>
      </c>
      <c r="IB648">
        <v>9999</v>
      </c>
      <c r="IC648">
        <v>1.86847</v>
      </c>
      <c r="ID648">
        <v>1.86418</v>
      </c>
      <c r="IE648">
        <v>1.8718</v>
      </c>
      <c r="IF648">
        <v>1.86267</v>
      </c>
      <c r="IG648">
        <v>1.86206</v>
      </c>
      <c r="IH648">
        <v>1.86859</v>
      </c>
      <c r="II648">
        <v>1.85867</v>
      </c>
      <c r="IJ648">
        <v>1.86508</v>
      </c>
      <c r="IK648">
        <v>5</v>
      </c>
      <c r="IL648">
        <v>0</v>
      </c>
      <c r="IM648">
        <v>0</v>
      </c>
      <c r="IN648">
        <v>0</v>
      </c>
      <c r="IO648" t="s">
        <v>441</v>
      </c>
      <c r="IP648" t="s">
        <v>442</v>
      </c>
      <c r="IQ648" t="s">
        <v>443</v>
      </c>
      <c r="IR648" t="s">
        <v>443</v>
      </c>
      <c r="IS648" t="s">
        <v>443</v>
      </c>
      <c r="IT648" t="s">
        <v>443</v>
      </c>
      <c r="IU648">
        <v>0</v>
      </c>
      <c r="IV648">
        <v>100</v>
      </c>
      <c r="IW648">
        <v>100</v>
      </c>
      <c r="IX648">
        <v>6.998</v>
      </c>
      <c r="IY648">
        <v>0.3633</v>
      </c>
      <c r="IZ648">
        <v>4.29428474587108</v>
      </c>
      <c r="JA648">
        <v>0.0044018681294096</v>
      </c>
      <c r="JB648">
        <v>-1.90699597991277e-06</v>
      </c>
      <c r="JC648">
        <v>4.44501569190667e-10</v>
      </c>
      <c r="JD648">
        <v>0.0663976639725661</v>
      </c>
      <c r="JE648">
        <v>0.00774552653971819</v>
      </c>
      <c r="JF648">
        <v>0.000136201457998369</v>
      </c>
      <c r="JG648">
        <v>5.32982615085375e-06</v>
      </c>
      <c r="JH648">
        <v>-0</v>
      </c>
      <c r="JI648">
        <v>1991</v>
      </c>
      <c r="JJ648">
        <v>1</v>
      </c>
      <c r="JK648">
        <v>28</v>
      </c>
      <c r="JL648">
        <v>195963.9</v>
      </c>
      <c r="JM648">
        <v>195963.8</v>
      </c>
      <c r="JN648">
        <v>1.68091</v>
      </c>
      <c r="JO648">
        <v>2.38525</v>
      </c>
      <c r="JP648">
        <v>1.49902</v>
      </c>
      <c r="JQ648">
        <v>2.33276</v>
      </c>
      <c r="JR648">
        <v>1.54419</v>
      </c>
      <c r="JS648">
        <v>2.28149</v>
      </c>
      <c r="JT648">
        <v>35.8244</v>
      </c>
      <c r="JU648">
        <v>24.0875</v>
      </c>
      <c r="JV648">
        <v>18</v>
      </c>
      <c r="JW648">
        <v>547.229</v>
      </c>
      <c r="JX648">
        <v>433.721</v>
      </c>
      <c r="JY648">
        <v>25.0296</v>
      </c>
      <c r="JZ648">
        <v>28.2847</v>
      </c>
      <c r="KA648">
        <v>29.9995</v>
      </c>
      <c r="KB648">
        <v>28.2277</v>
      </c>
      <c r="KC648">
        <v>28.2531</v>
      </c>
      <c r="KD648">
        <v>33.8041</v>
      </c>
      <c r="KE648">
        <v>26.4485</v>
      </c>
      <c r="KF648">
        <v>100</v>
      </c>
      <c r="KG648">
        <v>25.3536</v>
      </c>
      <c r="KH648">
        <v>942.833</v>
      </c>
      <c r="KI648">
        <v>21.9158</v>
      </c>
      <c r="KJ648">
        <v>92.7844</v>
      </c>
      <c r="KK648">
        <v>98.7523</v>
      </c>
    </row>
    <row r="649" spans="1:297">
      <c r="A649">
        <v>633</v>
      </c>
      <c r="B649">
        <v>1759007543.1</v>
      </c>
      <c r="C649">
        <v>20196.0999999046</v>
      </c>
      <c r="D649" t="s">
        <v>1713</v>
      </c>
      <c r="E649" t="s">
        <v>1714</v>
      </c>
      <c r="F649">
        <v>5</v>
      </c>
      <c r="G649" t="s">
        <v>1602</v>
      </c>
      <c r="H649" t="s">
        <v>436</v>
      </c>
      <c r="I649">
        <v>1759007534.94615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(EA649+(U649+2*0.95*5.67E-8*(((EA649+$B$7)+273)^4-(EA649+273)^4)-44100*J649)/(1.84*29.3*R649+8*0.95*5.67E-8*(EA649+273)^3))</f>
        <v>0</v>
      </c>
      <c r="W649">
        <f>($C$7*EB649+$D$7*EC649+$E$7*V649)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2*0.95*5.67E-8*(((EA649+$B$7)+273)^4-(W649+273)^4)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943.44564955</v>
      </c>
      <c r="AK649">
        <v>922.510278787879</v>
      </c>
      <c r="AL649">
        <v>3.34852017316013</v>
      </c>
      <c r="AM649">
        <v>63.08</v>
      </c>
      <c r="AN649">
        <f>(AP649 - AO649 + DY649*1E3/(8.314*(EA649+273.15)) * AR649/DX649 * AQ649) * DX649/(100*DL649) * 1000/(1000 - AP649)</f>
        <v>0</v>
      </c>
      <c r="AO649">
        <v>21.8851604672619</v>
      </c>
      <c r="AP649">
        <v>22.5508975757576</v>
      </c>
      <c r="AQ649">
        <v>4.85217675405665e-05</v>
      </c>
      <c r="AR649">
        <v>99.94</v>
      </c>
      <c r="AS649">
        <v>0</v>
      </c>
      <c r="AT649">
        <v>0</v>
      </c>
      <c r="AU649">
        <f>IF(AS649*$H$13&gt;=AW649,1.0,(AW649/(AW649-AS649*$H$13)))</f>
        <v>0</v>
      </c>
      <c r="AV649">
        <f>(AU649-1)*100</f>
        <v>0</v>
      </c>
      <c r="AW649">
        <f>MAX(0,($B$13+$C$13*EF649)/(1+$D$13*EF649)*DY649/(EA649+273)*$E$13)</f>
        <v>0</v>
      </c>
      <c r="AX649" t="s">
        <v>437</v>
      </c>
      <c r="AY649" t="s">
        <v>437</v>
      </c>
      <c r="AZ649">
        <v>0</v>
      </c>
      <c r="BA649">
        <v>0</v>
      </c>
      <c r="BB649">
        <f>1-AZ649/BA649</f>
        <v>0</v>
      </c>
      <c r="BC649">
        <v>0</v>
      </c>
      <c r="BD649" t="s">
        <v>437</v>
      </c>
      <c r="BE649" t="s">
        <v>437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437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$B$11*EG649+$C$11*EH649+$F$11*ES649*(1-EV649)</f>
        <v>0</v>
      </c>
      <c r="DI649">
        <f>DH649*DJ649</f>
        <v>0</v>
      </c>
      <c r="DJ649">
        <f>($B$11*$D$9+$C$11*$D$9+$F$11*((FF649+EX649)/MAX(FF649+EX649+FG649, 0.1)*$I$9+FG649/MAX(FF649+EX649+FG649, 0.1)*$J$9))/($B$11+$C$11+$F$11)</f>
        <v>0</v>
      </c>
      <c r="DK649">
        <f>($B$11*$K$9+$C$11*$K$9+$F$11*((FF649+EX649)/MAX(FF649+EX649+FG649, 0.1)*$P$9+FG649/MAX(FF649+EX649+FG649, 0.1)*$Q$9))/($B$11+$C$11+$F$11)</f>
        <v>0</v>
      </c>
      <c r="DL649">
        <v>2.7</v>
      </c>
      <c r="DM649">
        <v>0.5</v>
      </c>
      <c r="DN649" t="s">
        <v>438</v>
      </c>
      <c r="DO649">
        <v>2</v>
      </c>
      <c r="DP649" t="b">
        <v>1</v>
      </c>
      <c r="DQ649">
        <v>1759007534.94615</v>
      </c>
      <c r="DR649">
        <v>877.636</v>
      </c>
      <c r="DS649">
        <v>906.975769230769</v>
      </c>
      <c r="DT649">
        <v>22.5427692307692</v>
      </c>
      <c r="DU649">
        <v>21.8815615384615</v>
      </c>
      <c r="DV649">
        <v>870.661615384615</v>
      </c>
      <c r="DW649">
        <v>22.1794307692308</v>
      </c>
      <c r="DX649">
        <v>499.998</v>
      </c>
      <c r="DY649">
        <v>90.2066384615385</v>
      </c>
      <c r="DZ649">
        <v>0.0293368769230769</v>
      </c>
      <c r="EA649">
        <v>29.1620538461538</v>
      </c>
      <c r="EB649">
        <v>29.9917615384615</v>
      </c>
      <c r="EC649">
        <v>999.9</v>
      </c>
      <c r="ED649">
        <v>0</v>
      </c>
      <c r="EE649">
        <v>0</v>
      </c>
      <c r="EF649">
        <v>10015.2461538462</v>
      </c>
      <c r="EG649">
        <v>0</v>
      </c>
      <c r="EH649">
        <v>9.84861</v>
      </c>
      <c r="EI649">
        <v>-29.3396384615385</v>
      </c>
      <c r="EJ649">
        <v>897.876769230769</v>
      </c>
      <c r="EK649">
        <v>927.265692307692</v>
      </c>
      <c r="EL649">
        <v>0.661214230769231</v>
      </c>
      <c r="EM649">
        <v>906.975769230769</v>
      </c>
      <c r="EN649">
        <v>21.8815615384615</v>
      </c>
      <c r="EO649">
        <v>2.03350615384615</v>
      </c>
      <c r="EP649">
        <v>1.97386230769231</v>
      </c>
      <c r="EQ649">
        <v>17.7076769230769</v>
      </c>
      <c r="ER649">
        <v>17.2362076923077</v>
      </c>
      <c r="ES649">
        <v>2000.02230769231</v>
      </c>
      <c r="ET649">
        <v>0.979994153846154</v>
      </c>
      <c r="EU649">
        <v>0.0200058230769231</v>
      </c>
      <c r="EV649">
        <v>0</v>
      </c>
      <c r="EW649">
        <v>340.249538461539</v>
      </c>
      <c r="EX649">
        <v>5.00016</v>
      </c>
      <c r="EY649">
        <v>7057.52538461538</v>
      </c>
      <c r="EZ649">
        <v>18234.3538461538</v>
      </c>
      <c r="FA649">
        <v>48.937</v>
      </c>
      <c r="FB649">
        <v>49.4951538461538</v>
      </c>
      <c r="FC649">
        <v>49.375</v>
      </c>
      <c r="FD649">
        <v>49.062</v>
      </c>
      <c r="FE649">
        <v>50.7063846153846</v>
      </c>
      <c r="FF649">
        <v>1955.11230769231</v>
      </c>
      <c r="FG649">
        <v>39.91</v>
      </c>
      <c r="FH649">
        <v>0</v>
      </c>
      <c r="FI649">
        <v>1759007548.5</v>
      </c>
      <c r="FJ649">
        <v>0</v>
      </c>
      <c r="FK649">
        <v>340.297</v>
      </c>
      <c r="FL649">
        <v>-1.72684616340713</v>
      </c>
      <c r="FM649">
        <v>-21.2176922761781</v>
      </c>
      <c r="FN649">
        <v>7057.1004</v>
      </c>
      <c r="FO649">
        <v>15</v>
      </c>
      <c r="FP649">
        <v>0</v>
      </c>
      <c r="FQ649" t="s">
        <v>439</v>
      </c>
      <c r="FR649">
        <v>1747249705.1</v>
      </c>
      <c r="FS649">
        <v>1747249711.1</v>
      </c>
      <c r="FT649">
        <v>0</v>
      </c>
      <c r="FU649">
        <v>0.871</v>
      </c>
      <c r="FV649">
        <v>0.066</v>
      </c>
      <c r="FW649">
        <v>5.486</v>
      </c>
      <c r="FX649">
        <v>0.145</v>
      </c>
      <c r="FY649">
        <v>420</v>
      </c>
      <c r="FZ649">
        <v>16</v>
      </c>
      <c r="GA649">
        <v>0.27</v>
      </c>
      <c r="GB649">
        <v>0.16</v>
      </c>
      <c r="GC649">
        <v>-29.3994904761905</v>
      </c>
      <c r="GD649">
        <v>0.752298701298748</v>
      </c>
      <c r="GE649">
        <v>0.537822242633383</v>
      </c>
      <c r="GF649">
        <v>0</v>
      </c>
      <c r="GG649">
        <v>340.306382352941</v>
      </c>
      <c r="GH649">
        <v>-0.78330023280021</v>
      </c>
      <c r="GI649">
        <v>0.23298851457502</v>
      </c>
      <c r="GJ649">
        <v>-1</v>
      </c>
      <c r="GK649">
        <v>0.663470523809524</v>
      </c>
      <c r="GL649">
        <v>-0.0447261038961041</v>
      </c>
      <c r="GM649">
        <v>0.00542076405279734</v>
      </c>
      <c r="GN649">
        <v>1</v>
      </c>
      <c r="GO649">
        <v>1</v>
      </c>
      <c r="GP649">
        <v>2</v>
      </c>
      <c r="GQ649" t="s">
        <v>446</v>
      </c>
      <c r="GR649">
        <v>3.12557</v>
      </c>
      <c r="GS649">
        <v>2.65524</v>
      </c>
      <c r="GT649">
        <v>0.153397</v>
      </c>
      <c r="GU649">
        <v>0.157248</v>
      </c>
      <c r="GV649">
        <v>0.0967957</v>
      </c>
      <c r="GW649">
        <v>0.0953181</v>
      </c>
      <c r="GX649">
        <v>21737.5</v>
      </c>
      <c r="GY649">
        <v>20563.3</v>
      </c>
      <c r="GZ649">
        <v>22962.1</v>
      </c>
      <c r="HA649">
        <v>23758.7</v>
      </c>
      <c r="HB649">
        <v>35353.7</v>
      </c>
      <c r="HC649">
        <v>35588.2</v>
      </c>
      <c r="HD649">
        <v>41400</v>
      </c>
      <c r="HE649">
        <v>42374.5</v>
      </c>
      <c r="HF649">
        <v>1.9024</v>
      </c>
      <c r="HG649">
        <v>1.81568</v>
      </c>
      <c r="HH649">
        <v>0.189282</v>
      </c>
      <c r="HI649">
        <v>0</v>
      </c>
      <c r="HJ649">
        <v>26.9128</v>
      </c>
      <c r="HK649">
        <v>999.9</v>
      </c>
      <c r="HL649">
        <v>55.701</v>
      </c>
      <c r="HM649">
        <v>29.447</v>
      </c>
      <c r="HN649">
        <v>25.4821</v>
      </c>
      <c r="HO649">
        <v>54.0528</v>
      </c>
      <c r="HP649">
        <v>41.4263</v>
      </c>
      <c r="HQ649">
        <v>1</v>
      </c>
      <c r="HR649">
        <v>0.0542988</v>
      </c>
      <c r="HS649">
        <v>0.176013</v>
      </c>
      <c r="HT649">
        <v>20.2175</v>
      </c>
      <c r="HU649">
        <v>5.23017</v>
      </c>
      <c r="HV649">
        <v>11.992</v>
      </c>
      <c r="HW649">
        <v>4.9557</v>
      </c>
      <c r="HX649">
        <v>3.30398</v>
      </c>
      <c r="HY649">
        <v>26.1</v>
      </c>
      <c r="HZ649">
        <v>9999</v>
      </c>
      <c r="IA649">
        <v>9999</v>
      </c>
      <c r="IB649">
        <v>9999</v>
      </c>
      <c r="IC649">
        <v>1.86847</v>
      </c>
      <c r="ID649">
        <v>1.86417</v>
      </c>
      <c r="IE649">
        <v>1.8718</v>
      </c>
      <c r="IF649">
        <v>1.86265</v>
      </c>
      <c r="IG649">
        <v>1.86206</v>
      </c>
      <c r="IH649">
        <v>1.86859</v>
      </c>
      <c r="II649">
        <v>1.85868</v>
      </c>
      <c r="IJ649">
        <v>1.86508</v>
      </c>
      <c r="IK649">
        <v>5</v>
      </c>
      <c r="IL649">
        <v>0</v>
      </c>
      <c r="IM649">
        <v>0</v>
      </c>
      <c r="IN649">
        <v>0</v>
      </c>
      <c r="IO649" t="s">
        <v>441</v>
      </c>
      <c r="IP649" t="s">
        <v>442</v>
      </c>
      <c r="IQ649" t="s">
        <v>443</v>
      </c>
      <c r="IR649" t="s">
        <v>443</v>
      </c>
      <c r="IS649" t="s">
        <v>443</v>
      </c>
      <c r="IT649" t="s">
        <v>443</v>
      </c>
      <c r="IU649">
        <v>0</v>
      </c>
      <c r="IV649">
        <v>100</v>
      </c>
      <c r="IW649">
        <v>100</v>
      </c>
      <c r="IX649">
        <v>7.032</v>
      </c>
      <c r="IY649">
        <v>0.3636</v>
      </c>
      <c r="IZ649">
        <v>4.29428474587108</v>
      </c>
      <c r="JA649">
        <v>0.0044018681294096</v>
      </c>
      <c r="JB649">
        <v>-1.90699597991277e-06</v>
      </c>
      <c r="JC649">
        <v>4.44501569190667e-10</v>
      </c>
      <c r="JD649">
        <v>0.0663976639725661</v>
      </c>
      <c r="JE649">
        <v>0.00774552653971819</v>
      </c>
      <c r="JF649">
        <v>0.000136201457998369</v>
      </c>
      <c r="JG649">
        <v>5.32982615085375e-06</v>
      </c>
      <c r="JH649">
        <v>-0</v>
      </c>
      <c r="JI649">
        <v>1991</v>
      </c>
      <c r="JJ649">
        <v>1</v>
      </c>
      <c r="JK649">
        <v>28</v>
      </c>
      <c r="JL649">
        <v>195964</v>
      </c>
      <c r="JM649">
        <v>195963.9</v>
      </c>
      <c r="JN649">
        <v>1.71387</v>
      </c>
      <c r="JO649">
        <v>2.36816</v>
      </c>
      <c r="JP649">
        <v>1.49902</v>
      </c>
      <c r="JQ649">
        <v>2.33276</v>
      </c>
      <c r="JR649">
        <v>1.54419</v>
      </c>
      <c r="JS649">
        <v>2.36938</v>
      </c>
      <c r="JT649">
        <v>35.8244</v>
      </c>
      <c r="JU649">
        <v>24.105</v>
      </c>
      <c r="JV649">
        <v>18</v>
      </c>
      <c r="JW649">
        <v>546.886</v>
      </c>
      <c r="JX649">
        <v>434.032</v>
      </c>
      <c r="JY649">
        <v>25.356</v>
      </c>
      <c r="JZ649">
        <v>28.2835</v>
      </c>
      <c r="KA649">
        <v>29.9993</v>
      </c>
      <c r="KB649">
        <v>28.2256</v>
      </c>
      <c r="KC649">
        <v>28.2509</v>
      </c>
      <c r="KD649">
        <v>34.389</v>
      </c>
      <c r="KE649">
        <v>26.4485</v>
      </c>
      <c r="KF649">
        <v>100</v>
      </c>
      <c r="KG649">
        <v>25.3645</v>
      </c>
      <c r="KH649">
        <v>956.369</v>
      </c>
      <c r="KI649">
        <v>21.8919</v>
      </c>
      <c r="KJ649">
        <v>92.7858</v>
      </c>
      <c r="KK649">
        <v>98.7517</v>
      </c>
    </row>
    <row r="650" spans="1:297">
      <c r="A650">
        <v>634</v>
      </c>
      <c r="B650">
        <v>1759007548.1</v>
      </c>
      <c r="C650">
        <v>20201.0999999046</v>
      </c>
      <c r="D650" t="s">
        <v>1715</v>
      </c>
      <c r="E650" t="s">
        <v>1716</v>
      </c>
      <c r="F650">
        <v>5</v>
      </c>
      <c r="G650" t="s">
        <v>1602</v>
      </c>
      <c r="H650" t="s">
        <v>436</v>
      </c>
      <c r="I650">
        <v>1759007539.94615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(EA650+(U650+2*0.95*5.67E-8*(((EA650+$B$7)+273)^4-(EA650+273)^4)-44100*J650)/(1.84*29.3*R650+8*0.95*5.67E-8*(EA650+273)^3))</f>
        <v>0</v>
      </c>
      <c r="W650">
        <f>($C$7*EB650+$D$7*EC650+$E$7*V650)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2*0.95*5.67E-8*(((EA650+$B$7)+273)^4-(W650+273)^4)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961.693545744048</v>
      </c>
      <c r="AK650">
        <v>940.203169696969</v>
      </c>
      <c r="AL650">
        <v>3.55117718614709</v>
      </c>
      <c r="AM650">
        <v>63.08</v>
      </c>
      <c r="AN650">
        <f>(AP650 - AO650 + DY650*1E3/(8.314*(EA650+273.15)) * AR650/DX650 * AQ650) * DX650/(100*DL650) * 1000/(1000 - AP650)</f>
        <v>0</v>
      </c>
      <c r="AO650">
        <v>21.8868966904762</v>
      </c>
      <c r="AP650">
        <v>22.5639672727273</v>
      </c>
      <c r="AQ650">
        <v>4.36970095956017e-05</v>
      </c>
      <c r="AR650">
        <v>99.94</v>
      </c>
      <c r="AS650">
        <v>0</v>
      </c>
      <c r="AT650">
        <v>0</v>
      </c>
      <c r="AU650">
        <f>IF(AS650*$H$13&gt;=AW650,1.0,(AW650/(AW650-AS650*$H$13)))</f>
        <v>0</v>
      </c>
      <c r="AV650">
        <f>(AU650-1)*100</f>
        <v>0</v>
      </c>
      <c r="AW650">
        <f>MAX(0,($B$13+$C$13*EF650)/(1+$D$13*EF650)*DY650/(EA650+273)*$E$13)</f>
        <v>0</v>
      </c>
      <c r="AX650" t="s">
        <v>437</v>
      </c>
      <c r="AY650" t="s">
        <v>437</v>
      </c>
      <c r="AZ650">
        <v>0</v>
      </c>
      <c r="BA650">
        <v>0</v>
      </c>
      <c r="BB650">
        <f>1-AZ650/BA650</f>
        <v>0</v>
      </c>
      <c r="BC650">
        <v>0</v>
      </c>
      <c r="BD650" t="s">
        <v>437</v>
      </c>
      <c r="BE650" t="s">
        <v>437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437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$B$11*EG650+$C$11*EH650+$F$11*ES650*(1-EV650)</f>
        <v>0</v>
      </c>
      <c r="DI650">
        <f>DH650*DJ650</f>
        <v>0</v>
      </c>
      <c r="DJ650">
        <f>($B$11*$D$9+$C$11*$D$9+$F$11*((FF650+EX650)/MAX(FF650+EX650+FG650, 0.1)*$I$9+FG650/MAX(FF650+EX650+FG650, 0.1)*$J$9))/($B$11+$C$11+$F$11)</f>
        <v>0</v>
      </c>
      <c r="DK650">
        <f>($B$11*$K$9+$C$11*$K$9+$F$11*((FF650+EX650)/MAX(FF650+EX650+FG650, 0.1)*$P$9+FG650/MAX(FF650+EX650+FG650, 0.1)*$Q$9))/($B$11+$C$11+$F$11)</f>
        <v>0</v>
      </c>
      <c r="DL650">
        <v>2.7</v>
      </c>
      <c r="DM650">
        <v>0.5</v>
      </c>
      <c r="DN650" t="s">
        <v>438</v>
      </c>
      <c r="DO650">
        <v>2</v>
      </c>
      <c r="DP650" t="b">
        <v>1</v>
      </c>
      <c r="DQ650">
        <v>1759007539.94615</v>
      </c>
      <c r="DR650">
        <v>894.606846153846</v>
      </c>
      <c r="DS650">
        <v>924.249307692308</v>
      </c>
      <c r="DT650">
        <v>22.5482461538462</v>
      </c>
      <c r="DU650">
        <v>21.8842769230769</v>
      </c>
      <c r="DV650">
        <v>887.597153846154</v>
      </c>
      <c r="DW650">
        <v>22.1847923076923</v>
      </c>
      <c r="DX650">
        <v>500.037769230769</v>
      </c>
      <c r="DY650">
        <v>90.2076076923077</v>
      </c>
      <c r="DZ650">
        <v>0.0294607461538462</v>
      </c>
      <c r="EA650">
        <v>29.1621538461538</v>
      </c>
      <c r="EB650">
        <v>29.9897</v>
      </c>
      <c r="EC650">
        <v>999.9</v>
      </c>
      <c r="ED650">
        <v>0</v>
      </c>
      <c r="EE650">
        <v>0</v>
      </c>
      <c r="EF650">
        <v>10004.6653846154</v>
      </c>
      <c r="EG650">
        <v>0</v>
      </c>
      <c r="EH650">
        <v>9.84861</v>
      </c>
      <c r="EI650">
        <v>-29.6424230769231</v>
      </c>
      <c r="EJ650">
        <v>915.244230769231</v>
      </c>
      <c r="EK650">
        <v>944.928384615385</v>
      </c>
      <c r="EL650">
        <v>0.663976692307692</v>
      </c>
      <c r="EM650">
        <v>924.249307692308</v>
      </c>
      <c r="EN650">
        <v>21.8842769230769</v>
      </c>
      <c r="EO650">
        <v>2.03402230769231</v>
      </c>
      <c r="EP650">
        <v>1.97412769230769</v>
      </c>
      <c r="EQ650">
        <v>17.7117076923077</v>
      </c>
      <c r="ER650">
        <v>17.2383384615385</v>
      </c>
      <c r="ES650">
        <v>2000.02</v>
      </c>
      <c r="ET650">
        <v>0.979994153846154</v>
      </c>
      <c r="EU650">
        <v>0.0200058230769231</v>
      </c>
      <c r="EV650">
        <v>0</v>
      </c>
      <c r="EW650">
        <v>340.080230769231</v>
      </c>
      <c r="EX650">
        <v>5.00016</v>
      </c>
      <c r="EY650">
        <v>7055.49461538461</v>
      </c>
      <c r="EZ650">
        <v>18234.3307692308</v>
      </c>
      <c r="FA650">
        <v>48.937</v>
      </c>
      <c r="FB650">
        <v>49.4903076923077</v>
      </c>
      <c r="FC650">
        <v>49.375</v>
      </c>
      <c r="FD650">
        <v>49.062</v>
      </c>
      <c r="FE650">
        <v>50.6918461538462</v>
      </c>
      <c r="FF650">
        <v>1955.11</v>
      </c>
      <c r="FG650">
        <v>39.91</v>
      </c>
      <c r="FH650">
        <v>0</v>
      </c>
      <c r="FI650">
        <v>1759007553.9</v>
      </c>
      <c r="FJ650">
        <v>0</v>
      </c>
      <c r="FK650">
        <v>340.182115384615</v>
      </c>
      <c r="FL650">
        <v>-1.24953847737992</v>
      </c>
      <c r="FM650">
        <v>-24.7972649553008</v>
      </c>
      <c r="FN650">
        <v>7055.02384615385</v>
      </c>
      <c r="FO650">
        <v>15</v>
      </c>
      <c r="FP650">
        <v>0</v>
      </c>
      <c r="FQ650" t="s">
        <v>439</v>
      </c>
      <c r="FR650">
        <v>1747249705.1</v>
      </c>
      <c r="FS650">
        <v>1747249711.1</v>
      </c>
      <c r="FT650">
        <v>0</v>
      </c>
      <c r="FU650">
        <v>0.871</v>
      </c>
      <c r="FV650">
        <v>0.066</v>
      </c>
      <c r="FW650">
        <v>5.486</v>
      </c>
      <c r="FX650">
        <v>0.145</v>
      </c>
      <c r="FY650">
        <v>420</v>
      </c>
      <c r="FZ650">
        <v>16</v>
      </c>
      <c r="GA650">
        <v>0.27</v>
      </c>
      <c r="GB650">
        <v>0.16</v>
      </c>
      <c r="GC650">
        <v>-29.508105</v>
      </c>
      <c r="GD650">
        <v>-2.08417894736847</v>
      </c>
      <c r="GE650">
        <v>0.598482958383111</v>
      </c>
      <c r="GF650">
        <v>0</v>
      </c>
      <c r="GG650">
        <v>340.259882352941</v>
      </c>
      <c r="GH650">
        <v>-1.55462185538162</v>
      </c>
      <c r="GI650">
        <v>0.24737893827152</v>
      </c>
      <c r="GJ650">
        <v>-1</v>
      </c>
      <c r="GK650">
        <v>0.6639589</v>
      </c>
      <c r="GL650">
        <v>0.031696781954888</v>
      </c>
      <c r="GM650">
        <v>0.00656928347614868</v>
      </c>
      <c r="GN650">
        <v>1</v>
      </c>
      <c r="GO650">
        <v>1</v>
      </c>
      <c r="GP650">
        <v>2</v>
      </c>
      <c r="GQ650" t="s">
        <v>446</v>
      </c>
      <c r="GR650">
        <v>3.12559</v>
      </c>
      <c r="GS650">
        <v>2.65499</v>
      </c>
      <c r="GT650">
        <v>0.155331</v>
      </c>
      <c r="GU650">
        <v>0.159034</v>
      </c>
      <c r="GV650">
        <v>0.0968194</v>
      </c>
      <c r="GW650">
        <v>0.0953225</v>
      </c>
      <c r="GX650">
        <v>21687.8</v>
      </c>
      <c r="GY650">
        <v>20520.2</v>
      </c>
      <c r="GZ650">
        <v>22962.1</v>
      </c>
      <c r="HA650">
        <v>23759.2</v>
      </c>
      <c r="HB650">
        <v>35353</v>
      </c>
      <c r="HC650">
        <v>35588.9</v>
      </c>
      <c r="HD650">
        <v>41400.1</v>
      </c>
      <c r="HE650">
        <v>42375.3</v>
      </c>
      <c r="HF650">
        <v>1.9024</v>
      </c>
      <c r="HG650">
        <v>1.8155</v>
      </c>
      <c r="HH650">
        <v>0.188857</v>
      </c>
      <c r="HI650">
        <v>0</v>
      </c>
      <c r="HJ650">
        <v>26.9113</v>
      </c>
      <c r="HK650">
        <v>999.9</v>
      </c>
      <c r="HL650">
        <v>55.701</v>
      </c>
      <c r="HM650">
        <v>29.447</v>
      </c>
      <c r="HN650">
        <v>25.4828</v>
      </c>
      <c r="HO650">
        <v>53.5528</v>
      </c>
      <c r="HP650">
        <v>41.5986</v>
      </c>
      <c r="HQ650">
        <v>1</v>
      </c>
      <c r="HR650">
        <v>0.0544538</v>
      </c>
      <c r="HS650">
        <v>0.549763</v>
      </c>
      <c r="HT650">
        <v>20.2169</v>
      </c>
      <c r="HU650">
        <v>5.23062</v>
      </c>
      <c r="HV650">
        <v>11.992</v>
      </c>
      <c r="HW650">
        <v>4.9556</v>
      </c>
      <c r="HX650">
        <v>3.30395</v>
      </c>
      <c r="HY650">
        <v>26.1</v>
      </c>
      <c r="HZ650">
        <v>9999</v>
      </c>
      <c r="IA650">
        <v>9999</v>
      </c>
      <c r="IB650">
        <v>9999</v>
      </c>
      <c r="IC650">
        <v>1.86847</v>
      </c>
      <c r="ID650">
        <v>1.86417</v>
      </c>
      <c r="IE650">
        <v>1.8718</v>
      </c>
      <c r="IF650">
        <v>1.86265</v>
      </c>
      <c r="IG650">
        <v>1.86207</v>
      </c>
      <c r="IH650">
        <v>1.86858</v>
      </c>
      <c r="II650">
        <v>1.85867</v>
      </c>
      <c r="IJ650">
        <v>1.86508</v>
      </c>
      <c r="IK650">
        <v>5</v>
      </c>
      <c r="IL650">
        <v>0</v>
      </c>
      <c r="IM650">
        <v>0</v>
      </c>
      <c r="IN650">
        <v>0</v>
      </c>
      <c r="IO650" t="s">
        <v>441</v>
      </c>
      <c r="IP650" t="s">
        <v>442</v>
      </c>
      <c r="IQ650" t="s">
        <v>443</v>
      </c>
      <c r="IR650" t="s">
        <v>443</v>
      </c>
      <c r="IS650" t="s">
        <v>443</v>
      </c>
      <c r="IT650" t="s">
        <v>443</v>
      </c>
      <c r="IU650">
        <v>0</v>
      </c>
      <c r="IV650">
        <v>100</v>
      </c>
      <c r="IW650">
        <v>100</v>
      </c>
      <c r="IX650">
        <v>7.067</v>
      </c>
      <c r="IY650">
        <v>0.3638</v>
      </c>
      <c r="IZ650">
        <v>4.29428474587108</v>
      </c>
      <c r="JA650">
        <v>0.0044018681294096</v>
      </c>
      <c r="JB650">
        <v>-1.90699597991277e-06</v>
      </c>
      <c r="JC650">
        <v>4.44501569190667e-10</v>
      </c>
      <c r="JD650">
        <v>0.0663976639725661</v>
      </c>
      <c r="JE650">
        <v>0.00774552653971819</v>
      </c>
      <c r="JF650">
        <v>0.000136201457998369</v>
      </c>
      <c r="JG650">
        <v>5.32982615085375e-06</v>
      </c>
      <c r="JH650">
        <v>-0</v>
      </c>
      <c r="JI650">
        <v>1991</v>
      </c>
      <c r="JJ650">
        <v>1</v>
      </c>
      <c r="JK650">
        <v>28</v>
      </c>
      <c r="JL650">
        <v>195964</v>
      </c>
      <c r="JM650">
        <v>195964</v>
      </c>
      <c r="JN650">
        <v>1.7395</v>
      </c>
      <c r="JO650">
        <v>2.35962</v>
      </c>
      <c r="JP650">
        <v>1.4978</v>
      </c>
      <c r="JQ650">
        <v>2.33276</v>
      </c>
      <c r="JR650">
        <v>1.54419</v>
      </c>
      <c r="JS650">
        <v>2.37793</v>
      </c>
      <c r="JT650">
        <v>35.8244</v>
      </c>
      <c r="JU650">
        <v>24.105</v>
      </c>
      <c r="JV650">
        <v>18</v>
      </c>
      <c r="JW650">
        <v>546.866</v>
      </c>
      <c r="JX650">
        <v>433.91</v>
      </c>
      <c r="JY650">
        <v>25.4128</v>
      </c>
      <c r="JZ650">
        <v>28.2816</v>
      </c>
      <c r="KA650">
        <v>30</v>
      </c>
      <c r="KB650">
        <v>28.2232</v>
      </c>
      <c r="KC650">
        <v>28.2485</v>
      </c>
      <c r="KD650">
        <v>34.9915</v>
      </c>
      <c r="KE650">
        <v>26.4485</v>
      </c>
      <c r="KF650">
        <v>100</v>
      </c>
      <c r="KG650">
        <v>25.3658</v>
      </c>
      <c r="KH650">
        <v>976.703</v>
      </c>
      <c r="KI650">
        <v>21.8861</v>
      </c>
      <c r="KJ650">
        <v>92.7858</v>
      </c>
      <c r="KK650">
        <v>98.7537</v>
      </c>
    </row>
    <row r="651" spans="1:297">
      <c r="A651">
        <v>635</v>
      </c>
      <c r="B651">
        <v>1759007553.1</v>
      </c>
      <c r="C651">
        <v>20206.0999999046</v>
      </c>
      <c r="D651" t="s">
        <v>1717</v>
      </c>
      <c r="E651" t="s">
        <v>1718</v>
      </c>
      <c r="F651">
        <v>5</v>
      </c>
      <c r="G651" t="s">
        <v>1602</v>
      </c>
      <c r="H651" t="s">
        <v>436</v>
      </c>
      <c r="I651">
        <v>1759007544.94615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(EA651+(U651+2*0.95*5.67E-8*(((EA651+$B$7)+273)^4-(EA651+273)^4)-44100*J651)/(1.84*29.3*R651+8*0.95*5.67E-8*(EA651+273)^3))</f>
        <v>0</v>
      </c>
      <c r="W651">
        <f>($C$7*EB651+$D$7*EC651+$E$7*V651)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2*0.95*5.67E-8*(((EA651+$B$7)+273)^4-(W651+273)^4)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977.94262052381</v>
      </c>
      <c r="AK651">
        <v>957.132187878788</v>
      </c>
      <c r="AL651">
        <v>3.34628173160152</v>
      </c>
      <c r="AM651">
        <v>63.08</v>
      </c>
      <c r="AN651">
        <f>(AP651 - AO651 + DY651*1E3/(8.314*(EA651+273.15)) * AR651/DX651 * AQ651) * DX651/(100*DL651) * 1000/(1000 - AP651)</f>
        <v>0</v>
      </c>
      <c r="AO651">
        <v>21.8895273809524</v>
      </c>
      <c r="AP651">
        <v>22.5625078787879</v>
      </c>
      <c r="AQ651">
        <v>-3.1114231114182e-06</v>
      </c>
      <c r="AR651">
        <v>99.94</v>
      </c>
      <c r="AS651">
        <v>0</v>
      </c>
      <c r="AT651">
        <v>0</v>
      </c>
      <c r="AU651">
        <f>IF(AS651*$H$13&gt;=AW651,1.0,(AW651/(AW651-AS651*$H$13)))</f>
        <v>0</v>
      </c>
      <c r="AV651">
        <f>(AU651-1)*100</f>
        <v>0</v>
      </c>
      <c r="AW651">
        <f>MAX(0,($B$13+$C$13*EF651)/(1+$D$13*EF651)*DY651/(EA651+273)*$E$13)</f>
        <v>0</v>
      </c>
      <c r="AX651" t="s">
        <v>437</v>
      </c>
      <c r="AY651" t="s">
        <v>437</v>
      </c>
      <c r="AZ651">
        <v>0</v>
      </c>
      <c r="BA651">
        <v>0</v>
      </c>
      <c r="BB651">
        <f>1-AZ651/BA651</f>
        <v>0</v>
      </c>
      <c r="BC651">
        <v>0</v>
      </c>
      <c r="BD651" t="s">
        <v>437</v>
      </c>
      <c r="BE651" t="s">
        <v>437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437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$B$11*EG651+$C$11*EH651+$F$11*ES651*(1-EV651)</f>
        <v>0</v>
      </c>
      <c r="DI651">
        <f>DH651*DJ651</f>
        <v>0</v>
      </c>
      <c r="DJ651">
        <f>($B$11*$D$9+$C$11*$D$9+$F$11*((FF651+EX651)/MAX(FF651+EX651+FG651, 0.1)*$I$9+FG651/MAX(FF651+EX651+FG651, 0.1)*$J$9))/($B$11+$C$11+$F$11)</f>
        <v>0</v>
      </c>
      <c r="DK651">
        <f>($B$11*$K$9+$C$11*$K$9+$F$11*((FF651+EX651)/MAX(FF651+EX651+FG651, 0.1)*$P$9+FG651/MAX(FF651+EX651+FG651, 0.1)*$Q$9))/($B$11+$C$11+$F$11)</f>
        <v>0</v>
      </c>
      <c r="DL651">
        <v>2.7</v>
      </c>
      <c r="DM651">
        <v>0.5</v>
      </c>
      <c r="DN651" t="s">
        <v>438</v>
      </c>
      <c r="DO651">
        <v>2</v>
      </c>
      <c r="DP651" t="b">
        <v>1</v>
      </c>
      <c r="DQ651">
        <v>1759007544.94615</v>
      </c>
      <c r="DR651">
        <v>911.565307692308</v>
      </c>
      <c r="DS651">
        <v>940.814769230769</v>
      </c>
      <c r="DT651">
        <v>22.5553307692308</v>
      </c>
      <c r="DU651">
        <v>21.8870615384615</v>
      </c>
      <c r="DV651">
        <v>904.520769230769</v>
      </c>
      <c r="DW651">
        <v>22.1917153846154</v>
      </c>
      <c r="DX651">
        <v>500.036769230769</v>
      </c>
      <c r="DY651">
        <v>90.2079</v>
      </c>
      <c r="DZ651">
        <v>0.0295626769230769</v>
      </c>
      <c r="EA651">
        <v>29.1664230769231</v>
      </c>
      <c r="EB651">
        <v>29.9936076923077</v>
      </c>
      <c r="EC651">
        <v>999.9</v>
      </c>
      <c r="ED651">
        <v>0</v>
      </c>
      <c r="EE651">
        <v>0</v>
      </c>
      <c r="EF651">
        <v>9991.97076923077</v>
      </c>
      <c r="EG651">
        <v>0</v>
      </c>
      <c r="EH651">
        <v>9.84861</v>
      </c>
      <c r="EI651">
        <v>-29.2496384615385</v>
      </c>
      <c r="EJ651">
        <v>932.600692307692</v>
      </c>
      <c r="EK651">
        <v>961.867384615385</v>
      </c>
      <c r="EL651">
        <v>0.668276692307692</v>
      </c>
      <c r="EM651">
        <v>940.814769230769</v>
      </c>
      <c r="EN651">
        <v>21.8870615384615</v>
      </c>
      <c r="EO651">
        <v>2.03466846153846</v>
      </c>
      <c r="EP651">
        <v>1.97438538461538</v>
      </c>
      <c r="EQ651">
        <v>17.7167461538462</v>
      </c>
      <c r="ER651">
        <v>17.2404</v>
      </c>
      <c r="ES651">
        <v>2000.03769230769</v>
      </c>
      <c r="ET651">
        <v>0.979994384615385</v>
      </c>
      <c r="EU651">
        <v>0.0200056076923077</v>
      </c>
      <c r="EV651">
        <v>0</v>
      </c>
      <c r="EW651">
        <v>339.997461538462</v>
      </c>
      <c r="EX651">
        <v>5.00016</v>
      </c>
      <c r="EY651">
        <v>7053.36461538462</v>
      </c>
      <c r="EZ651">
        <v>18234.5</v>
      </c>
      <c r="FA651">
        <v>48.937</v>
      </c>
      <c r="FB651">
        <v>49.4903076923077</v>
      </c>
      <c r="FC651">
        <v>49.3701538461538</v>
      </c>
      <c r="FD651">
        <v>49.062</v>
      </c>
      <c r="FE651">
        <v>50.687</v>
      </c>
      <c r="FF651">
        <v>1955.12769230769</v>
      </c>
      <c r="FG651">
        <v>39.91</v>
      </c>
      <c r="FH651">
        <v>0</v>
      </c>
      <c r="FI651">
        <v>1759007558.7</v>
      </c>
      <c r="FJ651">
        <v>0</v>
      </c>
      <c r="FK651">
        <v>340.084269230769</v>
      </c>
      <c r="FL651">
        <v>-1.35600001303786</v>
      </c>
      <c r="FM651">
        <v>-27.3425641294269</v>
      </c>
      <c r="FN651">
        <v>7052.985</v>
      </c>
      <c r="FO651">
        <v>15</v>
      </c>
      <c r="FP651">
        <v>0</v>
      </c>
      <c r="FQ651" t="s">
        <v>439</v>
      </c>
      <c r="FR651">
        <v>1747249705.1</v>
      </c>
      <c r="FS651">
        <v>1747249711.1</v>
      </c>
      <c r="FT651">
        <v>0</v>
      </c>
      <c r="FU651">
        <v>0.871</v>
      </c>
      <c r="FV651">
        <v>0.066</v>
      </c>
      <c r="FW651">
        <v>5.486</v>
      </c>
      <c r="FX651">
        <v>0.145</v>
      </c>
      <c r="FY651">
        <v>420</v>
      </c>
      <c r="FZ651">
        <v>16</v>
      </c>
      <c r="GA651">
        <v>0.27</v>
      </c>
      <c r="GB651">
        <v>0.16</v>
      </c>
      <c r="GC651">
        <v>-29.44534</v>
      </c>
      <c r="GD651">
        <v>3.03238195488723</v>
      </c>
      <c r="GE651">
        <v>0.674444697807018</v>
      </c>
      <c r="GF651">
        <v>0</v>
      </c>
      <c r="GG651">
        <v>340.151941176471</v>
      </c>
      <c r="GH651">
        <v>-1.20574484987606</v>
      </c>
      <c r="GI651">
        <v>0.22451004709294</v>
      </c>
      <c r="GJ651">
        <v>-1</v>
      </c>
      <c r="GK651">
        <v>0.6657835</v>
      </c>
      <c r="GL651">
        <v>0.0680534436090224</v>
      </c>
      <c r="GM651">
        <v>0.00782179489950996</v>
      </c>
      <c r="GN651">
        <v>1</v>
      </c>
      <c r="GO651">
        <v>1</v>
      </c>
      <c r="GP651">
        <v>2</v>
      </c>
      <c r="GQ651" t="s">
        <v>446</v>
      </c>
      <c r="GR651">
        <v>3.12549</v>
      </c>
      <c r="GS651">
        <v>2.65532</v>
      </c>
      <c r="GT651">
        <v>0.157141</v>
      </c>
      <c r="GU651">
        <v>0.160897</v>
      </c>
      <c r="GV651">
        <v>0.0968159</v>
      </c>
      <c r="GW651">
        <v>0.0953345</v>
      </c>
      <c r="GX651">
        <v>21641.2</v>
      </c>
      <c r="GY651">
        <v>20474.6</v>
      </c>
      <c r="GZ651">
        <v>22962</v>
      </c>
      <c r="HA651">
        <v>23759.1</v>
      </c>
      <c r="HB651">
        <v>35353</v>
      </c>
      <c r="HC651">
        <v>35588.3</v>
      </c>
      <c r="HD651">
        <v>41399.8</v>
      </c>
      <c r="HE651">
        <v>42375</v>
      </c>
      <c r="HF651">
        <v>1.90252</v>
      </c>
      <c r="HG651">
        <v>1.81607</v>
      </c>
      <c r="HH651">
        <v>0.188611</v>
      </c>
      <c r="HI651">
        <v>0</v>
      </c>
      <c r="HJ651">
        <v>26.9128</v>
      </c>
      <c r="HK651">
        <v>999.9</v>
      </c>
      <c r="HL651">
        <v>55.701</v>
      </c>
      <c r="HM651">
        <v>29.447</v>
      </c>
      <c r="HN651">
        <v>25.4846</v>
      </c>
      <c r="HO651">
        <v>54.1628</v>
      </c>
      <c r="HP651">
        <v>41.4704</v>
      </c>
      <c r="HQ651">
        <v>1</v>
      </c>
      <c r="HR651">
        <v>0.0547739</v>
      </c>
      <c r="HS651">
        <v>0.764894</v>
      </c>
      <c r="HT651">
        <v>20.216</v>
      </c>
      <c r="HU651">
        <v>5.23241</v>
      </c>
      <c r="HV651">
        <v>11.992</v>
      </c>
      <c r="HW651">
        <v>4.95565</v>
      </c>
      <c r="HX651">
        <v>3.304</v>
      </c>
      <c r="HY651">
        <v>26.1</v>
      </c>
      <c r="HZ651">
        <v>9999</v>
      </c>
      <c r="IA651">
        <v>9999</v>
      </c>
      <c r="IB651">
        <v>9999</v>
      </c>
      <c r="IC651">
        <v>1.86846</v>
      </c>
      <c r="ID651">
        <v>1.86418</v>
      </c>
      <c r="IE651">
        <v>1.8718</v>
      </c>
      <c r="IF651">
        <v>1.86265</v>
      </c>
      <c r="IG651">
        <v>1.86205</v>
      </c>
      <c r="IH651">
        <v>1.86859</v>
      </c>
      <c r="II651">
        <v>1.85867</v>
      </c>
      <c r="IJ651">
        <v>1.86508</v>
      </c>
      <c r="IK651">
        <v>5</v>
      </c>
      <c r="IL651">
        <v>0</v>
      </c>
      <c r="IM651">
        <v>0</v>
      </c>
      <c r="IN651">
        <v>0</v>
      </c>
      <c r="IO651" t="s">
        <v>441</v>
      </c>
      <c r="IP651" t="s">
        <v>442</v>
      </c>
      <c r="IQ651" t="s">
        <v>443</v>
      </c>
      <c r="IR651" t="s">
        <v>443</v>
      </c>
      <c r="IS651" t="s">
        <v>443</v>
      </c>
      <c r="IT651" t="s">
        <v>443</v>
      </c>
      <c r="IU651">
        <v>0</v>
      </c>
      <c r="IV651">
        <v>100</v>
      </c>
      <c r="IW651">
        <v>100</v>
      </c>
      <c r="IX651">
        <v>7.1</v>
      </c>
      <c r="IY651">
        <v>0.3638</v>
      </c>
      <c r="IZ651">
        <v>4.29428474587108</v>
      </c>
      <c r="JA651">
        <v>0.0044018681294096</v>
      </c>
      <c r="JB651">
        <v>-1.90699597991277e-06</v>
      </c>
      <c r="JC651">
        <v>4.44501569190667e-10</v>
      </c>
      <c r="JD651">
        <v>0.0663976639725661</v>
      </c>
      <c r="JE651">
        <v>0.00774552653971819</v>
      </c>
      <c r="JF651">
        <v>0.000136201457998369</v>
      </c>
      <c r="JG651">
        <v>5.32982615085375e-06</v>
      </c>
      <c r="JH651">
        <v>-0</v>
      </c>
      <c r="JI651">
        <v>1991</v>
      </c>
      <c r="JJ651">
        <v>1</v>
      </c>
      <c r="JK651">
        <v>28</v>
      </c>
      <c r="JL651">
        <v>195964.1</v>
      </c>
      <c r="JM651">
        <v>195964</v>
      </c>
      <c r="JN651">
        <v>1.77246</v>
      </c>
      <c r="JO651">
        <v>2.37305</v>
      </c>
      <c r="JP651">
        <v>1.4978</v>
      </c>
      <c r="JQ651">
        <v>2.33276</v>
      </c>
      <c r="JR651">
        <v>1.54419</v>
      </c>
      <c r="JS651">
        <v>2.3645</v>
      </c>
      <c r="JT651">
        <v>35.8244</v>
      </c>
      <c r="JU651">
        <v>24.0963</v>
      </c>
      <c r="JV651">
        <v>18</v>
      </c>
      <c r="JW651">
        <v>546.929</v>
      </c>
      <c r="JX651">
        <v>434.235</v>
      </c>
      <c r="JY651">
        <v>25.4116</v>
      </c>
      <c r="JZ651">
        <v>28.2793</v>
      </c>
      <c r="KA651">
        <v>30.0003</v>
      </c>
      <c r="KB651">
        <v>28.2211</v>
      </c>
      <c r="KC651">
        <v>28.2461</v>
      </c>
      <c r="KD651">
        <v>35.5696</v>
      </c>
      <c r="KE651">
        <v>26.4485</v>
      </c>
      <c r="KF651">
        <v>100</v>
      </c>
      <c r="KG651">
        <v>25.3701</v>
      </c>
      <c r="KH651">
        <v>990.239</v>
      </c>
      <c r="KI651">
        <v>21.8706</v>
      </c>
      <c r="KJ651">
        <v>92.7852</v>
      </c>
      <c r="KK651">
        <v>98.7531</v>
      </c>
    </row>
    <row r="652" spans="1:297">
      <c r="A652">
        <v>636</v>
      </c>
      <c r="B652">
        <v>1759007558.1</v>
      </c>
      <c r="C652">
        <v>20211.0999999046</v>
      </c>
      <c r="D652" t="s">
        <v>1719</v>
      </c>
      <c r="E652" t="s">
        <v>1720</v>
      </c>
      <c r="F652">
        <v>5</v>
      </c>
      <c r="G652" t="s">
        <v>1602</v>
      </c>
      <c r="H652" t="s">
        <v>436</v>
      </c>
      <c r="I652">
        <v>1759007549.94615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(EA652+(U652+2*0.95*5.67E-8*(((EA652+$B$7)+273)^4-(EA652+273)^4)-44100*J652)/(1.84*29.3*R652+8*0.95*5.67E-8*(EA652+273)^3))</f>
        <v>0</v>
      </c>
      <c r="W652">
        <f>($C$7*EB652+$D$7*EC652+$E$7*V652)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2*0.95*5.67E-8*(((EA652+$B$7)+273)^4-(W652+273)^4)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995.945317559524</v>
      </c>
      <c r="AK652">
        <v>974.506096969697</v>
      </c>
      <c r="AL652">
        <v>3.50375448051942</v>
      </c>
      <c r="AM652">
        <v>63.08</v>
      </c>
      <c r="AN652">
        <f>(AP652 - AO652 + DY652*1E3/(8.314*(EA652+273.15)) * AR652/DX652 * AQ652) * DX652/(100*DL652) * 1000/(1000 - AP652)</f>
        <v>0</v>
      </c>
      <c r="AO652">
        <v>21.8928461339286</v>
      </c>
      <c r="AP652">
        <v>22.5616563636364</v>
      </c>
      <c r="AQ652">
        <v>-4.63596315582728e-06</v>
      </c>
      <c r="AR652">
        <v>99.94</v>
      </c>
      <c r="AS652">
        <v>0</v>
      </c>
      <c r="AT652">
        <v>0</v>
      </c>
      <c r="AU652">
        <f>IF(AS652*$H$13&gt;=AW652,1.0,(AW652/(AW652-AS652*$H$13)))</f>
        <v>0</v>
      </c>
      <c r="AV652">
        <f>(AU652-1)*100</f>
        <v>0</v>
      </c>
      <c r="AW652">
        <f>MAX(0,($B$13+$C$13*EF652)/(1+$D$13*EF652)*DY652/(EA652+273)*$E$13)</f>
        <v>0</v>
      </c>
      <c r="AX652" t="s">
        <v>437</v>
      </c>
      <c r="AY652" t="s">
        <v>437</v>
      </c>
      <c r="AZ652">
        <v>0</v>
      </c>
      <c r="BA652">
        <v>0</v>
      </c>
      <c r="BB652">
        <f>1-AZ652/BA652</f>
        <v>0</v>
      </c>
      <c r="BC652">
        <v>0</v>
      </c>
      <c r="BD652" t="s">
        <v>437</v>
      </c>
      <c r="BE652" t="s">
        <v>437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437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$B$11*EG652+$C$11*EH652+$F$11*ES652*(1-EV652)</f>
        <v>0</v>
      </c>
      <c r="DI652">
        <f>DH652*DJ652</f>
        <v>0</v>
      </c>
      <c r="DJ652">
        <f>($B$11*$D$9+$C$11*$D$9+$F$11*((FF652+EX652)/MAX(FF652+EX652+FG652, 0.1)*$I$9+FG652/MAX(FF652+EX652+FG652, 0.1)*$J$9))/($B$11+$C$11+$F$11)</f>
        <v>0</v>
      </c>
      <c r="DK652">
        <f>($B$11*$K$9+$C$11*$K$9+$F$11*((FF652+EX652)/MAX(FF652+EX652+FG652, 0.1)*$P$9+FG652/MAX(FF652+EX652+FG652, 0.1)*$Q$9))/($B$11+$C$11+$F$11)</f>
        <v>0</v>
      </c>
      <c r="DL652">
        <v>2.7</v>
      </c>
      <c r="DM652">
        <v>0.5</v>
      </c>
      <c r="DN652" t="s">
        <v>438</v>
      </c>
      <c r="DO652">
        <v>2</v>
      </c>
      <c r="DP652" t="b">
        <v>1</v>
      </c>
      <c r="DQ652">
        <v>1759007549.94615</v>
      </c>
      <c r="DR652">
        <v>928.382076923077</v>
      </c>
      <c r="DS652">
        <v>957.965230769231</v>
      </c>
      <c r="DT652">
        <v>22.5614384615385</v>
      </c>
      <c r="DU652">
        <v>21.8896153846154</v>
      </c>
      <c r="DV652">
        <v>921.303538461538</v>
      </c>
      <c r="DW652">
        <v>22.1977</v>
      </c>
      <c r="DX652">
        <v>500.022076923077</v>
      </c>
      <c r="DY652">
        <v>90.2074461538462</v>
      </c>
      <c r="DZ652">
        <v>0.0295123</v>
      </c>
      <c r="EA652">
        <v>29.1721769230769</v>
      </c>
      <c r="EB652">
        <v>29.9994923076923</v>
      </c>
      <c r="EC652">
        <v>999.9</v>
      </c>
      <c r="ED652">
        <v>0</v>
      </c>
      <c r="EE652">
        <v>0</v>
      </c>
      <c r="EF652">
        <v>10006.5361538462</v>
      </c>
      <c r="EG652">
        <v>0</v>
      </c>
      <c r="EH652">
        <v>9.84861</v>
      </c>
      <c r="EI652">
        <v>-29.5832076923077</v>
      </c>
      <c r="EJ652">
        <v>949.811461538461</v>
      </c>
      <c r="EK652">
        <v>979.403923076923</v>
      </c>
      <c r="EL652">
        <v>0.671834692307692</v>
      </c>
      <c r="EM652">
        <v>957.965230769231</v>
      </c>
      <c r="EN652">
        <v>21.8896153846154</v>
      </c>
      <c r="EO652">
        <v>2.03520923076923</v>
      </c>
      <c r="EP652">
        <v>1.97460538461538</v>
      </c>
      <c r="EQ652">
        <v>17.7209615384615</v>
      </c>
      <c r="ER652">
        <v>17.2421615384615</v>
      </c>
      <c r="ES652">
        <v>2000.05307692308</v>
      </c>
      <c r="ET652">
        <v>0.979994615384615</v>
      </c>
      <c r="EU652">
        <v>0.0200053923076923</v>
      </c>
      <c r="EV652">
        <v>0</v>
      </c>
      <c r="EW652">
        <v>339.959307692308</v>
      </c>
      <c r="EX652">
        <v>5.00016</v>
      </c>
      <c r="EY652">
        <v>7051.24461538461</v>
      </c>
      <c r="EZ652">
        <v>18234.6538461538</v>
      </c>
      <c r="FA652">
        <v>48.937</v>
      </c>
      <c r="FB652">
        <v>49.4854615384615</v>
      </c>
      <c r="FC652">
        <v>49.3701538461538</v>
      </c>
      <c r="FD652">
        <v>49.062</v>
      </c>
      <c r="FE652">
        <v>50.687</v>
      </c>
      <c r="FF652">
        <v>1955.14307692308</v>
      </c>
      <c r="FG652">
        <v>39.91</v>
      </c>
      <c r="FH652">
        <v>0</v>
      </c>
      <c r="FI652">
        <v>1759007564.1</v>
      </c>
      <c r="FJ652">
        <v>0</v>
      </c>
      <c r="FK652">
        <v>339.97032</v>
      </c>
      <c r="FL652">
        <v>-0.811846157373114</v>
      </c>
      <c r="FM652">
        <v>-22.7169231102358</v>
      </c>
      <c r="FN652">
        <v>7050.6364</v>
      </c>
      <c r="FO652">
        <v>15</v>
      </c>
      <c r="FP652">
        <v>0</v>
      </c>
      <c r="FQ652" t="s">
        <v>439</v>
      </c>
      <c r="FR652">
        <v>1747249705.1</v>
      </c>
      <c r="FS652">
        <v>1747249711.1</v>
      </c>
      <c r="FT652">
        <v>0</v>
      </c>
      <c r="FU652">
        <v>0.871</v>
      </c>
      <c r="FV652">
        <v>0.066</v>
      </c>
      <c r="FW652">
        <v>5.486</v>
      </c>
      <c r="FX652">
        <v>0.145</v>
      </c>
      <c r="FY652">
        <v>420</v>
      </c>
      <c r="FZ652">
        <v>16</v>
      </c>
      <c r="GA652">
        <v>0.27</v>
      </c>
      <c r="GB652">
        <v>0.16</v>
      </c>
      <c r="GC652">
        <v>-29.4290047619048</v>
      </c>
      <c r="GD652">
        <v>-0.770898701298755</v>
      </c>
      <c r="GE652">
        <v>0.636005951212191</v>
      </c>
      <c r="GF652">
        <v>0</v>
      </c>
      <c r="GG652">
        <v>340.050470588235</v>
      </c>
      <c r="GH652">
        <v>-0.902001534638126</v>
      </c>
      <c r="GI652">
        <v>0.204681996578061</v>
      </c>
      <c r="GJ652">
        <v>-1</v>
      </c>
      <c r="GK652">
        <v>0.667845333333333</v>
      </c>
      <c r="GL652">
        <v>0.0525331948051951</v>
      </c>
      <c r="GM652">
        <v>0.0073433006873018</v>
      </c>
      <c r="GN652">
        <v>1</v>
      </c>
      <c r="GO652">
        <v>1</v>
      </c>
      <c r="GP652">
        <v>2</v>
      </c>
      <c r="GQ652" t="s">
        <v>446</v>
      </c>
      <c r="GR652">
        <v>3.12578</v>
      </c>
      <c r="GS652">
        <v>2.65494</v>
      </c>
      <c r="GT652">
        <v>0.159021</v>
      </c>
      <c r="GU652">
        <v>0.162801</v>
      </c>
      <c r="GV652">
        <v>0.0968124</v>
      </c>
      <c r="GW652">
        <v>0.0953414</v>
      </c>
      <c r="GX652">
        <v>21593</v>
      </c>
      <c r="GY652">
        <v>20428.3</v>
      </c>
      <c r="GZ652">
        <v>22962</v>
      </c>
      <c r="HA652">
        <v>23759.3</v>
      </c>
      <c r="HB652">
        <v>35353.5</v>
      </c>
      <c r="HC652">
        <v>35588.5</v>
      </c>
      <c r="HD652">
        <v>41400</v>
      </c>
      <c r="HE652">
        <v>42375.4</v>
      </c>
      <c r="HF652">
        <v>1.9028</v>
      </c>
      <c r="HG652">
        <v>1.8154</v>
      </c>
      <c r="HH652">
        <v>0.190292</v>
      </c>
      <c r="HI652">
        <v>0</v>
      </c>
      <c r="HJ652">
        <v>26.9128</v>
      </c>
      <c r="HK652">
        <v>999.9</v>
      </c>
      <c r="HL652">
        <v>55.701</v>
      </c>
      <c r="HM652">
        <v>29.447</v>
      </c>
      <c r="HN652">
        <v>25.4816</v>
      </c>
      <c r="HO652">
        <v>54.5628</v>
      </c>
      <c r="HP652">
        <v>41.4944</v>
      </c>
      <c r="HQ652">
        <v>1</v>
      </c>
      <c r="HR652">
        <v>0.0551778</v>
      </c>
      <c r="HS652">
        <v>0.845387</v>
      </c>
      <c r="HT652">
        <v>20.2154</v>
      </c>
      <c r="HU652">
        <v>5.23167</v>
      </c>
      <c r="HV652">
        <v>11.992</v>
      </c>
      <c r="HW652">
        <v>4.95555</v>
      </c>
      <c r="HX652">
        <v>3.30385</v>
      </c>
      <c r="HY652">
        <v>26.1</v>
      </c>
      <c r="HZ652">
        <v>9999</v>
      </c>
      <c r="IA652">
        <v>9999</v>
      </c>
      <c r="IB652">
        <v>9999</v>
      </c>
      <c r="IC652">
        <v>1.86846</v>
      </c>
      <c r="ID652">
        <v>1.86417</v>
      </c>
      <c r="IE652">
        <v>1.8718</v>
      </c>
      <c r="IF652">
        <v>1.86267</v>
      </c>
      <c r="IG652">
        <v>1.86205</v>
      </c>
      <c r="IH652">
        <v>1.86859</v>
      </c>
      <c r="II652">
        <v>1.85868</v>
      </c>
      <c r="IJ652">
        <v>1.86508</v>
      </c>
      <c r="IK652">
        <v>5</v>
      </c>
      <c r="IL652">
        <v>0</v>
      </c>
      <c r="IM652">
        <v>0</v>
      </c>
      <c r="IN652">
        <v>0</v>
      </c>
      <c r="IO652" t="s">
        <v>441</v>
      </c>
      <c r="IP652" t="s">
        <v>442</v>
      </c>
      <c r="IQ652" t="s">
        <v>443</v>
      </c>
      <c r="IR652" t="s">
        <v>443</v>
      </c>
      <c r="IS652" t="s">
        <v>443</v>
      </c>
      <c r="IT652" t="s">
        <v>443</v>
      </c>
      <c r="IU652">
        <v>0</v>
      </c>
      <c r="IV652">
        <v>100</v>
      </c>
      <c r="IW652">
        <v>100</v>
      </c>
      <c r="IX652">
        <v>7.134</v>
      </c>
      <c r="IY652">
        <v>0.3637</v>
      </c>
      <c r="IZ652">
        <v>4.29428474587108</v>
      </c>
      <c r="JA652">
        <v>0.0044018681294096</v>
      </c>
      <c r="JB652">
        <v>-1.90699597991277e-06</v>
      </c>
      <c r="JC652">
        <v>4.44501569190667e-10</v>
      </c>
      <c r="JD652">
        <v>0.0663976639725661</v>
      </c>
      <c r="JE652">
        <v>0.00774552653971819</v>
      </c>
      <c r="JF652">
        <v>0.000136201457998369</v>
      </c>
      <c r="JG652">
        <v>5.32982615085375e-06</v>
      </c>
      <c r="JH652">
        <v>-0</v>
      </c>
      <c r="JI652">
        <v>1991</v>
      </c>
      <c r="JJ652">
        <v>1</v>
      </c>
      <c r="JK652">
        <v>28</v>
      </c>
      <c r="JL652">
        <v>195964.2</v>
      </c>
      <c r="JM652">
        <v>195964.1</v>
      </c>
      <c r="JN652">
        <v>1.7981</v>
      </c>
      <c r="JO652">
        <v>2.37915</v>
      </c>
      <c r="JP652">
        <v>1.49902</v>
      </c>
      <c r="JQ652">
        <v>2.33276</v>
      </c>
      <c r="JR652">
        <v>1.54419</v>
      </c>
      <c r="JS652">
        <v>2.28027</v>
      </c>
      <c r="JT652">
        <v>35.8477</v>
      </c>
      <c r="JU652">
        <v>24.0875</v>
      </c>
      <c r="JV652">
        <v>18</v>
      </c>
      <c r="JW652">
        <v>547.094</v>
      </c>
      <c r="JX652">
        <v>433.818</v>
      </c>
      <c r="JY652">
        <v>25.3979</v>
      </c>
      <c r="JZ652">
        <v>28.2775</v>
      </c>
      <c r="KA652">
        <v>30.0003</v>
      </c>
      <c r="KB652">
        <v>28.2194</v>
      </c>
      <c r="KC652">
        <v>28.2441</v>
      </c>
      <c r="KD652">
        <v>36.1361</v>
      </c>
      <c r="KE652">
        <v>26.4485</v>
      </c>
      <c r="KF652">
        <v>100</v>
      </c>
      <c r="KG652">
        <v>25.3727</v>
      </c>
      <c r="KH652">
        <v>1010.57</v>
      </c>
      <c r="KI652">
        <v>21.8653</v>
      </c>
      <c r="KJ652">
        <v>92.7856</v>
      </c>
      <c r="KK652">
        <v>98.754</v>
      </c>
    </row>
    <row r="653" spans="1:297">
      <c r="A653">
        <v>637</v>
      </c>
      <c r="B653">
        <v>1759007563.1</v>
      </c>
      <c r="C653">
        <v>20216.0999999046</v>
      </c>
      <c r="D653" t="s">
        <v>1721</v>
      </c>
      <c r="E653" t="s">
        <v>1722</v>
      </c>
      <c r="F653">
        <v>5</v>
      </c>
      <c r="G653" t="s">
        <v>1602</v>
      </c>
      <c r="H653" t="s">
        <v>436</v>
      </c>
      <c r="I653">
        <v>1759007554.94615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(EA653+(U653+2*0.95*5.67E-8*(((EA653+$B$7)+273)^4-(EA653+273)^4)-44100*J653)/(1.84*29.3*R653+8*0.95*5.67E-8*(EA653+273)^3))</f>
        <v>0</v>
      </c>
      <c r="W653">
        <f>($C$7*EB653+$D$7*EC653+$E$7*V653)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2*0.95*5.67E-8*(((EA653+$B$7)+273)^4-(W653+273)^4)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1015.60533740595</v>
      </c>
      <c r="AK653">
        <v>993.027842424242</v>
      </c>
      <c r="AL653">
        <v>3.77210798701284</v>
      </c>
      <c r="AM653">
        <v>63.08</v>
      </c>
      <c r="AN653">
        <f>(AP653 - AO653 + DY653*1E3/(8.314*(EA653+273.15)) * AR653/DX653 * AQ653) * DX653/(100*DL653) * 1000/(1000 - AP653)</f>
        <v>0</v>
      </c>
      <c r="AO653">
        <v>21.8945750535714</v>
      </c>
      <c r="AP653">
        <v>22.558223030303</v>
      </c>
      <c r="AQ653">
        <v>-1.2871025526214e-05</v>
      </c>
      <c r="AR653">
        <v>99.94</v>
      </c>
      <c r="AS653">
        <v>0</v>
      </c>
      <c r="AT653">
        <v>0</v>
      </c>
      <c r="AU653">
        <f>IF(AS653*$H$13&gt;=AW653,1.0,(AW653/(AW653-AS653*$H$13)))</f>
        <v>0</v>
      </c>
      <c r="AV653">
        <f>(AU653-1)*100</f>
        <v>0</v>
      </c>
      <c r="AW653">
        <f>MAX(0,($B$13+$C$13*EF653)/(1+$D$13*EF653)*DY653/(EA653+273)*$E$13)</f>
        <v>0</v>
      </c>
      <c r="AX653" t="s">
        <v>437</v>
      </c>
      <c r="AY653" t="s">
        <v>437</v>
      </c>
      <c r="AZ653">
        <v>0</v>
      </c>
      <c r="BA653">
        <v>0</v>
      </c>
      <c r="BB653">
        <f>1-AZ653/BA653</f>
        <v>0</v>
      </c>
      <c r="BC653">
        <v>0</v>
      </c>
      <c r="BD653" t="s">
        <v>437</v>
      </c>
      <c r="BE653" t="s">
        <v>437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437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$B$11*EG653+$C$11*EH653+$F$11*ES653*(1-EV653)</f>
        <v>0</v>
      </c>
      <c r="DI653">
        <f>DH653*DJ653</f>
        <v>0</v>
      </c>
      <c r="DJ653">
        <f>($B$11*$D$9+$C$11*$D$9+$F$11*((FF653+EX653)/MAX(FF653+EX653+FG653, 0.1)*$I$9+FG653/MAX(FF653+EX653+FG653, 0.1)*$J$9))/($B$11+$C$11+$F$11)</f>
        <v>0</v>
      </c>
      <c r="DK653">
        <f>($B$11*$K$9+$C$11*$K$9+$F$11*((FF653+EX653)/MAX(FF653+EX653+FG653, 0.1)*$P$9+FG653/MAX(FF653+EX653+FG653, 0.1)*$Q$9))/($B$11+$C$11+$F$11)</f>
        <v>0</v>
      </c>
      <c r="DL653">
        <v>2.7</v>
      </c>
      <c r="DM653">
        <v>0.5</v>
      </c>
      <c r="DN653" t="s">
        <v>438</v>
      </c>
      <c r="DO653">
        <v>2</v>
      </c>
      <c r="DP653" t="b">
        <v>1</v>
      </c>
      <c r="DQ653">
        <v>1759007554.94615</v>
      </c>
      <c r="DR653">
        <v>945.472769230769</v>
      </c>
      <c r="DS653">
        <v>975.867923076923</v>
      </c>
      <c r="DT653">
        <v>22.5618461538462</v>
      </c>
      <c r="DU653">
        <v>21.8921153846154</v>
      </c>
      <c r="DV653">
        <v>938.359923076923</v>
      </c>
      <c r="DW653">
        <v>22.1981076923077</v>
      </c>
      <c r="DX653">
        <v>500.000384615385</v>
      </c>
      <c r="DY653">
        <v>90.2074538461539</v>
      </c>
      <c r="DZ653">
        <v>0.0293207615384615</v>
      </c>
      <c r="EA653">
        <v>29.1776923076923</v>
      </c>
      <c r="EB653">
        <v>30.0074692307692</v>
      </c>
      <c r="EC653">
        <v>999.9</v>
      </c>
      <c r="ED653">
        <v>0</v>
      </c>
      <c r="EE653">
        <v>0</v>
      </c>
      <c r="EF653">
        <v>10013.3569230769</v>
      </c>
      <c r="EG653">
        <v>0</v>
      </c>
      <c r="EH653">
        <v>9.84861</v>
      </c>
      <c r="EI653">
        <v>-30.3956692307692</v>
      </c>
      <c r="EJ653">
        <v>967.297</v>
      </c>
      <c r="EK653">
        <v>997.710538461539</v>
      </c>
      <c r="EL653">
        <v>0.669756923076923</v>
      </c>
      <c r="EM653">
        <v>975.867923076923</v>
      </c>
      <c r="EN653">
        <v>21.8921153846154</v>
      </c>
      <c r="EO653">
        <v>2.03524769230769</v>
      </c>
      <c r="EP653">
        <v>1.97483153846154</v>
      </c>
      <c r="EQ653">
        <v>17.7212538461538</v>
      </c>
      <c r="ER653">
        <v>17.2439461538462</v>
      </c>
      <c r="ES653">
        <v>2000.02692307692</v>
      </c>
      <c r="ET653">
        <v>0.979995538461539</v>
      </c>
      <c r="EU653">
        <v>0.0200044846153846</v>
      </c>
      <c r="EV653">
        <v>0</v>
      </c>
      <c r="EW653">
        <v>339.944846153846</v>
      </c>
      <c r="EX653">
        <v>5.00016</v>
      </c>
      <c r="EY653">
        <v>7049.08692307692</v>
      </c>
      <c r="EZ653">
        <v>18234.4230769231</v>
      </c>
      <c r="FA653">
        <v>48.937</v>
      </c>
      <c r="FB653">
        <v>49.4903076923077</v>
      </c>
      <c r="FC653">
        <v>49.3653076923077</v>
      </c>
      <c r="FD653">
        <v>49.062</v>
      </c>
      <c r="FE653">
        <v>50.687</v>
      </c>
      <c r="FF653">
        <v>1955.11923076923</v>
      </c>
      <c r="FG653">
        <v>39.9076923076923</v>
      </c>
      <c r="FH653">
        <v>0</v>
      </c>
      <c r="FI653">
        <v>1759007568.9</v>
      </c>
      <c r="FJ653">
        <v>0</v>
      </c>
      <c r="FK653">
        <v>339.91012</v>
      </c>
      <c r="FL653">
        <v>-0.521615391426448</v>
      </c>
      <c r="FM653">
        <v>-23.0138461205231</v>
      </c>
      <c r="FN653">
        <v>7048.7012</v>
      </c>
      <c r="FO653">
        <v>15</v>
      </c>
      <c r="FP653">
        <v>0</v>
      </c>
      <c r="FQ653" t="s">
        <v>439</v>
      </c>
      <c r="FR653">
        <v>1747249705.1</v>
      </c>
      <c r="FS653">
        <v>1747249711.1</v>
      </c>
      <c r="FT653">
        <v>0</v>
      </c>
      <c r="FU653">
        <v>0.871</v>
      </c>
      <c r="FV653">
        <v>0.066</v>
      </c>
      <c r="FW653">
        <v>5.486</v>
      </c>
      <c r="FX653">
        <v>0.145</v>
      </c>
      <c r="FY653">
        <v>420</v>
      </c>
      <c r="FZ653">
        <v>16</v>
      </c>
      <c r="GA653">
        <v>0.27</v>
      </c>
      <c r="GB653">
        <v>0.16</v>
      </c>
      <c r="GC653">
        <v>-30.2224190476191</v>
      </c>
      <c r="GD653">
        <v>-8.7776025974027</v>
      </c>
      <c r="GE653">
        <v>1.38015179690291</v>
      </c>
      <c r="GF653">
        <v>0</v>
      </c>
      <c r="GG653">
        <v>339.975205882353</v>
      </c>
      <c r="GH653">
        <v>-0.883223838569223</v>
      </c>
      <c r="GI653">
        <v>0.217887960876245</v>
      </c>
      <c r="GJ653">
        <v>-1</v>
      </c>
      <c r="GK653">
        <v>0.67038519047619</v>
      </c>
      <c r="GL653">
        <v>-0.0242315844155837</v>
      </c>
      <c r="GM653">
        <v>0.0038848537831043</v>
      </c>
      <c r="GN653">
        <v>1</v>
      </c>
      <c r="GO653">
        <v>1</v>
      </c>
      <c r="GP653">
        <v>2</v>
      </c>
      <c r="GQ653" t="s">
        <v>446</v>
      </c>
      <c r="GR653">
        <v>3.12553</v>
      </c>
      <c r="GS653">
        <v>2.65513</v>
      </c>
      <c r="GT653">
        <v>0.161068</v>
      </c>
      <c r="GU653">
        <v>0.165</v>
      </c>
      <c r="GV653">
        <v>0.096804</v>
      </c>
      <c r="GW653">
        <v>0.0953502</v>
      </c>
      <c r="GX653">
        <v>21540.3</v>
      </c>
      <c r="GY653">
        <v>20374.8</v>
      </c>
      <c r="GZ653">
        <v>22961.9</v>
      </c>
      <c r="HA653">
        <v>23759.5</v>
      </c>
      <c r="HB653">
        <v>35353.8</v>
      </c>
      <c r="HC653">
        <v>35588.4</v>
      </c>
      <c r="HD653">
        <v>41399.8</v>
      </c>
      <c r="HE653">
        <v>42375.5</v>
      </c>
      <c r="HF653">
        <v>1.90233</v>
      </c>
      <c r="HG653">
        <v>1.8161</v>
      </c>
      <c r="HH653">
        <v>0.191219</v>
      </c>
      <c r="HI653">
        <v>0</v>
      </c>
      <c r="HJ653">
        <v>26.9128</v>
      </c>
      <c r="HK653">
        <v>999.9</v>
      </c>
      <c r="HL653">
        <v>55.701</v>
      </c>
      <c r="HM653">
        <v>29.447</v>
      </c>
      <c r="HN653">
        <v>25.4827</v>
      </c>
      <c r="HO653">
        <v>54.1228</v>
      </c>
      <c r="HP653">
        <v>41.4744</v>
      </c>
      <c r="HQ653">
        <v>1</v>
      </c>
      <c r="HR653">
        <v>0.0551067</v>
      </c>
      <c r="HS653">
        <v>0.868194</v>
      </c>
      <c r="HT653">
        <v>20.2155</v>
      </c>
      <c r="HU653">
        <v>5.23286</v>
      </c>
      <c r="HV653">
        <v>11.992</v>
      </c>
      <c r="HW653">
        <v>4.9556</v>
      </c>
      <c r="HX653">
        <v>3.3039</v>
      </c>
      <c r="HY653">
        <v>26.1</v>
      </c>
      <c r="HZ653">
        <v>9999</v>
      </c>
      <c r="IA653">
        <v>9999</v>
      </c>
      <c r="IB653">
        <v>9999</v>
      </c>
      <c r="IC653">
        <v>1.86853</v>
      </c>
      <c r="ID653">
        <v>1.86418</v>
      </c>
      <c r="IE653">
        <v>1.8718</v>
      </c>
      <c r="IF653">
        <v>1.8627</v>
      </c>
      <c r="IG653">
        <v>1.86207</v>
      </c>
      <c r="IH653">
        <v>1.86859</v>
      </c>
      <c r="II653">
        <v>1.85868</v>
      </c>
      <c r="IJ653">
        <v>1.86508</v>
      </c>
      <c r="IK653">
        <v>5</v>
      </c>
      <c r="IL653">
        <v>0</v>
      </c>
      <c r="IM653">
        <v>0</v>
      </c>
      <c r="IN653">
        <v>0</v>
      </c>
      <c r="IO653" t="s">
        <v>441</v>
      </c>
      <c r="IP653" t="s">
        <v>442</v>
      </c>
      <c r="IQ653" t="s">
        <v>443</v>
      </c>
      <c r="IR653" t="s">
        <v>443</v>
      </c>
      <c r="IS653" t="s">
        <v>443</v>
      </c>
      <c r="IT653" t="s">
        <v>443</v>
      </c>
      <c r="IU653">
        <v>0</v>
      </c>
      <c r="IV653">
        <v>100</v>
      </c>
      <c r="IW653">
        <v>100</v>
      </c>
      <c r="IX653">
        <v>7.171</v>
      </c>
      <c r="IY653">
        <v>0.3637</v>
      </c>
      <c r="IZ653">
        <v>4.29428474587108</v>
      </c>
      <c r="JA653">
        <v>0.0044018681294096</v>
      </c>
      <c r="JB653">
        <v>-1.90699597991277e-06</v>
      </c>
      <c r="JC653">
        <v>4.44501569190667e-10</v>
      </c>
      <c r="JD653">
        <v>0.0663976639725661</v>
      </c>
      <c r="JE653">
        <v>0.00774552653971819</v>
      </c>
      <c r="JF653">
        <v>0.000136201457998369</v>
      </c>
      <c r="JG653">
        <v>5.32982615085375e-06</v>
      </c>
      <c r="JH653">
        <v>-0</v>
      </c>
      <c r="JI653">
        <v>1991</v>
      </c>
      <c r="JJ653">
        <v>1</v>
      </c>
      <c r="JK653">
        <v>28</v>
      </c>
      <c r="JL653">
        <v>195964.3</v>
      </c>
      <c r="JM653">
        <v>195964.2</v>
      </c>
      <c r="JN653">
        <v>1.82129</v>
      </c>
      <c r="JO653">
        <v>2.36816</v>
      </c>
      <c r="JP653">
        <v>1.4978</v>
      </c>
      <c r="JQ653">
        <v>2.33276</v>
      </c>
      <c r="JR653">
        <v>1.54419</v>
      </c>
      <c r="JS653">
        <v>2.34741</v>
      </c>
      <c r="JT653">
        <v>35.8477</v>
      </c>
      <c r="JU653">
        <v>24.0963</v>
      </c>
      <c r="JV653">
        <v>18</v>
      </c>
      <c r="JW653">
        <v>546.769</v>
      </c>
      <c r="JX653">
        <v>434.221</v>
      </c>
      <c r="JY653">
        <v>25.3847</v>
      </c>
      <c r="JZ653">
        <v>28.2763</v>
      </c>
      <c r="KA653">
        <v>30.0001</v>
      </c>
      <c r="KB653">
        <v>28.2176</v>
      </c>
      <c r="KC653">
        <v>28.2423</v>
      </c>
      <c r="KD653">
        <v>36.5573</v>
      </c>
      <c r="KE653">
        <v>26.4485</v>
      </c>
      <c r="KF653">
        <v>100</v>
      </c>
      <c r="KG653">
        <v>25.3731</v>
      </c>
      <c r="KH653">
        <v>1024.06</v>
      </c>
      <c r="KI653">
        <v>21.8573</v>
      </c>
      <c r="KJ653">
        <v>92.7851</v>
      </c>
      <c r="KK653">
        <v>98.7544</v>
      </c>
    </row>
    <row r="654" spans="1:297">
      <c r="A654">
        <v>638</v>
      </c>
      <c r="B654">
        <v>1759007568.1</v>
      </c>
      <c r="C654">
        <v>20221.0999999046</v>
      </c>
      <c r="D654" t="s">
        <v>1723</v>
      </c>
      <c r="E654" t="s">
        <v>1724</v>
      </c>
      <c r="F654">
        <v>5</v>
      </c>
      <c r="G654" t="s">
        <v>1602</v>
      </c>
      <c r="H654" t="s">
        <v>436</v>
      </c>
      <c r="I654">
        <v>1759007559.94615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(EA654+(U654+2*0.95*5.67E-8*(((EA654+$B$7)+273)^4-(EA654+273)^4)-44100*J654)/(1.84*29.3*R654+8*0.95*5.67E-8*(EA654+273)^3))</f>
        <v>0</v>
      </c>
      <c r="W654">
        <f>($C$7*EB654+$D$7*EC654+$E$7*V654)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2*0.95*5.67E-8*(((EA654+$B$7)+273)^4-(W654+273)^4)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1032.12406526191</v>
      </c>
      <c r="AK654">
        <v>1011.05825454545</v>
      </c>
      <c r="AL654">
        <v>3.4249153030302</v>
      </c>
      <c r="AM654">
        <v>63.08</v>
      </c>
      <c r="AN654">
        <f>(AP654 - AO654 + DY654*1E3/(8.314*(EA654+273.15)) * AR654/DX654 * AQ654) * DX654/(100*DL654) * 1000/(1000 - AP654)</f>
        <v>0</v>
      </c>
      <c r="AO654">
        <v>21.8977527291667</v>
      </c>
      <c r="AP654">
        <v>22.5557945454545</v>
      </c>
      <c r="AQ654">
        <v>-8.64646464648118e-06</v>
      </c>
      <c r="AR654">
        <v>99.94</v>
      </c>
      <c r="AS654">
        <v>0</v>
      </c>
      <c r="AT654">
        <v>0</v>
      </c>
      <c r="AU654">
        <f>IF(AS654*$H$13&gt;=AW654,1.0,(AW654/(AW654-AS654*$H$13)))</f>
        <v>0</v>
      </c>
      <c r="AV654">
        <f>(AU654-1)*100</f>
        <v>0</v>
      </c>
      <c r="AW654">
        <f>MAX(0,($B$13+$C$13*EF654)/(1+$D$13*EF654)*DY654/(EA654+273)*$E$13)</f>
        <v>0</v>
      </c>
      <c r="AX654" t="s">
        <v>437</v>
      </c>
      <c r="AY654" t="s">
        <v>437</v>
      </c>
      <c r="AZ654">
        <v>0</v>
      </c>
      <c r="BA654">
        <v>0</v>
      </c>
      <c r="BB654">
        <f>1-AZ654/BA654</f>
        <v>0</v>
      </c>
      <c r="BC654">
        <v>0</v>
      </c>
      <c r="BD654" t="s">
        <v>437</v>
      </c>
      <c r="BE654" t="s">
        <v>437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437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$B$11*EG654+$C$11*EH654+$F$11*ES654*(1-EV654)</f>
        <v>0</v>
      </c>
      <c r="DI654">
        <f>DH654*DJ654</f>
        <v>0</v>
      </c>
      <c r="DJ654">
        <f>($B$11*$D$9+$C$11*$D$9+$F$11*((FF654+EX654)/MAX(FF654+EX654+FG654, 0.1)*$I$9+FG654/MAX(FF654+EX654+FG654, 0.1)*$J$9))/($B$11+$C$11+$F$11)</f>
        <v>0</v>
      </c>
      <c r="DK654">
        <f>($B$11*$K$9+$C$11*$K$9+$F$11*((FF654+EX654)/MAX(FF654+EX654+FG654, 0.1)*$P$9+FG654/MAX(FF654+EX654+FG654, 0.1)*$Q$9))/($B$11+$C$11+$F$11)</f>
        <v>0</v>
      </c>
      <c r="DL654">
        <v>2.7</v>
      </c>
      <c r="DM654">
        <v>0.5</v>
      </c>
      <c r="DN654" t="s">
        <v>438</v>
      </c>
      <c r="DO654">
        <v>2</v>
      </c>
      <c r="DP654" t="b">
        <v>1</v>
      </c>
      <c r="DQ654">
        <v>1759007559.94615</v>
      </c>
      <c r="DR654">
        <v>962.982230769231</v>
      </c>
      <c r="DS654">
        <v>992.639692307692</v>
      </c>
      <c r="DT654">
        <v>22.5596692307692</v>
      </c>
      <c r="DU654">
        <v>21.8949153846154</v>
      </c>
      <c r="DV654">
        <v>955.834769230769</v>
      </c>
      <c r="DW654">
        <v>22.1959692307692</v>
      </c>
      <c r="DX654">
        <v>499.988769230769</v>
      </c>
      <c r="DY654">
        <v>90.2081846153846</v>
      </c>
      <c r="DZ654">
        <v>0.0293059692307692</v>
      </c>
      <c r="EA654">
        <v>29.1808615384615</v>
      </c>
      <c r="EB654">
        <v>30.0156307692308</v>
      </c>
      <c r="EC654">
        <v>999.9</v>
      </c>
      <c r="ED654">
        <v>0</v>
      </c>
      <c r="EE654">
        <v>0</v>
      </c>
      <c r="EF654">
        <v>10015.6746153846</v>
      </c>
      <c r="EG654">
        <v>0</v>
      </c>
      <c r="EH654">
        <v>9.84861</v>
      </c>
      <c r="EI654">
        <v>-29.6587538461538</v>
      </c>
      <c r="EJ654">
        <v>985.208538461538</v>
      </c>
      <c r="EK654">
        <v>1014.86092307692</v>
      </c>
      <c r="EL654">
        <v>0.664775384615385</v>
      </c>
      <c r="EM654">
        <v>992.639692307692</v>
      </c>
      <c r="EN654">
        <v>21.8949153846154</v>
      </c>
      <c r="EO654">
        <v>2.03506692307692</v>
      </c>
      <c r="EP654">
        <v>1.9751</v>
      </c>
      <c r="EQ654">
        <v>17.7198538461538</v>
      </c>
      <c r="ER654">
        <v>17.2461076923077</v>
      </c>
      <c r="ES654">
        <v>2000.02692307692</v>
      </c>
      <c r="ET654">
        <v>0.979995538461539</v>
      </c>
      <c r="EU654">
        <v>0.0200044846153846</v>
      </c>
      <c r="EV654">
        <v>0</v>
      </c>
      <c r="EW654">
        <v>339.875307692308</v>
      </c>
      <c r="EX654">
        <v>5.00016</v>
      </c>
      <c r="EY654">
        <v>7047.31307692308</v>
      </c>
      <c r="EZ654">
        <v>18234.4230769231</v>
      </c>
      <c r="FA654">
        <v>48.937</v>
      </c>
      <c r="FB654">
        <v>49.4951538461538</v>
      </c>
      <c r="FC654">
        <v>49.3701538461538</v>
      </c>
      <c r="FD654">
        <v>49.062</v>
      </c>
      <c r="FE654">
        <v>50.687</v>
      </c>
      <c r="FF654">
        <v>1955.11923076923</v>
      </c>
      <c r="FG654">
        <v>39.9076923076923</v>
      </c>
      <c r="FH654">
        <v>0</v>
      </c>
      <c r="FI654">
        <v>1759007573.7</v>
      </c>
      <c r="FJ654">
        <v>0</v>
      </c>
      <c r="FK654">
        <v>339.81656</v>
      </c>
      <c r="FL654">
        <v>-1.2943076941296</v>
      </c>
      <c r="FM654">
        <v>-22.6823076804596</v>
      </c>
      <c r="FN654">
        <v>7046.972</v>
      </c>
      <c r="FO654">
        <v>15</v>
      </c>
      <c r="FP654">
        <v>0</v>
      </c>
      <c r="FQ654" t="s">
        <v>439</v>
      </c>
      <c r="FR654">
        <v>1747249705.1</v>
      </c>
      <c r="FS654">
        <v>1747249711.1</v>
      </c>
      <c r="FT654">
        <v>0</v>
      </c>
      <c r="FU654">
        <v>0.871</v>
      </c>
      <c r="FV654">
        <v>0.066</v>
      </c>
      <c r="FW654">
        <v>5.486</v>
      </c>
      <c r="FX654">
        <v>0.145</v>
      </c>
      <c r="FY654">
        <v>420</v>
      </c>
      <c r="FZ654">
        <v>16</v>
      </c>
      <c r="GA654">
        <v>0.27</v>
      </c>
      <c r="GB654">
        <v>0.16</v>
      </c>
      <c r="GC654">
        <v>-29.9077238095238</v>
      </c>
      <c r="GD654">
        <v>-1.86936623376629</v>
      </c>
      <c r="GE654">
        <v>1.99971915525888</v>
      </c>
      <c r="GF654">
        <v>0</v>
      </c>
      <c r="GG654">
        <v>339.890323529412</v>
      </c>
      <c r="GH654">
        <v>-1.04551566066156</v>
      </c>
      <c r="GI654">
        <v>0.212652259719979</v>
      </c>
      <c r="GJ654">
        <v>-1</v>
      </c>
      <c r="GK654">
        <v>0.668369238095238</v>
      </c>
      <c r="GL654">
        <v>-0.0543824415584409</v>
      </c>
      <c r="GM654">
        <v>0.00555817881191451</v>
      </c>
      <c r="GN654">
        <v>1</v>
      </c>
      <c r="GO654">
        <v>1</v>
      </c>
      <c r="GP654">
        <v>2</v>
      </c>
      <c r="GQ654" t="s">
        <v>446</v>
      </c>
      <c r="GR654">
        <v>3.12562</v>
      </c>
      <c r="GS654">
        <v>2.65511</v>
      </c>
      <c r="GT654">
        <v>0.162766</v>
      </c>
      <c r="GU654">
        <v>0.165903</v>
      </c>
      <c r="GV654">
        <v>0.0967948</v>
      </c>
      <c r="GW654">
        <v>0.0953618</v>
      </c>
      <c r="GX654">
        <v>21496.7</v>
      </c>
      <c r="GY654">
        <v>20352.6</v>
      </c>
      <c r="GZ654">
        <v>22961.9</v>
      </c>
      <c r="HA654">
        <v>23759.3</v>
      </c>
      <c r="HB654">
        <v>35354.8</v>
      </c>
      <c r="HC654">
        <v>35587.9</v>
      </c>
      <c r="HD654">
        <v>41400.3</v>
      </c>
      <c r="HE654">
        <v>42375.4</v>
      </c>
      <c r="HF654">
        <v>1.90262</v>
      </c>
      <c r="HG654">
        <v>1.81603</v>
      </c>
      <c r="HH654">
        <v>0.190698</v>
      </c>
      <c r="HI654">
        <v>0</v>
      </c>
      <c r="HJ654">
        <v>26.915</v>
      </c>
      <c r="HK654">
        <v>999.9</v>
      </c>
      <c r="HL654">
        <v>55.701</v>
      </c>
      <c r="HM654">
        <v>29.457</v>
      </c>
      <c r="HN654">
        <v>25.4995</v>
      </c>
      <c r="HO654">
        <v>54.1628</v>
      </c>
      <c r="HP654">
        <v>41.3742</v>
      </c>
      <c r="HQ654">
        <v>1</v>
      </c>
      <c r="HR654">
        <v>0.0550534</v>
      </c>
      <c r="HS654">
        <v>0.953246</v>
      </c>
      <c r="HT654">
        <v>20.2149</v>
      </c>
      <c r="HU654">
        <v>5.23331</v>
      </c>
      <c r="HV654">
        <v>11.992</v>
      </c>
      <c r="HW654">
        <v>4.95565</v>
      </c>
      <c r="HX654">
        <v>3.30398</v>
      </c>
      <c r="HY654">
        <v>26.1</v>
      </c>
      <c r="HZ654">
        <v>9999</v>
      </c>
      <c r="IA654">
        <v>9999</v>
      </c>
      <c r="IB654">
        <v>9999</v>
      </c>
      <c r="IC654">
        <v>1.86847</v>
      </c>
      <c r="ID654">
        <v>1.86417</v>
      </c>
      <c r="IE654">
        <v>1.8718</v>
      </c>
      <c r="IF654">
        <v>1.86267</v>
      </c>
      <c r="IG654">
        <v>1.86206</v>
      </c>
      <c r="IH654">
        <v>1.86858</v>
      </c>
      <c r="II654">
        <v>1.85868</v>
      </c>
      <c r="IJ654">
        <v>1.86508</v>
      </c>
      <c r="IK654">
        <v>5</v>
      </c>
      <c r="IL654">
        <v>0</v>
      </c>
      <c r="IM654">
        <v>0</v>
      </c>
      <c r="IN654">
        <v>0</v>
      </c>
      <c r="IO654" t="s">
        <v>441</v>
      </c>
      <c r="IP654" t="s">
        <v>442</v>
      </c>
      <c r="IQ654" t="s">
        <v>443</v>
      </c>
      <c r="IR654" t="s">
        <v>443</v>
      </c>
      <c r="IS654" t="s">
        <v>443</v>
      </c>
      <c r="IT654" t="s">
        <v>443</v>
      </c>
      <c r="IU654">
        <v>0</v>
      </c>
      <c r="IV654">
        <v>100</v>
      </c>
      <c r="IW654">
        <v>100</v>
      </c>
      <c r="IX654">
        <v>7.202</v>
      </c>
      <c r="IY654">
        <v>0.3636</v>
      </c>
      <c r="IZ654">
        <v>4.29428474587108</v>
      </c>
      <c r="JA654">
        <v>0.0044018681294096</v>
      </c>
      <c r="JB654">
        <v>-1.90699597991277e-06</v>
      </c>
      <c r="JC654">
        <v>4.44501569190667e-10</v>
      </c>
      <c r="JD654">
        <v>0.0663976639725661</v>
      </c>
      <c r="JE654">
        <v>0.00774552653971819</v>
      </c>
      <c r="JF654">
        <v>0.000136201457998369</v>
      </c>
      <c r="JG654">
        <v>5.32982615085375e-06</v>
      </c>
      <c r="JH654">
        <v>-0</v>
      </c>
      <c r="JI654">
        <v>1991</v>
      </c>
      <c r="JJ654">
        <v>1</v>
      </c>
      <c r="JK654">
        <v>28</v>
      </c>
      <c r="JL654">
        <v>195964.4</v>
      </c>
      <c r="JM654">
        <v>195964.3</v>
      </c>
      <c r="JN654">
        <v>1.85425</v>
      </c>
      <c r="JO654">
        <v>2.36206</v>
      </c>
      <c r="JP654">
        <v>1.4978</v>
      </c>
      <c r="JQ654">
        <v>2.33276</v>
      </c>
      <c r="JR654">
        <v>1.54419</v>
      </c>
      <c r="JS654">
        <v>2.34863</v>
      </c>
      <c r="JT654">
        <v>35.8477</v>
      </c>
      <c r="JU654">
        <v>24.105</v>
      </c>
      <c r="JV654">
        <v>18</v>
      </c>
      <c r="JW654">
        <v>546.949</v>
      </c>
      <c r="JX654">
        <v>434.163</v>
      </c>
      <c r="JY654">
        <v>25.3712</v>
      </c>
      <c r="JZ654">
        <v>28.2745</v>
      </c>
      <c r="KA654">
        <v>30</v>
      </c>
      <c r="KB654">
        <v>28.2158</v>
      </c>
      <c r="KC654">
        <v>28.2405</v>
      </c>
      <c r="KD654">
        <v>37.1912</v>
      </c>
      <c r="KE654">
        <v>26.4485</v>
      </c>
      <c r="KF654">
        <v>100</v>
      </c>
      <c r="KG654">
        <v>25.3468</v>
      </c>
      <c r="KH654">
        <v>1037.6</v>
      </c>
      <c r="KI654">
        <v>21.86</v>
      </c>
      <c r="KJ654">
        <v>92.7859</v>
      </c>
      <c r="KK654">
        <v>98.7538</v>
      </c>
    </row>
    <row r="655" spans="1:297">
      <c r="A655">
        <v>639</v>
      </c>
      <c r="B655">
        <v>1759007573.1</v>
      </c>
      <c r="C655">
        <v>20226.0999999046</v>
      </c>
      <c r="D655" t="s">
        <v>1725</v>
      </c>
      <c r="E655" t="s">
        <v>1726</v>
      </c>
      <c r="F655">
        <v>5</v>
      </c>
      <c r="G655" t="s">
        <v>1602</v>
      </c>
      <c r="H655" t="s">
        <v>436</v>
      </c>
      <c r="I655">
        <v>1759007564.94615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(EA655+(U655+2*0.95*5.67E-8*(((EA655+$B$7)+273)^4-(EA655+273)^4)-44100*J655)/(1.84*29.3*R655+8*0.95*5.67E-8*(EA655+273)^3))</f>
        <v>0</v>
      </c>
      <c r="W655">
        <f>($C$7*EB655+$D$7*EC655+$E$7*V655)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2*0.95*5.67E-8*(((EA655+$B$7)+273)^4-(W655+273)^4)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1043.65215204762</v>
      </c>
      <c r="AK655">
        <v>1025.06793939394</v>
      </c>
      <c r="AL655">
        <v>2.87393246753233</v>
      </c>
      <c r="AM655">
        <v>63.08</v>
      </c>
      <c r="AN655">
        <f>(AP655 - AO655 + DY655*1E3/(8.314*(EA655+273.15)) * AR655/DX655 * AQ655) * DX655/(100*DL655) * 1000/(1000 - AP655)</f>
        <v>0</v>
      </c>
      <c r="AO655">
        <v>21.9010146755952</v>
      </c>
      <c r="AP655">
        <v>22.552016969697</v>
      </c>
      <c r="AQ655">
        <v>-1.13900754892851e-05</v>
      </c>
      <c r="AR655">
        <v>99.94</v>
      </c>
      <c r="AS655">
        <v>0</v>
      </c>
      <c r="AT655">
        <v>0</v>
      </c>
      <c r="AU655">
        <f>IF(AS655*$H$13&gt;=AW655,1.0,(AW655/(AW655-AS655*$H$13)))</f>
        <v>0</v>
      </c>
      <c r="AV655">
        <f>(AU655-1)*100</f>
        <v>0</v>
      </c>
      <c r="AW655">
        <f>MAX(0,($B$13+$C$13*EF655)/(1+$D$13*EF655)*DY655/(EA655+273)*$E$13)</f>
        <v>0</v>
      </c>
      <c r="AX655" t="s">
        <v>437</v>
      </c>
      <c r="AY655" t="s">
        <v>437</v>
      </c>
      <c r="AZ655">
        <v>0</v>
      </c>
      <c r="BA655">
        <v>0</v>
      </c>
      <c r="BB655">
        <f>1-AZ655/BA655</f>
        <v>0</v>
      </c>
      <c r="BC655">
        <v>0</v>
      </c>
      <c r="BD655" t="s">
        <v>437</v>
      </c>
      <c r="BE655" t="s">
        <v>437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437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$B$11*EG655+$C$11*EH655+$F$11*ES655*(1-EV655)</f>
        <v>0</v>
      </c>
      <c r="DI655">
        <f>DH655*DJ655</f>
        <v>0</v>
      </c>
      <c r="DJ655">
        <f>($B$11*$D$9+$C$11*$D$9+$F$11*((FF655+EX655)/MAX(FF655+EX655+FG655, 0.1)*$I$9+FG655/MAX(FF655+EX655+FG655, 0.1)*$J$9))/($B$11+$C$11+$F$11)</f>
        <v>0</v>
      </c>
      <c r="DK655">
        <f>($B$11*$K$9+$C$11*$K$9+$F$11*((FF655+EX655)/MAX(FF655+EX655+FG655, 0.1)*$P$9+FG655/MAX(FF655+EX655+FG655, 0.1)*$Q$9))/($B$11+$C$11+$F$11)</f>
        <v>0</v>
      </c>
      <c r="DL655">
        <v>2.7</v>
      </c>
      <c r="DM655">
        <v>0.5</v>
      </c>
      <c r="DN655" t="s">
        <v>438</v>
      </c>
      <c r="DO655">
        <v>2</v>
      </c>
      <c r="DP655" t="b">
        <v>1</v>
      </c>
      <c r="DQ655">
        <v>1759007564.94615</v>
      </c>
      <c r="DR655">
        <v>979.785</v>
      </c>
      <c r="DS655">
        <v>1008.56976923077</v>
      </c>
      <c r="DT655">
        <v>22.5567461538462</v>
      </c>
      <c r="DU655">
        <v>21.8975846153846</v>
      </c>
      <c r="DV655">
        <v>972.604384615385</v>
      </c>
      <c r="DW655">
        <v>22.1931076923077</v>
      </c>
      <c r="DX655">
        <v>500.004923076923</v>
      </c>
      <c r="DY655">
        <v>90.2085307692308</v>
      </c>
      <c r="DZ655">
        <v>0.0293078230769231</v>
      </c>
      <c r="EA655">
        <v>29.1797153846154</v>
      </c>
      <c r="EB655">
        <v>30.0211461538462</v>
      </c>
      <c r="EC655">
        <v>999.9</v>
      </c>
      <c r="ED655">
        <v>0</v>
      </c>
      <c r="EE655">
        <v>0</v>
      </c>
      <c r="EF655">
        <v>10007.5023076923</v>
      </c>
      <c r="EG655">
        <v>0</v>
      </c>
      <c r="EH655">
        <v>9.84861</v>
      </c>
      <c r="EI655">
        <v>-28.7868384615385</v>
      </c>
      <c r="EJ655">
        <v>1002.39523076923</v>
      </c>
      <c r="EK655">
        <v>1031.15076923077</v>
      </c>
      <c r="EL655">
        <v>0.659179</v>
      </c>
      <c r="EM655">
        <v>1008.56976923077</v>
      </c>
      <c r="EN655">
        <v>21.8975846153846</v>
      </c>
      <c r="EO655">
        <v>2.03481153846154</v>
      </c>
      <c r="EP655">
        <v>1.97534923076923</v>
      </c>
      <c r="EQ655">
        <v>17.7178615384615</v>
      </c>
      <c r="ER655">
        <v>17.2481</v>
      </c>
      <c r="ES655">
        <v>1999.98769230769</v>
      </c>
      <c r="ET655">
        <v>0.979995076923077</v>
      </c>
      <c r="EU655">
        <v>0.0200049153846154</v>
      </c>
      <c r="EV655">
        <v>0</v>
      </c>
      <c r="EW655">
        <v>339.792384615385</v>
      </c>
      <c r="EX655">
        <v>5.00016</v>
      </c>
      <c r="EY655">
        <v>7045.41384615385</v>
      </c>
      <c r="EZ655">
        <v>18234.0615384615</v>
      </c>
      <c r="FA655">
        <v>48.937</v>
      </c>
      <c r="FB655">
        <v>49.4806153846154</v>
      </c>
      <c r="FC655">
        <v>49.3653076923077</v>
      </c>
      <c r="FD655">
        <v>49.062</v>
      </c>
      <c r="FE655">
        <v>50.687</v>
      </c>
      <c r="FF655">
        <v>1955.08</v>
      </c>
      <c r="FG655">
        <v>39.9076923076923</v>
      </c>
      <c r="FH655">
        <v>0</v>
      </c>
      <c r="FI655">
        <v>1759007578.5</v>
      </c>
      <c r="FJ655">
        <v>0</v>
      </c>
      <c r="FK655">
        <v>339.7376</v>
      </c>
      <c r="FL655">
        <v>-1.69253845519893</v>
      </c>
      <c r="FM655">
        <v>-20.1161538218466</v>
      </c>
      <c r="FN655">
        <v>7045.192</v>
      </c>
      <c r="FO655">
        <v>15</v>
      </c>
      <c r="FP655">
        <v>0</v>
      </c>
      <c r="FQ655" t="s">
        <v>439</v>
      </c>
      <c r="FR655">
        <v>1747249705.1</v>
      </c>
      <c r="FS655">
        <v>1747249711.1</v>
      </c>
      <c r="FT655">
        <v>0</v>
      </c>
      <c r="FU655">
        <v>0.871</v>
      </c>
      <c r="FV655">
        <v>0.066</v>
      </c>
      <c r="FW655">
        <v>5.486</v>
      </c>
      <c r="FX655">
        <v>0.145</v>
      </c>
      <c r="FY655">
        <v>420</v>
      </c>
      <c r="FZ655">
        <v>16</v>
      </c>
      <c r="GA655">
        <v>0.27</v>
      </c>
      <c r="GB655">
        <v>0.16</v>
      </c>
      <c r="GC655">
        <v>-29.1110809523809</v>
      </c>
      <c r="GD655">
        <v>14.9991584415584</v>
      </c>
      <c r="GE655">
        <v>2.69145331914953</v>
      </c>
      <c r="GF655">
        <v>0</v>
      </c>
      <c r="GG655">
        <v>339.790882352941</v>
      </c>
      <c r="GH655">
        <v>-1.12421695826778</v>
      </c>
      <c r="GI655">
        <v>0.213262302549189</v>
      </c>
      <c r="GJ655">
        <v>-1</v>
      </c>
      <c r="GK655">
        <v>0.662165904761905</v>
      </c>
      <c r="GL655">
        <v>-0.0672169090909082</v>
      </c>
      <c r="GM655">
        <v>0.00685096819646866</v>
      </c>
      <c r="GN655">
        <v>1</v>
      </c>
      <c r="GO655">
        <v>1</v>
      </c>
      <c r="GP655">
        <v>2</v>
      </c>
      <c r="GQ655" t="s">
        <v>446</v>
      </c>
      <c r="GR655">
        <v>3.1255</v>
      </c>
      <c r="GS655">
        <v>2.65502</v>
      </c>
      <c r="GT655">
        <v>0.164331</v>
      </c>
      <c r="GU655">
        <v>0.167752</v>
      </c>
      <c r="GV655">
        <v>0.0967866</v>
      </c>
      <c r="GW655">
        <v>0.0953626</v>
      </c>
      <c r="GX655">
        <v>21456.5</v>
      </c>
      <c r="GY655">
        <v>20307.6</v>
      </c>
      <c r="GZ655">
        <v>22961.8</v>
      </c>
      <c r="HA655">
        <v>23759.4</v>
      </c>
      <c r="HB655">
        <v>35355.1</v>
      </c>
      <c r="HC655">
        <v>35587.9</v>
      </c>
      <c r="HD655">
        <v>41400.2</v>
      </c>
      <c r="HE655">
        <v>42375.2</v>
      </c>
      <c r="HF655">
        <v>1.9024</v>
      </c>
      <c r="HG655">
        <v>1.81607</v>
      </c>
      <c r="HH655">
        <v>0.1904</v>
      </c>
      <c r="HI655">
        <v>0</v>
      </c>
      <c r="HJ655">
        <v>26.9151</v>
      </c>
      <c r="HK655">
        <v>999.9</v>
      </c>
      <c r="HL655">
        <v>55.701</v>
      </c>
      <c r="HM655">
        <v>29.457</v>
      </c>
      <c r="HN655">
        <v>25.4981</v>
      </c>
      <c r="HO655">
        <v>54.2328</v>
      </c>
      <c r="HP655">
        <v>41.4784</v>
      </c>
      <c r="HQ655">
        <v>1</v>
      </c>
      <c r="HR655">
        <v>0.0548806</v>
      </c>
      <c r="HS655">
        <v>0.984562</v>
      </c>
      <c r="HT655">
        <v>20.2145</v>
      </c>
      <c r="HU655">
        <v>5.23271</v>
      </c>
      <c r="HV655">
        <v>11.992</v>
      </c>
      <c r="HW655">
        <v>4.9556</v>
      </c>
      <c r="HX655">
        <v>3.30382</v>
      </c>
      <c r="HY655">
        <v>26.1</v>
      </c>
      <c r="HZ655">
        <v>9999</v>
      </c>
      <c r="IA655">
        <v>9999</v>
      </c>
      <c r="IB655">
        <v>9999</v>
      </c>
      <c r="IC655">
        <v>1.86846</v>
      </c>
      <c r="ID655">
        <v>1.86417</v>
      </c>
      <c r="IE655">
        <v>1.8718</v>
      </c>
      <c r="IF655">
        <v>1.86268</v>
      </c>
      <c r="IG655">
        <v>1.86206</v>
      </c>
      <c r="IH655">
        <v>1.86857</v>
      </c>
      <c r="II655">
        <v>1.85867</v>
      </c>
      <c r="IJ655">
        <v>1.86508</v>
      </c>
      <c r="IK655">
        <v>5</v>
      </c>
      <c r="IL655">
        <v>0</v>
      </c>
      <c r="IM655">
        <v>0</v>
      </c>
      <c r="IN655">
        <v>0</v>
      </c>
      <c r="IO655" t="s">
        <v>441</v>
      </c>
      <c r="IP655" t="s">
        <v>442</v>
      </c>
      <c r="IQ655" t="s">
        <v>443</v>
      </c>
      <c r="IR655" t="s">
        <v>443</v>
      </c>
      <c r="IS655" t="s">
        <v>443</v>
      </c>
      <c r="IT655" t="s">
        <v>443</v>
      </c>
      <c r="IU655">
        <v>0</v>
      </c>
      <c r="IV655">
        <v>100</v>
      </c>
      <c r="IW655">
        <v>100</v>
      </c>
      <c r="IX655">
        <v>7.234</v>
      </c>
      <c r="IY655">
        <v>0.3635</v>
      </c>
      <c r="IZ655">
        <v>4.29428474587108</v>
      </c>
      <c r="JA655">
        <v>0.0044018681294096</v>
      </c>
      <c r="JB655">
        <v>-1.90699597991277e-06</v>
      </c>
      <c r="JC655">
        <v>4.44501569190667e-10</v>
      </c>
      <c r="JD655">
        <v>0.0663976639725661</v>
      </c>
      <c r="JE655">
        <v>0.00774552653971819</v>
      </c>
      <c r="JF655">
        <v>0.000136201457998369</v>
      </c>
      <c r="JG655">
        <v>5.32982615085375e-06</v>
      </c>
      <c r="JH655">
        <v>-0</v>
      </c>
      <c r="JI655">
        <v>1991</v>
      </c>
      <c r="JJ655">
        <v>1</v>
      </c>
      <c r="JK655">
        <v>28</v>
      </c>
      <c r="JL655">
        <v>195964.5</v>
      </c>
      <c r="JM655">
        <v>195964.4</v>
      </c>
      <c r="JN655">
        <v>1.88354</v>
      </c>
      <c r="JO655">
        <v>2.37793</v>
      </c>
      <c r="JP655">
        <v>1.4978</v>
      </c>
      <c r="JQ655">
        <v>2.33276</v>
      </c>
      <c r="JR655">
        <v>1.54419</v>
      </c>
      <c r="JS655">
        <v>2.27295</v>
      </c>
      <c r="JT655">
        <v>35.8477</v>
      </c>
      <c r="JU655">
        <v>24.0875</v>
      </c>
      <c r="JV655">
        <v>18</v>
      </c>
      <c r="JW655">
        <v>546.785</v>
      </c>
      <c r="JX655">
        <v>434.181</v>
      </c>
      <c r="JY655">
        <v>25.3417</v>
      </c>
      <c r="JZ655">
        <v>28.272</v>
      </c>
      <c r="KA655">
        <v>29.9999</v>
      </c>
      <c r="KB655">
        <v>28.2138</v>
      </c>
      <c r="KC655">
        <v>28.239</v>
      </c>
      <c r="KD655">
        <v>37.8308</v>
      </c>
      <c r="KE655">
        <v>26.4485</v>
      </c>
      <c r="KF655">
        <v>100</v>
      </c>
      <c r="KG655">
        <v>25.3251</v>
      </c>
      <c r="KH655">
        <v>1057.79</v>
      </c>
      <c r="KI655">
        <v>21.8552</v>
      </c>
      <c r="KJ655">
        <v>92.7856</v>
      </c>
      <c r="KK655">
        <v>98.7538</v>
      </c>
    </row>
    <row r="656" spans="1:297">
      <c r="A656">
        <v>640</v>
      </c>
      <c r="B656">
        <v>1759007578.1</v>
      </c>
      <c r="C656">
        <v>20231.0999999046</v>
      </c>
      <c r="D656" t="s">
        <v>1727</v>
      </c>
      <c r="E656" t="s">
        <v>1728</v>
      </c>
      <c r="F656">
        <v>5</v>
      </c>
      <c r="G656" t="s">
        <v>1602</v>
      </c>
      <c r="H656" t="s">
        <v>436</v>
      </c>
      <c r="I656">
        <v>1759007569.94615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(EA656+(U656+2*0.95*5.67E-8*(((EA656+$B$7)+273)^4-(EA656+273)^4)-44100*J656)/(1.84*29.3*R656+8*0.95*5.67E-8*(EA656+273)^3))</f>
        <v>0</v>
      </c>
      <c r="W656">
        <f>($C$7*EB656+$D$7*EC656+$E$7*V656)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2*0.95*5.67E-8*(((EA656+$B$7)+273)^4-(W656+273)^4)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1062.1423207381</v>
      </c>
      <c r="AK656">
        <v>1041.59333333333</v>
      </c>
      <c r="AL656">
        <v>3.31654999999982</v>
      </c>
      <c r="AM656">
        <v>63.08</v>
      </c>
      <c r="AN656">
        <f>(AP656 - AO656 + DY656*1E3/(8.314*(EA656+273.15)) * AR656/DX656 * AQ656) * DX656/(100*DL656) * 1000/(1000 - AP656)</f>
        <v>0</v>
      </c>
      <c r="AO656">
        <v>21.9013787291667</v>
      </c>
      <c r="AP656">
        <v>22.5487503030303</v>
      </c>
      <c r="AQ656">
        <v>-1.24535114009376e-05</v>
      </c>
      <c r="AR656">
        <v>99.94</v>
      </c>
      <c r="AS656">
        <v>0</v>
      </c>
      <c r="AT656">
        <v>0</v>
      </c>
      <c r="AU656">
        <f>IF(AS656*$H$13&gt;=AW656,1.0,(AW656/(AW656-AS656*$H$13)))</f>
        <v>0</v>
      </c>
      <c r="AV656">
        <f>(AU656-1)*100</f>
        <v>0</v>
      </c>
      <c r="AW656">
        <f>MAX(0,($B$13+$C$13*EF656)/(1+$D$13*EF656)*DY656/(EA656+273)*$E$13)</f>
        <v>0</v>
      </c>
      <c r="AX656" t="s">
        <v>437</v>
      </c>
      <c r="AY656" t="s">
        <v>437</v>
      </c>
      <c r="AZ656">
        <v>0</v>
      </c>
      <c r="BA656">
        <v>0</v>
      </c>
      <c r="BB656">
        <f>1-AZ656/BA656</f>
        <v>0</v>
      </c>
      <c r="BC656">
        <v>0</v>
      </c>
      <c r="BD656" t="s">
        <v>437</v>
      </c>
      <c r="BE656" t="s">
        <v>437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437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$B$11*EG656+$C$11*EH656+$F$11*ES656*(1-EV656)</f>
        <v>0</v>
      </c>
      <c r="DI656">
        <f>DH656*DJ656</f>
        <v>0</v>
      </c>
      <c r="DJ656">
        <f>($B$11*$D$9+$C$11*$D$9+$F$11*((FF656+EX656)/MAX(FF656+EX656+FG656, 0.1)*$I$9+FG656/MAX(FF656+EX656+FG656, 0.1)*$J$9))/($B$11+$C$11+$F$11)</f>
        <v>0</v>
      </c>
      <c r="DK656">
        <f>($B$11*$K$9+$C$11*$K$9+$F$11*((FF656+EX656)/MAX(FF656+EX656+FG656, 0.1)*$P$9+FG656/MAX(FF656+EX656+FG656, 0.1)*$Q$9))/($B$11+$C$11+$F$11)</f>
        <v>0</v>
      </c>
      <c r="DL656">
        <v>2.7</v>
      </c>
      <c r="DM656">
        <v>0.5</v>
      </c>
      <c r="DN656" t="s">
        <v>438</v>
      </c>
      <c r="DO656">
        <v>2</v>
      </c>
      <c r="DP656" t="b">
        <v>1</v>
      </c>
      <c r="DQ656">
        <v>1759007569.94615</v>
      </c>
      <c r="DR656">
        <v>996.008923076923</v>
      </c>
      <c r="DS656">
        <v>1023.90538461538</v>
      </c>
      <c r="DT656">
        <v>22.5535384615385</v>
      </c>
      <c r="DU656">
        <v>21.8998692307692</v>
      </c>
      <c r="DV656">
        <v>988.797615384615</v>
      </c>
      <c r="DW656">
        <v>22.1899769230769</v>
      </c>
      <c r="DX656">
        <v>499.981615384615</v>
      </c>
      <c r="DY656">
        <v>90.2087153846154</v>
      </c>
      <c r="DZ656">
        <v>0.0294134</v>
      </c>
      <c r="EA656">
        <v>29.1763076923077</v>
      </c>
      <c r="EB656">
        <v>30.0186846153846</v>
      </c>
      <c r="EC656">
        <v>999.9</v>
      </c>
      <c r="ED656">
        <v>0</v>
      </c>
      <c r="EE656">
        <v>0</v>
      </c>
      <c r="EF656">
        <v>9998.70307692308</v>
      </c>
      <c r="EG656">
        <v>0</v>
      </c>
      <c r="EH656">
        <v>9.84861</v>
      </c>
      <c r="EI656">
        <v>-27.8974538461539</v>
      </c>
      <c r="EJ656">
        <v>1018.99115384615</v>
      </c>
      <c r="EK656">
        <v>1046.83153846154</v>
      </c>
      <c r="EL656">
        <v>0.653686615384615</v>
      </c>
      <c r="EM656">
        <v>1023.90538461538</v>
      </c>
      <c r="EN656">
        <v>21.8998692307692</v>
      </c>
      <c r="EO656">
        <v>2.03452692307692</v>
      </c>
      <c r="EP656">
        <v>1.97555923076923</v>
      </c>
      <c r="EQ656">
        <v>17.7156384615385</v>
      </c>
      <c r="ER656">
        <v>17.2497923076923</v>
      </c>
      <c r="ES656">
        <v>1999.99307692308</v>
      </c>
      <c r="ET656">
        <v>0.979993923076923</v>
      </c>
      <c r="EU656">
        <v>0.0200060384615385</v>
      </c>
      <c r="EV656">
        <v>0</v>
      </c>
      <c r="EW656">
        <v>339.682153846154</v>
      </c>
      <c r="EX656">
        <v>5.00016</v>
      </c>
      <c r="EY656">
        <v>7043.98</v>
      </c>
      <c r="EZ656">
        <v>18234.0846153846</v>
      </c>
      <c r="FA656">
        <v>48.9322307692308</v>
      </c>
      <c r="FB656">
        <v>49.4806153846154</v>
      </c>
      <c r="FC656">
        <v>49.3701538461538</v>
      </c>
      <c r="FD656">
        <v>49.062</v>
      </c>
      <c r="FE656">
        <v>50.687</v>
      </c>
      <c r="FF656">
        <v>1955.08307692308</v>
      </c>
      <c r="FG656">
        <v>39.91</v>
      </c>
      <c r="FH656">
        <v>0</v>
      </c>
      <c r="FI656">
        <v>1759007583.9</v>
      </c>
      <c r="FJ656">
        <v>0</v>
      </c>
      <c r="FK656">
        <v>339.609769230769</v>
      </c>
      <c r="FL656">
        <v>-0.8939487017198</v>
      </c>
      <c r="FM656">
        <v>-17.7196581067852</v>
      </c>
      <c r="FN656">
        <v>7043.71538461538</v>
      </c>
      <c r="FO656">
        <v>15</v>
      </c>
      <c r="FP656">
        <v>0</v>
      </c>
      <c r="FQ656" t="s">
        <v>439</v>
      </c>
      <c r="FR656">
        <v>1747249705.1</v>
      </c>
      <c r="FS656">
        <v>1747249711.1</v>
      </c>
      <c r="FT656">
        <v>0</v>
      </c>
      <c r="FU656">
        <v>0.871</v>
      </c>
      <c r="FV656">
        <v>0.066</v>
      </c>
      <c r="FW656">
        <v>5.486</v>
      </c>
      <c r="FX656">
        <v>0.145</v>
      </c>
      <c r="FY656">
        <v>420</v>
      </c>
      <c r="FZ656">
        <v>16</v>
      </c>
      <c r="GA656">
        <v>0.27</v>
      </c>
      <c r="GB656">
        <v>0.16</v>
      </c>
      <c r="GC656">
        <v>-28.776615</v>
      </c>
      <c r="GD656">
        <v>13.0705578947368</v>
      </c>
      <c r="GE656">
        <v>2.71939072776881</v>
      </c>
      <c r="GF656">
        <v>0</v>
      </c>
      <c r="GG656">
        <v>339.700176470588</v>
      </c>
      <c r="GH656">
        <v>-1.45720396785266</v>
      </c>
      <c r="GI656">
        <v>0.237806207630378</v>
      </c>
      <c r="GJ656">
        <v>-1</v>
      </c>
      <c r="GK656">
        <v>0.6565995</v>
      </c>
      <c r="GL656">
        <v>-0.0671575037593975</v>
      </c>
      <c r="GM656">
        <v>0.00654314097738998</v>
      </c>
      <c r="GN656">
        <v>1</v>
      </c>
      <c r="GO656">
        <v>1</v>
      </c>
      <c r="GP656">
        <v>2</v>
      </c>
      <c r="GQ656" t="s">
        <v>446</v>
      </c>
      <c r="GR656">
        <v>3.12555</v>
      </c>
      <c r="GS656">
        <v>2.65494</v>
      </c>
      <c r="GT656">
        <v>0.166055</v>
      </c>
      <c r="GU656">
        <v>0.169607</v>
      </c>
      <c r="GV656">
        <v>0.0967719</v>
      </c>
      <c r="GW656">
        <v>0.0953723</v>
      </c>
      <c r="GX656">
        <v>21412.6</v>
      </c>
      <c r="GY656">
        <v>20262.3</v>
      </c>
      <c r="GZ656">
        <v>22962.2</v>
      </c>
      <c r="HA656">
        <v>23759.3</v>
      </c>
      <c r="HB656">
        <v>35355.6</v>
      </c>
      <c r="HC656">
        <v>35587.4</v>
      </c>
      <c r="HD656">
        <v>41399.9</v>
      </c>
      <c r="HE656">
        <v>42375</v>
      </c>
      <c r="HF656">
        <v>1.90243</v>
      </c>
      <c r="HG656">
        <v>1.81615</v>
      </c>
      <c r="HH656">
        <v>0.189021</v>
      </c>
      <c r="HI656">
        <v>0</v>
      </c>
      <c r="HJ656">
        <v>26.9146</v>
      </c>
      <c r="HK656">
        <v>999.9</v>
      </c>
      <c r="HL656">
        <v>55.701</v>
      </c>
      <c r="HM656">
        <v>29.447</v>
      </c>
      <c r="HN656">
        <v>25.4828</v>
      </c>
      <c r="HO656">
        <v>53.9128</v>
      </c>
      <c r="HP656">
        <v>41.6306</v>
      </c>
      <c r="HQ656">
        <v>1</v>
      </c>
      <c r="HR656">
        <v>0.0545427</v>
      </c>
      <c r="HS656">
        <v>0.98594</v>
      </c>
      <c r="HT656">
        <v>20.2146</v>
      </c>
      <c r="HU656">
        <v>5.23361</v>
      </c>
      <c r="HV656">
        <v>11.992</v>
      </c>
      <c r="HW656">
        <v>4.9555</v>
      </c>
      <c r="HX656">
        <v>3.30395</v>
      </c>
      <c r="HY656">
        <v>26.1</v>
      </c>
      <c r="HZ656">
        <v>9999</v>
      </c>
      <c r="IA656">
        <v>9999</v>
      </c>
      <c r="IB656">
        <v>9999</v>
      </c>
      <c r="IC656">
        <v>1.86844</v>
      </c>
      <c r="ID656">
        <v>1.86417</v>
      </c>
      <c r="IE656">
        <v>1.8718</v>
      </c>
      <c r="IF656">
        <v>1.86267</v>
      </c>
      <c r="IG656">
        <v>1.86206</v>
      </c>
      <c r="IH656">
        <v>1.86857</v>
      </c>
      <c r="II656">
        <v>1.85867</v>
      </c>
      <c r="IJ656">
        <v>1.86508</v>
      </c>
      <c r="IK656">
        <v>5</v>
      </c>
      <c r="IL656">
        <v>0</v>
      </c>
      <c r="IM656">
        <v>0</v>
      </c>
      <c r="IN656">
        <v>0</v>
      </c>
      <c r="IO656" t="s">
        <v>441</v>
      </c>
      <c r="IP656" t="s">
        <v>442</v>
      </c>
      <c r="IQ656" t="s">
        <v>443</v>
      </c>
      <c r="IR656" t="s">
        <v>443</v>
      </c>
      <c r="IS656" t="s">
        <v>443</v>
      </c>
      <c r="IT656" t="s">
        <v>443</v>
      </c>
      <c r="IU656">
        <v>0</v>
      </c>
      <c r="IV656">
        <v>100</v>
      </c>
      <c r="IW656">
        <v>100</v>
      </c>
      <c r="IX656">
        <v>7.26</v>
      </c>
      <c r="IY656">
        <v>0.3634</v>
      </c>
      <c r="IZ656">
        <v>4.29428474587108</v>
      </c>
      <c r="JA656">
        <v>0.0044018681294096</v>
      </c>
      <c r="JB656">
        <v>-1.90699597991277e-06</v>
      </c>
      <c r="JC656">
        <v>4.44501569190667e-10</v>
      </c>
      <c r="JD656">
        <v>0.0663976639725661</v>
      </c>
      <c r="JE656">
        <v>0.00774552653971819</v>
      </c>
      <c r="JF656">
        <v>0.000136201457998369</v>
      </c>
      <c r="JG656">
        <v>5.32982615085375e-06</v>
      </c>
      <c r="JH656">
        <v>-0</v>
      </c>
      <c r="JI656">
        <v>1991</v>
      </c>
      <c r="JJ656">
        <v>1</v>
      </c>
      <c r="JK656">
        <v>28</v>
      </c>
      <c r="JL656">
        <v>195964.5</v>
      </c>
      <c r="JM656">
        <v>195964.5</v>
      </c>
      <c r="JN656">
        <v>1.9165</v>
      </c>
      <c r="JO656">
        <v>2.37793</v>
      </c>
      <c r="JP656">
        <v>1.49902</v>
      </c>
      <c r="JQ656">
        <v>2.33276</v>
      </c>
      <c r="JR656">
        <v>1.54419</v>
      </c>
      <c r="JS656">
        <v>2.29614</v>
      </c>
      <c r="JT656">
        <v>35.8477</v>
      </c>
      <c r="JU656">
        <v>24.0875</v>
      </c>
      <c r="JV656">
        <v>18</v>
      </c>
      <c r="JW656">
        <v>546.783</v>
      </c>
      <c r="JX656">
        <v>434.208</v>
      </c>
      <c r="JY656">
        <v>25.3168</v>
      </c>
      <c r="JZ656">
        <v>28.2708</v>
      </c>
      <c r="KA656">
        <v>29.9999</v>
      </c>
      <c r="KB656">
        <v>28.2116</v>
      </c>
      <c r="KC656">
        <v>28.2365</v>
      </c>
      <c r="KD656">
        <v>38.4042</v>
      </c>
      <c r="KE656">
        <v>26.4485</v>
      </c>
      <c r="KF656">
        <v>100</v>
      </c>
      <c r="KG656">
        <v>25.3063</v>
      </c>
      <c r="KH656">
        <v>1071.47</v>
      </c>
      <c r="KI656">
        <v>21.8508</v>
      </c>
      <c r="KJ656">
        <v>92.7857</v>
      </c>
      <c r="KK656">
        <v>98.7532</v>
      </c>
    </row>
    <row r="657" spans="1:297">
      <c r="A657">
        <v>641</v>
      </c>
      <c r="B657">
        <v>1759007583.1</v>
      </c>
      <c r="C657">
        <v>20236.0999999046</v>
      </c>
      <c r="D657" t="s">
        <v>1729</v>
      </c>
      <c r="E657" t="s">
        <v>1730</v>
      </c>
      <c r="F657">
        <v>5</v>
      </c>
      <c r="G657" t="s">
        <v>1602</v>
      </c>
      <c r="H657" t="s">
        <v>436</v>
      </c>
      <c r="I657">
        <v>1759007574.94615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(EA657+(U657+2*0.95*5.67E-8*(((EA657+$B$7)+273)^4-(EA657+273)^4)-44100*J657)/(1.84*29.3*R657+8*0.95*5.67E-8*(EA657+273)^3))</f>
        <v>0</v>
      </c>
      <c r="W657">
        <f>($C$7*EB657+$D$7*EC657+$E$7*V657)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2*0.95*5.67E-8*(((EA657+$B$7)+273)^4-(W657+273)^4)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1080.40509278571</v>
      </c>
      <c r="AK657">
        <v>1059.02224242424</v>
      </c>
      <c r="AL657">
        <v>3.49743203463192</v>
      </c>
      <c r="AM657">
        <v>63.08</v>
      </c>
      <c r="AN657">
        <f>(AP657 - AO657 + DY657*1E3/(8.314*(EA657+273.15)) * AR657/DX657 * AQ657) * DX657/(100*DL657) * 1000/(1000 - AP657)</f>
        <v>0</v>
      </c>
      <c r="AO657">
        <v>21.9045422738095</v>
      </c>
      <c r="AP657">
        <v>22.5463115151515</v>
      </c>
      <c r="AQ657">
        <v>-5.41455370031934e-06</v>
      </c>
      <c r="AR657">
        <v>99.94</v>
      </c>
      <c r="AS657">
        <v>0</v>
      </c>
      <c r="AT657">
        <v>0</v>
      </c>
      <c r="AU657">
        <f>IF(AS657*$H$13&gt;=AW657,1.0,(AW657/(AW657-AS657*$H$13)))</f>
        <v>0</v>
      </c>
      <c r="AV657">
        <f>(AU657-1)*100</f>
        <v>0</v>
      </c>
      <c r="AW657">
        <f>MAX(0,($B$13+$C$13*EF657)/(1+$D$13*EF657)*DY657/(EA657+273)*$E$13)</f>
        <v>0</v>
      </c>
      <c r="AX657" t="s">
        <v>437</v>
      </c>
      <c r="AY657" t="s">
        <v>437</v>
      </c>
      <c r="AZ657">
        <v>0</v>
      </c>
      <c r="BA657">
        <v>0</v>
      </c>
      <c r="BB657">
        <f>1-AZ657/BA657</f>
        <v>0</v>
      </c>
      <c r="BC657">
        <v>0</v>
      </c>
      <c r="BD657" t="s">
        <v>437</v>
      </c>
      <c r="BE657" t="s">
        <v>437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437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$B$11*EG657+$C$11*EH657+$F$11*ES657*(1-EV657)</f>
        <v>0</v>
      </c>
      <c r="DI657">
        <f>DH657*DJ657</f>
        <v>0</v>
      </c>
      <c r="DJ657">
        <f>($B$11*$D$9+$C$11*$D$9+$F$11*((FF657+EX657)/MAX(FF657+EX657+FG657, 0.1)*$I$9+FG657/MAX(FF657+EX657+FG657, 0.1)*$J$9))/($B$11+$C$11+$F$11)</f>
        <v>0</v>
      </c>
      <c r="DK657">
        <f>($B$11*$K$9+$C$11*$K$9+$F$11*((FF657+EX657)/MAX(FF657+EX657+FG657, 0.1)*$P$9+FG657/MAX(FF657+EX657+FG657, 0.1)*$Q$9))/($B$11+$C$11+$F$11)</f>
        <v>0</v>
      </c>
      <c r="DL657">
        <v>2.7</v>
      </c>
      <c r="DM657">
        <v>0.5</v>
      </c>
      <c r="DN657" t="s">
        <v>438</v>
      </c>
      <c r="DO657">
        <v>2</v>
      </c>
      <c r="DP657" t="b">
        <v>1</v>
      </c>
      <c r="DQ657">
        <v>1759007574.94615</v>
      </c>
      <c r="DR657">
        <v>1011.65553846154</v>
      </c>
      <c r="DS657">
        <v>1039.90230769231</v>
      </c>
      <c r="DT657">
        <v>22.5502230769231</v>
      </c>
      <c r="DU657">
        <v>21.9022615384615</v>
      </c>
      <c r="DV657">
        <v>1004.414</v>
      </c>
      <c r="DW657">
        <v>22.1867307692308</v>
      </c>
      <c r="DX657">
        <v>499.991538461538</v>
      </c>
      <c r="DY657">
        <v>90.2084076923077</v>
      </c>
      <c r="DZ657">
        <v>0.0294558923076923</v>
      </c>
      <c r="EA657">
        <v>29.1710769230769</v>
      </c>
      <c r="EB657">
        <v>30.0102384615385</v>
      </c>
      <c r="EC657">
        <v>999.9</v>
      </c>
      <c r="ED657">
        <v>0</v>
      </c>
      <c r="EE657">
        <v>0</v>
      </c>
      <c r="EF657">
        <v>9999.13769230769</v>
      </c>
      <c r="EG657">
        <v>0</v>
      </c>
      <c r="EH657">
        <v>9.84861</v>
      </c>
      <c r="EI657">
        <v>-28.2468153846154</v>
      </c>
      <c r="EJ657">
        <v>1034.99461538462</v>
      </c>
      <c r="EK657">
        <v>1063.18846153846</v>
      </c>
      <c r="EL657">
        <v>0.647974461538461</v>
      </c>
      <c r="EM657">
        <v>1039.90230769231</v>
      </c>
      <c r="EN657">
        <v>21.9022615384615</v>
      </c>
      <c r="EO657">
        <v>2.03422076923077</v>
      </c>
      <c r="EP657">
        <v>1.97576846153846</v>
      </c>
      <c r="EQ657">
        <v>17.7132461538461</v>
      </c>
      <c r="ER657">
        <v>17.2514615384615</v>
      </c>
      <c r="ES657">
        <v>1999.99076923077</v>
      </c>
      <c r="ET657">
        <v>0.979993923076923</v>
      </c>
      <c r="EU657">
        <v>0.0200060384615385</v>
      </c>
      <c r="EV657">
        <v>0</v>
      </c>
      <c r="EW657">
        <v>339.654307692308</v>
      </c>
      <c r="EX657">
        <v>5.00016</v>
      </c>
      <c r="EY657">
        <v>7042.50153846154</v>
      </c>
      <c r="EZ657">
        <v>18234.0615384615</v>
      </c>
      <c r="FA657">
        <v>48.9274615384615</v>
      </c>
      <c r="FB657">
        <v>49.4660769230769</v>
      </c>
      <c r="FC657">
        <v>49.3701538461538</v>
      </c>
      <c r="FD657">
        <v>49.062</v>
      </c>
      <c r="FE657">
        <v>50.687</v>
      </c>
      <c r="FF657">
        <v>1955.08076923077</v>
      </c>
      <c r="FG657">
        <v>39.91</v>
      </c>
      <c r="FH657">
        <v>0</v>
      </c>
      <c r="FI657">
        <v>1759007588.7</v>
      </c>
      <c r="FJ657">
        <v>0</v>
      </c>
      <c r="FK657">
        <v>339.537615384615</v>
      </c>
      <c r="FL657">
        <v>-0.658051266000648</v>
      </c>
      <c r="FM657">
        <v>-16.4037606991093</v>
      </c>
      <c r="FN657">
        <v>7042.27269230769</v>
      </c>
      <c r="FO657">
        <v>15</v>
      </c>
      <c r="FP657">
        <v>0</v>
      </c>
      <c r="FQ657" t="s">
        <v>439</v>
      </c>
      <c r="FR657">
        <v>1747249705.1</v>
      </c>
      <c r="FS657">
        <v>1747249711.1</v>
      </c>
      <c r="FT657">
        <v>0</v>
      </c>
      <c r="FU657">
        <v>0.871</v>
      </c>
      <c r="FV657">
        <v>0.066</v>
      </c>
      <c r="FW657">
        <v>5.486</v>
      </c>
      <c r="FX657">
        <v>0.145</v>
      </c>
      <c r="FY657">
        <v>420</v>
      </c>
      <c r="FZ657">
        <v>16</v>
      </c>
      <c r="GA657">
        <v>0.27</v>
      </c>
      <c r="GB657">
        <v>0.16</v>
      </c>
      <c r="GC657">
        <v>-28.4424047619048</v>
      </c>
      <c r="GD657">
        <v>-3.42945974025978</v>
      </c>
      <c r="GE657">
        <v>2.27929474294472</v>
      </c>
      <c r="GF657">
        <v>0</v>
      </c>
      <c r="GG657">
        <v>339.605911764706</v>
      </c>
      <c r="GH657">
        <v>-0.743208548416427</v>
      </c>
      <c r="GI657">
        <v>0.189225568420192</v>
      </c>
      <c r="GJ657">
        <v>-1</v>
      </c>
      <c r="GK657">
        <v>0.651312</v>
      </c>
      <c r="GL657">
        <v>-0.0661336363636366</v>
      </c>
      <c r="GM657">
        <v>0.00675426923896145</v>
      </c>
      <c r="GN657">
        <v>1</v>
      </c>
      <c r="GO657">
        <v>1</v>
      </c>
      <c r="GP657">
        <v>2</v>
      </c>
      <c r="GQ657" t="s">
        <v>446</v>
      </c>
      <c r="GR657">
        <v>3.12566</v>
      </c>
      <c r="GS657">
        <v>2.65514</v>
      </c>
      <c r="GT657">
        <v>0.167838</v>
      </c>
      <c r="GU657">
        <v>0.171303</v>
      </c>
      <c r="GV657">
        <v>0.0967687</v>
      </c>
      <c r="GW657">
        <v>0.0953832</v>
      </c>
      <c r="GX657">
        <v>21366.9</v>
      </c>
      <c r="GY657">
        <v>20221</v>
      </c>
      <c r="GZ657">
        <v>22962.2</v>
      </c>
      <c r="HA657">
        <v>23759.4</v>
      </c>
      <c r="HB657">
        <v>35356.4</v>
      </c>
      <c r="HC657">
        <v>35587.5</v>
      </c>
      <c r="HD657">
        <v>41400.5</v>
      </c>
      <c r="HE657">
        <v>42375.4</v>
      </c>
      <c r="HF657">
        <v>1.90255</v>
      </c>
      <c r="HG657">
        <v>1.81603</v>
      </c>
      <c r="HH657">
        <v>0.189468</v>
      </c>
      <c r="HI657">
        <v>0</v>
      </c>
      <c r="HJ657">
        <v>26.9123</v>
      </c>
      <c r="HK657">
        <v>999.9</v>
      </c>
      <c r="HL657">
        <v>55.726</v>
      </c>
      <c r="HM657">
        <v>29.477</v>
      </c>
      <c r="HN657">
        <v>25.5411</v>
      </c>
      <c r="HO657">
        <v>54.0728</v>
      </c>
      <c r="HP657">
        <v>41.4984</v>
      </c>
      <c r="HQ657">
        <v>1</v>
      </c>
      <c r="HR657">
        <v>0.0544741</v>
      </c>
      <c r="HS657">
        <v>0.9347</v>
      </c>
      <c r="HT657">
        <v>20.215</v>
      </c>
      <c r="HU657">
        <v>5.23286</v>
      </c>
      <c r="HV657">
        <v>11.992</v>
      </c>
      <c r="HW657">
        <v>4.95565</v>
      </c>
      <c r="HX657">
        <v>3.30387</v>
      </c>
      <c r="HY657">
        <v>26.1</v>
      </c>
      <c r="HZ657">
        <v>9999</v>
      </c>
      <c r="IA657">
        <v>9999</v>
      </c>
      <c r="IB657">
        <v>9999</v>
      </c>
      <c r="IC657">
        <v>1.86846</v>
      </c>
      <c r="ID657">
        <v>1.86417</v>
      </c>
      <c r="IE657">
        <v>1.8718</v>
      </c>
      <c r="IF657">
        <v>1.86268</v>
      </c>
      <c r="IG657">
        <v>1.86206</v>
      </c>
      <c r="IH657">
        <v>1.86856</v>
      </c>
      <c r="II657">
        <v>1.85869</v>
      </c>
      <c r="IJ657">
        <v>1.86509</v>
      </c>
      <c r="IK657">
        <v>5</v>
      </c>
      <c r="IL657">
        <v>0</v>
      </c>
      <c r="IM657">
        <v>0</v>
      </c>
      <c r="IN657">
        <v>0</v>
      </c>
      <c r="IO657" t="s">
        <v>441</v>
      </c>
      <c r="IP657" t="s">
        <v>442</v>
      </c>
      <c r="IQ657" t="s">
        <v>443</v>
      </c>
      <c r="IR657" t="s">
        <v>443</v>
      </c>
      <c r="IS657" t="s">
        <v>443</v>
      </c>
      <c r="IT657" t="s">
        <v>443</v>
      </c>
      <c r="IU657">
        <v>0</v>
      </c>
      <c r="IV657">
        <v>100</v>
      </c>
      <c r="IW657">
        <v>100</v>
      </c>
      <c r="IX657">
        <v>7.29</v>
      </c>
      <c r="IY657">
        <v>0.3634</v>
      </c>
      <c r="IZ657">
        <v>4.29428474587108</v>
      </c>
      <c r="JA657">
        <v>0.0044018681294096</v>
      </c>
      <c r="JB657">
        <v>-1.90699597991277e-06</v>
      </c>
      <c r="JC657">
        <v>4.44501569190667e-10</v>
      </c>
      <c r="JD657">
        <v>0.0663976639725661</v>
      </c>
      <c r="JE657">
        <v>0.00774552653971819</v>
      </c>
      <c r="JF657">
        <v>0.000136201457998369</v>
      </c>
      <c r="JG657">
        <v>5.32982615085375e-06</v>
      </c>
      <c r="JH657">
        <v>-0</v>
      </c>
      <c r="JI657">
        <v>1991</v>
      </c>
      <c r="JJ657">
        <v>1</v>
      </c>
      <c r="JK657">
        <v>28</v>
      </c>
      <c r="JL657">
        <v>195964.6</v>
      </c>
      <c r="JM657">
        <v>195964.5</v>
      </c>
      <c r="JN657">
        <v>1.94214</v>
      </c>
      <c r="JO657">
        <v>2.36572</v>
      </c>
      <c r="JP657">
        <v>1.49902</v>
      </c>
      <c r="JQ657">
        <v>2.33276</v>
      </c>
      <c r="JR657">
        <v>1.54419</v>
      </c>
      <c r="JS657">
        <v>2.34131</v>
      </c>
      <c r="JT657">
        <v>35.8477</v>
      </c>
      <c r="JU657">
        <v>24.0963</v>
      </c>
      <c r="JV657">
        <v>18</v>
      </c>
      <c r="JW657">
        <v>546.85</v>
      </c>
      <c r="JX657">
        <v>434.119</v>
      </c>
      <c r="JY657">
        <v>25.2999</v>
      </c>
      <c r="JZ657">
        <v>28.2696</v>
      </c>
      <c r="KA657">
        <v>30.0001</v>
      </c>
      <c r="KB657">
        <v>28.2098</v>
      </c>
      <c r="KC657">
        <v>28.2345</v>
      </c>
      <c r="KD657">
        <v>39.0136</v>
      </c>
      <c r="KE657">
        <v>26.4485</v>
      </c>
      <c r="KF657">
        <v>100</v>
      </c>
      <c r="KG657">
        <v>25.3059</v>
      </c>
      <c r="KH657">
        <v>1091.83</v>
      </c>
      <c r="KI657">
        <v>21.847</v>
      </c>
      <c r="KJ657">
        <v>92.7867</v>
      </c>
      <c r="KK657">
        <v>98.7542</v>
      </c>
    </row>
    <row r="658" spans="1:297">
      <c r="A658">
        <v>642</v>
      </c>
      <c r="B658">
        <v>1759007588.1</v>
      </c>
      <c r="C658">
        <v>20241.0999999046</v>
      </c>
      <c r="D658" t="s">
        <v>1731</v>
      </c>
      <c r="E658" t="s">
        <v>1732</v>
      </c>
      <c r="F658">
        <v>5</v>
      </c>
      <c r="G658" t="s">
        <v>1602</v>
      </c>
      <c r="H658" t="s">
        <v>436</v>
      </c>
      <c r="I658">
        <v>1759007579.94615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(EA658+(U658+2*0.95*5.67E-8*(((EA658+$B$7)+273)^4-(EA658+273)^4)-44100*J658)/(1.84*29.3*R658+8*0.95*5.67E-8*(EA658+273)^3))</f>
        <v>0</v>
      </c>
      <c r="W658">
        <f>($C$7*EB658+$D$7*EC658+$E$7*V658)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2*0.95*5.67E-8*(((EA658+$B$7)+273)^4-(W658+273)^4)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1096.97930436905</v>
      </c>
      <c r="AK658">
        <v>1076.07218181818</v>
      </c>
      <c r="AL658">
        <v>3.41252164502137</v>
      </c>
      <c r="AM658">
        <v>63.08</v>
      </c>
      <c r="AN658">
        <f>(AP658 - AO658 + DY658*1E3/(8.314*(EA658+273.15)) * AR658/DX658 * AQ658) * DX658/(100*DL658) * 1000/(1000 - AP658)</f>
        <v>0</v>
      </c>
      <c r="AO658">
        <v>21.9080830446429</v>
      </c>
      <c r="AP658">
        <v>22.5445981818182</v>
      </c>
      <c r="AQ658">
        <v>-6.40611787698685e-06</v>
      </c>
      <c r="AR658">
        <v>99.94</v>
      </c>
      <c r="AS658">
        <v>0</v>
      </c>
      <c r="AT658">
        <v>0</v>
      </c>
      <c r="AU658">
        <f>IF(AS658*$H$13&gt;=AW658,1.0,(AW658/(AW658-AS658*$H$13)))</f>
        <v>0</v>
      </c>
      <c r="AV658">
        <f>(AU658-1)*100</f>
        <v>0</v>
      </c>
      <c r="AW658">
        <f>MAX(0,($B$13+$C$13*EF658)/(1+$D$13*EF658)*DY658/(EA658+273)*$E$13)</f>
        <v>0</v>
      </c>
      <c r="AX658" t="s">
        <v>437</v>
      </c>
      <c r="AY658" t="s">
        <v>437</v>
      </c>
      <c r="AZ658">
        <v>0</v>
      </c>
      <c r="BA658">
        <v>0</v>
      </c>
      <c r="BB658">
        <f>1-AZ658/BA658</f>
        <v>0</v>
      </c>
      <c r="BC658">
        <v>0</v>
      </c>
      <c r="BD658" t="s">
        <v>437</v>
      </c>
      <c r="BE658" t="s">
        <v>437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437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$B$11*EG658+$C$11*EH658+$F$11*ES658*(1-EV658)</f>
        <v>0</v>
      </c>
      <c r="DI658">
        <f>DH658*DJ658</f>
        <v>0</v>
      </c>
      <c r="DJ658">
        <f>($B$11*$D$9+$C$11*$D$9+$F$11*((FF658+EX658)/MAX(FF658+EX658+FG658, 0.1)*$I$9+FG658/MAX(FF658+EX658+FG658, 0.1)*$J$9))/($B$11+$C$11+$F$11)</f>
        <v>0</v>
      </c>
      <c r="DK658">
        <f>($B$11*$K$9+$C$11*$K$9+$F$11*((FF658+EX658)/MAX(FF658+EX658+FG658, 0.1)*$P$9+FG658/MAX(FF658+EX658+FG658, 0.1)*$Q$9))/($B$11+$C$11+$F$11)</f>
        <v>0</v>
      </c>
      <c r="DL658">
        <v>2.7</v>
      </c>
      <c r="DM658">
        <v>0.5</v>
      </c>
      <c r="DN658" t="s">
        <v>438</v>
      </c>
      <c r="DO658">
        <v>2</v>
      </c>
      <c r="DP658" t="b">
        <v>1</v>
      </c>
      <c r="DQ658">
        <v>1759007579.94615</v>
      </c>
      <c r="DR658">
        <v>1027.85384615385</v>
      </c>
      <c r="DS658">
        <v>1057.01923076923</v>
      </c>
      <c r="DT658">
        <v>22.5477</v>
      </c>
      <c r="DU658">
        <v>21.9046</v>
      </c>
      <c r="DV658">
        <v>1020.58184615385</v>
      </c>
      <c r="DW658">
        <v>22.1842615384615</v>
      </c>
      <c r="DX658">
        <v>499.986923076923</v>
      </c>
      <c r="DY658">
        <v>90.2086615384616</v>
      </c>
      <c r="DZ658">
        <v>0.0295708769230769</v>
      </c>
      <c r="EA658">
        <v>29.1655</v>
      </c>
      <c r="EB658">
        <v>30.0052153846154</v>
      </c>
      <c r="EC658">
        <v>999.9</v>
      </c>
      <c r="ED658">
        <v>0</v>
      </c>
      <c r="EE658">
        <v>0</v>
      </c>
      <c r="EF658">
        <v>9990.04846153846</v>
      </c>
      <c r="EG658">
        <v>0</v>
      </c>
      <c r="EH658">
        <v>9.84861</v>
      </c>
      <c r="EI658">
        <v>-29.1651461538462</v>
      </c>
      <c r="EJ658">
        <v>1051.56461538462</v>
      </c>
      <c r="EK658">
        <v>1080.69153846154</v>
      </c>
      <c r="EL658">
        <v>0.643110692307692</v>
      </c>
      <c r="EM658">
        <v>1057.01923076923</v>
      </c>
      <c r="EN658">
        <v>21.9046</v>
      </c>
      <c r="EO658">
        <v>2.034</v>
      </c>
      <c r="EP658">
        <v>1.97598538461538</v>
      </c>
      <c r="EQ658">
        <v>17.7115153846154</v>
      </c>
      <c r="ER658">
        <v>17.2531923076923</v>
      </c>
      <c r="ES658">
        <v>2000.01</v>
      </c>
      <c r="ET658">
        <v>0.979994153846154</v>
      </c>
      <c r="EU658">
        <v>0.0200058230769231</v>
      </c>
      <c r="EV658">
        <v>0</v>
      </c>
      <c r="EW658">
        <v>339.556923076923</v>
      </c>
      <c r="EX658">
        <v>5.00016</v>
      </c>
      <c r="EY658">
        <v>7041.13076923077</v>
      </c>
      <c r="EZ658">
        <v>18234.2230769231</v>
      </c>
      <c r="FA658">
        <v>48.9274615384615</v>
      </c>
      <c r="FB658">
        <v>49.4660769230769</v>
      </c>
      <c r="FC658">
        <v>49.375</v>
      </c>
      <c r="FD658">
        <v>49.062</v>
      </c>
      <c r="FE658">
        <v>50.687</v>
      </c>
      <c r="FF658">
        <v>1955.1</v>
      </c>
      <c r="FG658">
        <v>39.91</v>
      </c>
      <c r="FH658">
        <v>0</v>
      </c>
      <c r="FI658">
        <v>1759007593.5</v>
      </c>
      <c r="FJ658">
        <v>0</v>
      </c>
      <c r="FK658">
        <v>339.477961538462</v>
      </c>
      <c r="FL658">
        <v>-0.37329913842021</v>
      </c>
      <c r="FM658">
        <v>-17.3299144958514</v>
      </c>
      <c r="FN658">
        <v>7041.02923076923</v>
      </c>
      <c r="FO658">
        <v>15</v>
      </c>
      <c r="FP658">
        <v>0</v>
      </c>
      <c r="FQ658" t="s">
        <v>439</v>
      </c>
      <c r="FR658">
        <v>1747249705.1</v>
      </c>
      <c r="FS658">
        <v>1747249711.1</v>
      </c>
      <c r="FT658">
        <v>0</v>
      </c>
      <c r="FU658">
        <v>0.871</v>
      </c>
      <c r="FV658">
        <v>0.066</v>
      </c>
      <c r="FW658">
        <v>5.486</v>
      </c>
      <c r="FX658">
        <v>0.145</v>
      </c>
      <c r="FY658">
        <v>420</v>
      </c>
      <c r="FZ658">
        <v>16</v>
      </c>
      <c r="GA658">
        <v>0.27</v>
      </c>
      <c r="GB658">
        <v>0.16</v>
      </c>
      <c r="GC658">
        <v>-28.56651</v>
      </c>
      <c r="GD658">
        <v>-10.8373353383458</v>
      </c>
      <c r="GE658">
        <v>1.32550524891454</v>
      </c>
      <c r="GF658">
        <v>0</v>
      </c>
      <c r="GG658">
        <v>339.531588235294</v>
      </c>
      <c r="GH658">
        <v>-0.504996175408218</v>
      </c>
      <c r="GI658">
        <v>0.192905816343721</v>
      </c>
      <c r="GJ658">
        <v>-1</v>
      </c>
      <c r="GK658">
        <v>0.64542255</v>
      </c>
      <c r="GL658">
        <v>-0.0625735488721806</v>
      </c>
      <c r="GM658">
        <v>0.00610619284394949</v>
      </c>
      <c r="GN658">
        <v>1</v>
      </c>
      <c r="GO658">
        <v>1</v>
      </c>
      <c r="GP658">
        <v>2</v>
      </c>
      <c r="GQ658" t="s">
        <v>446</v>
      </c>
      <c r="GR658">
        <v>3.12564</v>
      </c>
      <c r="GS658">
        <v>2.65521</v>
      </c>
      <c r="GT658">
        <v>0.16959</v>
      </c>
      <c r="GU658">
        <v>0.173085</v>
      </c>
      <c r="GV658">
        <v>0.0967653</v>
      </c>
      <c r="GW658">
        <v>0.0953984</v>
      </c>
      <c r="GX658">
        <v>21322.3</v>
      </c>
      <c r="GY658">
        <v>20177.4</v>
      </c>
      <c r="GZ658">
        <v>22962.6</v>
      </c>
      <c r="HA658">
        <v>23759.3</v>
      </c>
      <c r="HB658">
        <v>35356.8</v>
      </c>
      <c r="HC658">
        <v>35586.9</v>
      </c>
      <c r="HD658">
        <v>41400.7</v>
      </c>
      <c r="HE658">
        <v>42375.2</v>
      </c>
      <c r="HF658">
        <v>1.9025</v>
      </c>
      <c r="HG658">
        <v>1.81615</v>
      </c>
      <c r="HH658">
        <v>0.189692</v>
      </c>
      <c r="HI658">
        <v>0</v>
      </c>
      <c r="HJ658">
        <v>26.9089</v>
      </c>
      <c r="HK658">
        <v>999.9</v>
      </c>
      <c r="HL658">
        <v>55.726</v>
      </c>
      <c r="HM658">
        <v>29.477</v>
      </c>
      <c r="HN658">
        <v>25.5393</v>
      </c>
      <c r="HO658">
        <v>53.9928</v>
      </c>
      <c r="HP658">
        <v>41.3301</v>
      </c>
      <c r="HQ658">
        <v>1</v>
      </c>
      <c r="HR658">
        <v>0.0544817</v>
      </c>
      <c r="HS658">
        <v>0.896686</v>
      </c>
      <c r="HT658">
        <v>20.215</v>
      </c>
      <c r="HU658">
        <v>5.23301</v>
      </c>
      <c r="HV658">
        <v>11.992</v>
      </c>
      <c r="HW658">
        <v>4.9558</v>
      </c>
      <c r="HX658">
        <v>3.30395</v>
      </c>
      <c r="HY658">
        <v>26.1</v>
      </c>
      <c r="HZ658">
        <v>9999</v>
      </c>
      <c r="IA658">
        <v>9999</v>
      </c>
      <c r="IB658">
        <v>9999</v>
      </c>
      <c r="IC658">
        <v>1.86846</v>
      </c>
      <c r="ID658">
        <v>1.86418</v>
      </c>
      <c r="IE658">
        <v>1.8718</v>
      </c>
      <c r="IF658">
        <v>1.8627</v>
      </c>
      <c r="IG658">
        <v>1.86208</v>
      </c>
      <c r="IH658">
        <v>1.86857</v>
      </c>
      <c r="II658">
        <v>1.85867</v>
      </c>
      <c r="IJ658">
        <v>1.86508</v>
      </c>
      <c r="IK658">
        <v>5</v>
      </c>
      <c r="IL658">
        <v>0</v>
      </c>
      <c r="IM658">
        <v>0</v>
      </c>
      <c r="IN658">
        <v>0</v>
      </c>
      <c r="IO658" t="s">
        <v>441</v>
      </c>
      <c r="IP658" t="s">
        <v>442</v>
      </c>
      <c r="IQ658" t="s">
        <v>443</v>
      </c>
      <c r="IR658" t="s">
        <v>443</v>
      </c>
      <c r="IS658" t="s">
        <v>443</v>
      </c>
      <c r="IT658" t="s">
        <v>443</v>
      </c>
      <c r="IU658">
        <v>0</v>
      </c>
      <c r="IV658">
        <v>100</v>
      </c>
      <c r="IW658">
        <v>100</v>
      </c>
      <c r="IX658">
        <v>7.32</v>
      </c>
      <c r="IY658">
        <v>0.3634</v>
      </c>
      <c r="IZ658">
        <v>4.29428474587108</v>
      </c>
      <c r="JA658">
        <v>0.0044018681294096</v>
      </c>
      <c r="JB658">
        <v>-1.90699597991277e-06</v>
      </c>
      <c r="JC658">
        <v>4.44501569190667e-10</v>
      </c>
      <c r="JD658">
        <v>0.0663976639725661</v>
      </c>
      <c r="JE658">
        <v>0.00774552653971819</v>
      </c>
      <c r="JF658">
        <v>0.000136201457998369</v>
      </c>
      <c r="JG658">
        <v>5.32982615085375e-06</v>
      </c>
      <c r="JH658">
        <v>-0</v>
      </c>
      <c r="JI658">
        <v>1991</v>
      </c>
      <c r="JJ658">
        <v>1</v>
      </c>
      <c r="JK658">
        <v>28</v>
      </c>
      <c r="JL658">
        <v>195964.7</v>
      </c>
      <c r="JM658">
        <v>195964.6</v>
      </c>
      <c r="JN658">
        <v>1.97388</v>
      </c>
      <c r="JO658">
        <v>2.35229</v>
      </c>
      <c r="JP658">
        <v>1.4978</v>
      </c>
      <c r="JQ658">
        <v>2.33276</v>
      </c>
      <c r="JR658">
        <v>1.54419</v>
      </c>
      <c r="JS658">
        <v>2.37427</v>
      </c>
      <c r="JT658">
        <v>35.8477</v>
      </c>
      <c r="JU658">
        <v>24.105</v>
      </c>
      <c r="JV658">
        <v>18</v>
      </c>
      <c r="JW658">
        <v>546.807</v>
      </c>
      <c r="JX658">
        <v>434.184</v>
      </c>
      <c r="JY658">
        <v>25.2983</v>
      </c>
      <c r="JZ658">
        <v>28.2672</v>
      </c>
      <c r="KA658">
        <v>30.0001</v>
      </c>
      <c r="KB658">
        <v>28.2086</v>
      </c>
      <c r="KC658">
        <v>28.2333</v>
      </c>
      <c r="KD658">
        <v>39.5845</v>
      </c>
      <c r="KE658">
        <v>26.4485</v>
      </c>
      <c r="KF658">
        <v>100</v>
      </c>
      <c r="KG658">
        <v>25.305</v>
      </c>
      <c r="KH658">
        <v>1105.44</v>
      </c>
      <c r="KI658">
        <v>21.8398</v>
      </c>
      <c r="KJ658">
        <v>92.7875</v>
      </c>
      <c r="KK658">
        <v>98.7536</v>
      </c>
    </row>
    <row r="659" spans="1:297">
      <c r="A659">
        <v>643</v>
      </c>
      <c r="B659">
        <v>1759007593.1</v>
      </c>
      <c r="C659">
        <v>20246.0999999046</v>
      </c>
      <c r="D659" t="s">
        <v>1733</v>
      </c>
      <c r="E659" t="s">
        <v>1734</v>
      </c>
      <c r="F659">
        <v>5</v>
      </c>
      <c r="G659" t="s">
        <v>1602</v>
      </c>
      <c r="H659" t="s">
        <v>436</v>
      </c>
      <c r="I659">
        <v>1759007584.94615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(EA659+(U659+2*0.95*5.67E-8*(((EA659+$B$7)+273)^4-(EA659+273)^4)-44100*J659)/(1.84*29.3*R659+8*0.95*5.67E-8*(EA659+273)^3))</f>
        <v>0</v>
      </c>
      <c r="W659">
        <f>($C$7*EB659+$D$7*EC659+$E$7*V659)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2*0.95*5.67E-8*(((EA659+$B$7)+273)^4-(W659+273)^4)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1115.12614613095</v>
      </c>
      <c r="AK659">
        <v>1093.65272727273</v>
      </c>
      <c r="AL659">
        <v>3.51186991341975</v>
      </c>
      <c r="AM659">
        <v>63.08</v>
      </c>
      <c r="AN659">
        <f>(AP659 - AO659 + DY659*1E3/(8.314*(EA659+273.15)) * AR659/DX659 * AQ659) * DX659/(100*DL659) * 1000/(1000 - AP659)</f>
        <v>0</v>
      </c>
      <c r="AO659">
        <v>21.9128801904762</v>
      </c>
      <c r="AP659">
        <v>22.5448781818182</v>
      </c>
      <c r="AQ659">
        <v>-7.35335910942401e-07</v>
      </c>
      <c r="AR659">
        <v>99.94</v>
      </c>
      <c r="AS659">
        <v>0</v>
      </c>
      <c r="AT659">
        <v>0</v>
      </c>
      <c r="AU659">
        <f>IF(AS659*$H$13&gt;=AW659,1.0,(AW659/(AW659-AS659*$H$13)))</f>
        <v>0</v>
      </c>
      <c r="AV659">
        <f>(AU659-1)*100</f>
        <v>0</v>
      </c>
      <c r="AW659">
        <f>MAX(0,($B$13+$C$13*EF659)/(1+$D$13*EF659)*DY659/(EA659+273)*$E$13)</f>
        <v>0</v>
      </c>
      <c r="AX659" t="s">
        <v>437</v>
      </c>
      <c r="AY659" t="s">
        <v>437</v>
      </c>
      <c r="AZ659">
        <v>0</v>
      </c>
      <c r="BA659">
        <v>0</v>
      </c>
      <c r="BB659">
        <f>1-AZ659/BA659</f>
        <v>0</v>
      </c>
      <c r="BC659">
        <v>0</v>
      </c>
      <c r="BD659" t="s">
        <v>437</v>
      </c>
      <c r="BE659" t="s">
        <v>437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437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$B$11*EG659+$C$11*EH659+$F$11*ES659*(1-EV659)</f>
        <v>0</v>
      </c>
      <c r="DI659">
        <f>DH659*DJ659</f>
        <v>0</v>
      </c>
      <c r="DJ659">
        <f>($B$11*$D$9+$C$11*$D$9+$F$11*((FF659+EX659)/MAX(FF659+EX659+FG659, 0.1)*$I$9+FG659/MAX(FF659+EX659+FG659, 0.1)*$J$9))/($B$11+$C$11+$F$11)</f>
        <v>0</v>
      </c>
      <c r="DK659">
        <f>($B$11*$K$9+$C$11*$K$9+$F$11*((FF659+EX659)/MAX(FF659+EX659+FG659, 0.1)*$P$9+FG659/MAX(FF659+EX659+FG659, 0.1)*$Q$9))/($B$11+$C$11+$F$11)</f>
        <v>0</v>
      </c>
      <c r="DL659">
        <v>2.7</v>
      </c>
      <c r="DM659">
        <v>0.5</v>
      </c>
      <c r="DN659" t="s">
        <v>438</v>
      </c>
      <c r="DO659">
        <v>2</v>
      </c>
      <c r="DP659" t="b">
        <v>1</v>
      </c>
      <c r="DQ659">
        <v>1759007584.94615</v>
      </c>
      <c r="DR659">
        <v>1044.67153846154</v>
      </c>
      <c r="DS659">
        <v>1074.31615384615</v>
      </c>
      <c r="DT659">
        <v>22.5458230769231</v>
      </c>
      <c r="DU659">
        <v>21.9082692307692</v>
      </c>
      <c r="DV659">
        <v>1037.36692307692</v>
      </c>
      <c r="DW659">
        <v>22.1824230769231</v>
      </c>
      <c r="DX659">
        <v>500.019076923077</v>
      </c>
      <c r="DY659">
        <v>90.2085307692308</v>
      </c>
      <c r="DZ659">
        <v>0.0295680846153846</v>
      </c>
      <c r="EA659">
        <v>29.1600846153846</v>
      </c>
      <c r="EB659">
        <v>30.0023692307692</v>
      </c>
      <c r="EC659">
        <v>999.9</v>
      </c>
      <c r="ED659">
        <v>0</v>
      </c>
      <c r="EE659">
        <v>0</v>
      </c>
      <c r="EF659">
        <v>9991.30307692308</v>
      </c>
      <c r="EG659">
        <v>0</v>
      </c>
      <c r="EH659">
        <v>9.84861</v>
      </c>
      <c r="EI659">
        <v>-29.6447538461539</v>
      </c>
      <c r="EJ659">
        <v>1068.76692307692</v>
      </c>
      <c r="EK659">
        <v>1098.37923076923</v>
      </c>
      <c r="EL659">
        <v>0.637552230769231</v>
      </c>
      <c r="EM659">
        <v>1074.31615384615</v>
      </c>
      <c r="EN659">
        <v>21.9082692307692</v>
      </c>
      <c r="EO659">
        <v>2.03382615384615</v>
      </c>
      <c r="EP659">
        <v>1.97631461538462</v>
      </c>
      <c r="EQ659">
        <v>17.7101692307692</v>
      </c>
      <c r="ER659">
        <v>17.2558230769231</v>
      </c>
      <c r="ES659">
        <v>2000.02923076923</v>
      </c>
      <c r="ET659">
        <v>0.979994384615385</v>
      </c>
      <c r="EU659">
        <v>0.0200056076923077</v>
      </c>
      <c r="EV659">
        <v>0</v>
      </c>
      <c r="EW659">
        <v>339.483538461538</v>
      </c>
      <c r="EX659">
        <v>5.00016</v>
      </c>
      <c r="EY659">
        <v>7039.66307692308</v>
      </c>
      <c r="EZ659">
        <v>18234.4</v>
      </c>
      <c r="FA659">
        <v>48.9322307692308</v>
      </c>
      <c r="FB659">
        <v>49.4563846153846</v>
      </c>
      <c r="FC659">
        <v>49.3653076923077</v>
      </c>
      <c r="FD659">
        <v>49.062</v>
      </c>
      <c r="FE659">
        <v>50.6918461538462</v>
      </c>
      <c r="FF659">
        <v>1955.11923076923</v>
      </c>
      <c r="FG659">
        <v>39.91</v>
      </c>
      <c r="FH659">
        <v>0</v>
      </c>
      <c r="FI659">
        <v>1759007598.9</v>
      </c>
      <c r="FJ659">
        <v>0</v>
      </c>
      <c r="FK659">
        <v>339.41952</v>
      </c>
      <c r="FL659">
        <v>-0.621384622293889</v>
      </c>
      <c r="FM659">
        <v>-17.5707692050499</v>
      </c>
      <c r="FN659">
        <v>7039.3452</v>
      </c>
      <c r="FO659">
        <v>15</v>
      </c>
      <c r="FP659">
        <v>0</v>
      </c>
      <c r="FQ659" t="s">
        <v>439</v>
      </c>
      <c r="FR659">
        <v>1747249705.1</v>
      </c>
      <c r="FS659">
        <v>1747249711.1</v>
      </c>
      <c r="FT659">
        <v>0</v>
      </c>
      <c r="FU659">
        <v>0.871</v>
      </c>
      <c r="FV659">
        <v>0.066</v>
      </c>
      <c r="FW659">
        <v>5.486</v>
      </c>
      <c r="FX659">
        <v>0.145</v>
      </c>
      <c r="FY659">
        <v>420</v>
      </c>
      <c r="FZ659">
        <v>16</v>
      </c>
      <c r="GA659">
        <v>0.27</v>
      </c>
      <c r="GB659">
        <v>0.16</v>
      </c>
      <c r="GC659">
        <v>-29.3354904761905</v>
      </c>
      <c r="GD659">
        <v>-4.63676103896102</v>
      </c>
      <c r="GE659">
        <v>0.666176573121545</v>
      </c>
      <c r="GF659">
        <v>0</v>
      </c>
      <c r="GG659">
        <v>339.459294117647</v>
      </c>
      <c r="GH659">
        <v>-0.623254390909066</v>
      </c>
      <c r="GI659">
        <v>0.226448348793447</v>
      </c>
      <c r="GJ659">
        <v>-1</v>
      </c>
      <c r="GK659">
        <v>0.640842</v>
      </c>
      <c r="GL659">
        <v>-0.066214051948051</v>
      </c>
      <c r="GM659">
        <v>0.00674354983528351</v>
      </c>
      <c r="GN659">
        <v>1</v>
      </c>
      <c r="GO659">
        <v>1</v>
      </c>
      <c r="GP659">
        <v>2</v>
      </c>
      <c r="GQ659" t="s">
        <v>446</v>
      </c>
      <c r="GR659">
        <v>3.12562</v>
      </c>
      <c r="GS659">
        <v>2.65465</v>
      </c>
      <c r="GT659">
        <v>0.171358</v>
      </c>
      <c r="GU659">
        <v>0.174771</v>
      </c>
      <c r="GV659">
        <v>0.0967613</v>
      </c>
      <c r="GW659">
        <v>0.0954117</v>
      </c>
      <c r="GX659">
        <v>21276.6</v>
      </c>
      <c r="GY659">
        <v>20136.3</v>
      </c>
      <c r="GZ659">
        <v>22962.4</v>
      </c>
      <c r="HA659">
        <v>23759.3</v>
      </c>
      <c r="HB659">
        <v>35357</v>
      </c>
      <c r="HC659">
        <v>35586.3</v>
      </c>
      <c r="HD659">
        <v>41400.6</v>
      </c>
      <c r="HE659">
        <v>42375</v>
      </c>
      <c r="HF659">
        <v>1.90275</v>
      </c>
      <c r="HG659">
        <v>1.81623</v>
      </c>
      <c r="HH659">
        <v>0.190064</v>
      </c>
      <c r="HI659">
        <v>0</v>
      </c>
      <c r="HJ659">
        <v>26.9059</v>
      </c>
      <c r="HK659">
        <v>999.9</v>
      </c>
      <c r="HL659">
        <v>55.726</v>
      </c>
      <c r="HM659">
        <v>29.447</v>
      </c>
      <c r="HN659">
        <v>25.4929</v>
      </c>
      <c r="HO659">
        <v>53.1928</v>
      </c>
      <c r="HP659">
        <v>41.4423</v>
      </c>
      <c r="HQ659">
        <v>1</v>
      </c>
      <c r="HR659">
        <v>0.0544893</v>
      </c>
      <c r="HS659">
        <v>0.896324</v>
      </c>
      <c r="HT659">
        <v>20.215</v>
      </c>
      <c r="HU659">
        <v>5.23271</v>
      </c>
      <c r="HV659">
        <v>11.992</v>
      </c>
      <c r="HW659">
        <v>4.95585</v>
      </c>
      <c r="HX659">
        <v>3.30395</v>
      </c>
      <c r="HY659">
        <v>26.1</v>
      </c>
      <c r="HZ659">
        <v>9999</v>
      </c>
      <c r="IA659">
        <v>9999</v>
      </c>
      <c r="IB659">
        <v>9999</v>
      </c>
      <c r="IC659">
        <v>1.86847</v>
      </c>
      <c r="ID659">
        <v>1.86418</v>
      </c>
      <c r="IE659">
        <v>1.8718</v>
      </c>
      <c r="IF659">
        <v>1.86267</v>
      </c>
      <c r="IG659">
        <v>1.86209</v>
      </c>
      <c r="IH659">
        <v>1.86857</v>
      </c>
      <c r="II659">
        <v>1.85867</v>
      </c>
      <c r="IJ659">
        <v>1.86508</v>
      </c>
      <c r="IK659">
        <v>5</v>
      </c>
      <c r="IL659">
        <v>0</v>
      </c>
      <c r="IM659">
        <v>0</v>
      </c>
      <c r="IN659">
        <v>0</v>
      </c>
      <c r="IO659" t="s">
        <v>441</v>
      </c>
      <c r="IP659" t="s">
        <v>442</v>
      </c>
      <c r="IQ659" t="s">
        <v>443</v>
      </c>
      <c r="IR659" t="s">
        <v>443</v>
      </c>
      <c r="IS659" t="s">
        <v>443</v>
      </c>
      <c r="IT659" t="s">
        <v>443</v>
      </c>
      <c r="IU659">
        <v>0</v>
      </c>
      <c r="IV659">
        <v>100</v>
      </c>
      <c r="IW659">
        <v>100</v>
      </c>
      <c r="IX659">
        <v>7.35</v>
      </c>
      <c r="IY659">
        <v>0.3633</v>
      </c>
      <c r="IZ659">
        <v>4.29428474587108</v>
      </c>
      <c r="JA659">
        <v>0.0044018681294096</v>
      </c>
      <c r="JB659">
        <v>-1.90699597991277e-06</v>
      </c>
      <c r="JC659">
        <v>4.44501569190667e-10</v>
      </c>
      <c r="JD659">
        <v>0.0663976639725661</v>
      </c>
      <c r="JE659">
        <v>0.00774552653971819</v>
      </c>
      <c r="JF659">
        <v>0.000136201457998369</v>
      </c>
      <c r="JG659">
        <v>5.32982615085375e-06</v>
      </c>
      <c r="JH659">
        <v>-0</v>
      </c>
      <c r="JI659">
        <v>1991</v>
      </c>
      <c r="JJ659">
        <v>1</v>
      </c>
      <c r="JK659">
        <v>28</v>
      </c>
      <c r="JL659">
        <v>195964.8</v>
      </c>
      <c r="JM659">
        <v>195964.7</v>
      </c>
      <c r="JN659">
        <v>2.00073</v>
      </c>
      <c r="JO659">
        <v>2.37305</v>
      </c>
      <c r="JP659">
        <v>1.4978</v>
      </c>
      <c r="JQ659">
        <v>2.33276</v>
      </c>
      <c r="JR659">
        <v>1.54419</v>
      </c>
      <c r="JS659">
        <v>2.25586</v>
      </c>
      <c r="JT659">
        <v>35.8244</v>
      </c>
      <c r="JU659">
        <v>24.0875</v>
      </c>
      <c r="JV659">
        <v>18</v>
      </c>
      <c r="JW659">
        <v>546.952</v>
      </c>
      <c r="JX659">
        <v>434.216</v>
      </c>
      <c r="JY659">
        <v>25.299</v>
      </c>
      <c r="JZ659">
        <v>28.2666</v>
      </c>
      <c r="KA659">
        <v>30.0001</v>
      </c>
      <c r="KB659">
        <v>28.2066</v>
      </c>
      <c r="KC659">
        <v>28.2315</v>
      </c>
      <c r="KD659">
        <v>40.1908</v>
      </c>
      <c r="KE659">
        <v>26.4485</v>
      </c>
      <c r="KF659">
        <v>100</v>
      </c>
      <c r="KG659">
        <v>25.2998</v>
      </c>
      <c r="KH659">
        <v>1125.77</v>
      </c>
      <c r="KI659">
        <v>21.8404</v>
      </c>
      <c r="KJ659">
        <v>92.787</v>
      </c>
      <c r="KK659">
        <v>98.7533</v>
      </c>
    </row>
    <row r="660" spans="1:297">
      <c r="A660">
        <v>644</v>
      </c>
      <c r="B660">
        <v>1759007598.1</v>
      </c>
      <c r="C660">
        <v>20251.0999999046</v>
      </c>
      <c r="D660" t="s">
        <v>1735</v>
      </c>
      <c r="E660" t="s">
        <v>1736</v>
      </c>
      <c r="F660">
        <v>5</v>
      </c>
      <c r="G660" t="s">
        <v>1602</v>
      </c>
      <c r="H660" t="s">
        <v>436</v>
      </c>
      <c r="I660">
        <v>1759007589.94615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(EA660+(U660+2*0.95*5.67E-8*(((EA660+$B$7)+273)^4-(EA660+273)^4)-44100*J660)/(1.84*29.3*R660+8*0.95*5.67E-8*(EA660+273)^3))</f>
        <v>0</v>
      </c>
      <c r="W660">
        <f>($C$7*EB660+$D$7*EC660+$E$7*V660)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2*0.95*5.67E-8*(((EA660+$B$7)+273)^4-(W660+273)^4)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1131.84556009524</v>
      </c>
      <c r="AK660">
        <v>1110.89854545455</v>
      </c>
      <c r="AL660">
        <v>3.43349826839814</v>
      </c>
      <c r="AM660">
        <v>63.08</v>
      </c>
      <c r="AN660">
        <f>(AP660 - AO660 + DY660*1E3/(8.314*(EA660+273.15)) * AR660/DX660 * AQ660) * DX660/(100*DL660) * 1000/(1000 - AP660)</f>
        <v>0</v>
      </c>
      <c r="AO660">
        <v>21.9177955922619</v>
      </c>
      <c r="AP660">
        <v>22.5468042424242</v>
      </c>
      <c r="AQ660">
        <v>7.78792742832744e-06</v>
      </c>
      <c r="AR660">
        <v>99.94</v>
      </c>
      <c r="AS660">
        <v>0</v>
      </c>
      <c r="AT660">
        <v>0</v>
      </c>
      <c r="AU660">
        <f>IF(AS660*$H$13&gt;=AW660,1.0,(AW660/(AW660-AS660*$H$13)))</f>
        <v>0</v>
      </c>
      <c r="AV660">
        <f>(AU660-1)*100</f>
        <v>0</v>
      </c>
      <c r="AW660">
        <f>MAX(0,($B$13+$C$13*EF660)/(1+$D$13*EF660)*DY660/(EA660+273)*$E$13)</f>
        <v>0</v>
      </c>
      <c r="AX660" t="s">
        <v>437</v>
      </c>
      <c r="AY660" t="s">
        <v>437</v>
      </c>
      <c r="AZ660">
        <v>0</v>
      </c>
      <c r="BA660">
        <v>0</v>
      </c>
      <c r="BB660">
        <f>1-AZ660/BA660</f>
        <v>0</v>
      </c>
      <c r="BC660">
        <v>0</v>
      </c>
      <c r="BD660" t="s">
        <v>437</v>
      </c>
      <c r="BE660" t="s">
        <v>437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437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$B$11*EG660+$C$11*EH660+$F$11*ES660*(1-EV660)</f>
        <v>0</v>
      </c>
      <c r="DI660">
        <f>DH660*DJ660</f>
        <v>0</v>
      </c>
      <c r="DJ660">
        <f>($B$11*$D$9+$C$11*$D$9+$F$11*((FF660+EX660)/MAX(FF660+EX660+FG660, 0.1)*$I$9+FG660/MAX(FF660+EX660+FG660, 0.1)*$J$9))/($B$11+$C$11+$F$11)</f>
        <v>0</v>
      </c>
      <c r="DK660">
        <f>($B$11*$K$9+$C$11*$K$9+$F$11*((FF660+EX660)/MAX(FF660+EX660+FG660, 0.1)*$P$9+FG660/MAX(FF660+EX660+FG660, 0.1)*$Q$9))/($B$11+$C$11+$F$11)</f>
        <v>0</v>
      </c>
      <c r="DL660">
        <v>2.7</v>
      </c>
      <c r="DM660">
        <v>0.5</v>
      </c>
      <c r="DN660" t="s">
        <v>438</v>
      </c>
      <c r="DO660">
        <v>2</v>
      </c>
      <c r="DP660" t="b">
        <v>1</v>
      </c>
      <c r="DQ660">
        <v>1759007589.94615</v>
      </c>
      <c r="DR660">
        <v>1061.62230769231</v>
      </c>
      <c r="DS660">
        <v>1091.08230769231</v>
      </c>
      <c r="DT660">
        <v>22.5455615384615</v>
      </c>
      <c r="DU660">
        <v>21.9127230769231</v>
      </c>
      <c r="DV660">
        <v>1054.28692307692</v>
      </c>
      <c r="DW660">
        <v>22.1821538461538</v>
      </c>
      <c r="DX660">
        <v>500.038384615385</v>
      </c>
      <c r="DY660">
        <v>90.2081846153846</v>
      </c>
      <c r="DZ660">
        <v>0.0295249384615385</v>
      </c>
      <c r="EA660">
        <v>29.1544846153846</v>
      </c>
      <c r="EB660">
        <v>30.0043153846154</v>
      </c>
      <c r="EC660">
        <v>999.9</v>
      </c>
      <c r="ED660">
        <v>0</v>
      </c>
      <c r="EE660">
        <v>0</v>
      </c>
      <c r="EF660">
        <v>9980.58076923077</v>
      </c>
      <c r="EG660">
        <v>0</v>
      </c>
      <c r="EH660">
        <v>9.84861</v>
      </c>
      <c r="EI660">
        <v>-29.4601461538462</v>
      </c>
      <c r="EJ660">
        <v>1086.10846153846</v>
      </c>
      <c r="EK660">
        <v>1115.52692307692</v>
      </c>
      <c r="EL660">
        <v>0.632832</v>
      </c>
      <c r="EM660">
        <v>1091.08230769231</v>
      </c>
      <c r="EN660">
        <v>21.9127230769231</v>
      </c>
      <c r="EO660">
        <v>2.03379461538462</v>
      </c>
      <c r="EP660">
        <v>1.97670923076923</v>
      </c>
      <c r="EQ660">
        <v>17.7099230769231</v>
      </c>
      <c r="ER660">
        <v>17.2589769230769</v>
      </c>
      <c r="ES660">
        <v>2000.03076923077</v>
      </c>
      <c r="ET660">
        <v>0.979994384615385</v>
      </c>
      <c r="EU660">
        <v>0.0200056076923077</v>
      </c>
      <c r="EV660">
        <v>0</v>
      </c>
      <c r="EW660">
        <v>339.379692307692</v>
      </c>
      <c r="EX660">
        <v>5.00016</v>
      </c>
      <c r="EY660">
        <v>7038.11923076923</v>
      </c>
      <c r="EZ660">
        <v>18234.4230769231</v>
      </c>
      <c r="FA660">
        <v>48.937</v>
      </c>
      <c r="FB660">
        <v>49.4660769230769</v>
      </c>
      <c r="FC660">
        <v>49.3653076923077</v>
      </c>
      <c r="FD660">
        <v>49.062</v>
      </c>
      <c r="FE660">
        <v>50.6966923076923</v>
      </c>
      <c r="FF660">
        <v>1955.12076923077</v>
      </c>
      <c r="FG660">
        <v>39.91</v>
      </c>
      <c r="FH660">
        <v>0</v>
      </c>
      <c r="FI660">
        <v>1759007603.7</v>
      </c>
      <c r="FJ660">
        <v>0</v>
      </c>
      <c r="FK660">
        <v>339.3266</v>
      </c>
      <c r="FL660">
        <v>-1.47053847670491</v>
      </c>
      <c r="FM660">
        <v>-20.3646153789308</v>
      </c>
      <c r="FN660">
        <v>7037.8472</v>
      </c>
      <c r="FO660">
        <v>15</v>
      </c>
      <c r="FP660">
        <v>0</v>
      </c>
      <c r="FQ660" t="s">
        <v>439</v>
      </c>
      <c r="FR660">
        <v>1747249705.1</v>
      </c>
      <c r="FS660">
        <v>1747249711.1</v>
      </c>
      <c r="FT660">
        <v>0</v>
      </c>
      <c r="FU660">
        <v>0.871</v>
      </c>
      <c r="FV660">
        <v>0.066</v>
      </c>
      <c r="FW660">
        <v>5.486</v>
      </c>
      <c r="FX660">
        <v>0.145</v>
      </c>
      <c r="FY660">
        <v>420</v>
      </c>
      <c r="FZ660">
        <v>16</v>
      </c>
      <c r="GA660">
        <v>0.27</v>
      </c>
      <c r="GB660">
        <v>0.16</v>
      </c>
      <c r="GC660">
        <v>-29.53796</v>
      </c>
      <c r="GD660">
        <v>0.839314285714284</v>
      </c>
      <c r="GE660">
        <v>0.432175145513946</v>
      </c>
      <c r="GF660">
        <v>0</v>
      </c>
      <c r="GG660">
        <v>339.413970588235</v>
      </c>
      <c r="GH660">
        <v>-0.91118411340993</v>
      </c>
      <c r="GI660">
        <v>0.227372263466261</v>
      </c>
      <c r="GJ660">
        <v>-1</v>
      </c>
      <c r="GK660">
        <v>0.63488675</v>
      </c>
      <c r="GL660">
        <v>-0.0586111127819545</v>
      </c>
      <c r="GM660">
        <v>0.00569067279743792</v>
      </c>
      <c r="GN660">
        <v>1</v>
      </c>
      <c r="GO660">
        <v>1</v>
      </c>
      <c r="GP660">
        <v>2</v>
      </c>
      <c r="GQ660" t="s">
        <v>446</v>
      </c>
      <c r="GR660">
        <v>3.12551</v>
      </c>
      <c r="GS660">
        <v>2.65481</v>
      </c>
      <c r="GT660">
        <v>0.173081</v>
      </c>
      <c r="GU660">
        <v>0.17652</v>
      </c>
      <c r="GV660">
        <v>0.0967696</v>
      </c>
      <c r="GW660">
        <v>0.0954246</v>
      </c>
      <c r="GX660">
        <v>21232.5</v>
      </c>
      <c r="GY660">
        <v>20093.7</v>
      </c>
      <c r="GZ660">
        <v>22962.5</v>
      </c>
      <c r="HA660">
        <v>23759.4</v>
      </c>
      <c r="HB660">
        <v>35357.4</v>
      </c>
      <c r="HC660">
        <v>35586.3</v>
      </c>
      <c r="HD660">
        <v>41401.2</v>
      </c>
      <c r="HE660">
        <v>42375.4</v>
      </c>
      <c r="HF660">
        <v>1.90285</v>
      </c>
      <c r="HG660">
        <v>1.81642</v>
      </c>
      <c r="HH660">
        <v>0.189431</v>
      </c>
      <c r="HI660">
        <v>0</v>
      </c>
      <c r="HJ660">
        <v>26.9038</v>
      </c>
      <c r="HK660">
        <v>999.9</v>
      </c>
      <c r="HL660">
        <v>55.726</v>
      </c>
      <c r="HM660">
        <v>29.457</v>
      </c>
      <c r="HN660">
        <v>25.5101</v>
      </c>
      <c r="HO660">
        <v>53.8028</v>
      </c>
      <c r="HP660">
        <v>41.5705</v>
      </c>
      <c r="HQ660">
        <v>1</v>
      </c>
      <c r="HR660">
        <v>0.0544588</v>
      </c>
      <c r="HS660">
        <v>0.906991</v>
      </c>
      <c r="HT660">
        <v>20.2151</v>
      </c>
      <c r="HU660">
        <v>5.23316</v>
      </c>
      <c r="HV660">
        <v>11.992</v>
      </c>
      <c r="HW660">
        <v>4.9556</v>
      </c>
      <c r="HX660">
        <v>3.3039</v>
      </c>
      <c r="HY660">
        <v>26.1</v>
      </c>
      <c r="HZ660">
        <v>9999</v>
      </c>
      <c r="IA660">
        <v>9999</v>
      </c>
      <c r="IB660">
        <v>9999</v>
      </c>
      <c r="IC660">
        <v>1.86848</v>
      </c>
      <c r="ID660">
        <v>1.86417</v>
      </c>
      <c r="IE660">
        <v>1.8718</v>
      </c>
      <c r="IF660">
        <v>1.86268</v>
      </c>
      <c r="IG660">
        <v>1.86204</v>
      </c>
      <c r="IH660">
        <v>1.86858</v>
      </c>
      <c r="II660">
        <v>1.85867</v>
      </c>
      <c r="IJ660">
        <v>1.86508</v>
      </c>
      <c r="IK660">
        <v>5</v>
      </c>
      <c r="IL660">
        <v>0</v>
      </c>
      <c r="IM660">
        <v>0</v>
      </c>
      <c r="IN660">
        <v>0</v>
      </c>
      <c r="IO660" t="s">
        <v>441</v>
      </c>
      <c r="IP660" t="s">
        <v>442</v>
      </c>
      <c r="IQ660" t="s">
        <v>443</v>
      </c>
      <c r="IR660" t="s">
        <v>443</v>
      </c>
      <c r="IS660" t="s">
        <v>443</v>
      </c>
      <c r="IT660" t="s">
        <v>443</v>
      </c>
      <c r="IU660">
        <v>0</v>
      </c>
      <c r="IV660">
        <v>100</v>
      </c>
      <c r="IW660">
        <v>100</v>
      </c>
      <c r="IX660">
        <v>7.39</v>
      </c>
      <c r="IY660">
        <v>0.3635</v>
      </c>
      <c r="IZ660">
        <v>4.29428474587108</v>
      </c>
      <c r="JA660">
        <v>0.0044018681294096</v>
      </c>
      <c r="JB660">
        <v>-1.90699597991277e-06</v>
      </c>
      <c r="JC660">
        <v>4.44501569190667e-10</v>
      </c>
      <c r="JD660">
        <v>0.0663976639725661</v>
      </c>
      <c r="JE660">
        <v>0.00774552653971819</v>
      </c>
      <c r="JF660">
        <v>0.000136201457998369</v>
      </c>
      <c r="JG660">
        <v>5.32982615085375e-06</v>
      </c>
      <c r="JH660">
        <v>-0</v>
      </c>
      <c r="JI660">
        <v>1991</v>
      </c>
      <c r="JJ660">
        <v>1</v>
      </c>
      <c r="JK660">
        <v>28</v>
      </c>
      <c r="JL660">
        <v>195964.9</v>
      </c>
      <c r="JM660">
        <v>195964.8</v>
      </c>
      <c r="JN660">
        <v>2.03247</v>
      </c>
      <c r="JO660">
        <v>2.37915</v>
      </c>
      <c r="JP660">
        <v>1.49902</v>
      </c>
      <c r="JQ660">
        <v>2.33276</v>
      </c>
      <c r="JR660">
        <v>1.54419</v>
      </c>
      <c r="JS660">
        <v>2.25342</v>
      </c>
      <c r="JT660">
        <v>35.8244</v>
      </c>
      <c r="JU660">
        <v>24.0875</v>
      </c>
      <c r="JV660">
        <v>18</v>
      </c>
      <c r="JW660">
        <v>546.997</v>
      </c>
      <c r="JX660">
        <v>434.318</v>
      </c>
      <c r="JY660">
        <v>25.2962</v>
      </c>
      <c r="JZ660">
        <v>28.2648</v>
      </c>
      <c r="KA660">
        <v>30.0001</v>
      </c>
      <c r="KB660">
        <v>28.2042</v>
      </c>
      <c r="KC660">
        <v>28.2294</v>
      </c>
      <c r="KD660">
        <v>40.7554</v>
      </c>
      <c r="KE660">
        <v>26.4485</v>
      </c>
      <c r="KF660">
        <v>100</v>
      </c>
      <c r="KG660">
        <v>25.2931</v>
      </c>
      <c r="KH660">
        <v>1139.26</v>
      </c>
      <c r="KI660">
        <v>21.833</v>
      </c>
      <c r="KJ660">
        <v>92.788</v>
      </c>
      <c r="KK660">
        <v>98.7541</v>
      </c>
    </row>
    <row r="661" spans="1:297">
      <c r="A661">
        <v>645</v>
      </c>
      <c r="B661">
        <v>1759007603.1</v>
      </c>
      <c r="C661">
        <v>20256.0999999046</v>
      </c>
      <c r="D661" t="s">
        <v>1737</v>
      </c>
      <c r="E661" t="s">
        <v>1738</v>
      </c>
      <c r="F661">
        <v>5</v>
      </c>
      <c r="G661" t="s">
        <v>1602</v>
      </c>
      <c r="H661" t="s">
        <v>436</v>
      </c>
      <c r="I661">
        <v>1759007594.94615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(EA661+(U661+2*0.95*5.67E-8*(((EA661+$B$7)+273)^4-(EA661+273)^4)-44100*J661)/(1.84*29.3*R661+8*0.95*5.67E-8*(EA661+273)^3))</f>
        <v>0</v>
      </c>
      <c r="W661">
        <f>($C$7*EB661+$D$7*EC661+$E$7*V661)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2*0.95*5.67E-8*(((EA661+$B$7)+273)^4-(W661+273)^4)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1150.0300612619</v>
      </c>
      <c r="AK661">
        <v>1128.62424242424</v>
      </c>
      <c r="AL661">
        <v>3.55861774891779</v>
      </c>
      <c r="AM661">
        <v>63.08</v>
      </c>
      <c r="AN661">
        <f>(AP661 - AO661 + DY661*1E3/(8.314*(EA661+273.15)) * AR661/DX661 * AQ661) * DX661/(100*DL661) * 1000/(1000 - AP661)</f>
        <v>0</v>
      </c>
      <c r="AO661">
        <v>21.9221842559524</v>
      </c>
      <c r="AP661">
        <v>22.5422575757576</v>
      </c>
      <c r="AQ661">
        <v>-1.26059332824046e-05</v>
      </c>
      <c r="AR661">
        <v>99.94</v>
      </c>
      <c r="AS661">
        <v>0</v>
      </c>
      <c r="AT661">
        <v>0</v>
      </c>
      <c r="AU661">
        <f>IF(AS661*$H$13&gt;=AW661,1.0,(AW661/(AW661-AS661*$H$13)))</f>
        <v>0</v>
      </c>
      <c r="AV661">
        <f>(AU661-1)*100</f>
        <v>0</v>
      </c>
      <c r="AW661">
        <f>MAX(0,($B$13+$C$13*EF661)/(1+$D$13*EF661)*DY661/(EA661+273)*$E$13)</f>
        <v>0</v>
      </c>
      <c r="AX661" t="s">
        <v>437</v>
      </c>
      <c r="AY661" t="s">
        <v>437</v>
      </c>
      <c r="AZ661">
        <v>0</v>
      </c>
      <c r="BA661">
        <v>0</v>
      </c>
      <c r="BB661">
        <f>1-AZ661/BA661</f>
        <v>0</v>
      </c>
      <c r="BC661">
        <v>0</v>
      </c>
      <c r="BD661" t="s">
        <v>437</v>
      </c>
      <c r="BE661" t="s">
        <v>437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437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$B$11*EG661+$C$11*EH661+$F$11*ES661*(1-EV661)</f>
        <v>0</v>
      </c>
      <c r="DI661">
        <f>DH661*DJ661</f>
        <v>0</v>
      </c>
      <c r="DJ661">
        <f>($B$11*$D$9+$C$11*$D$9+$F$11*((FF661+EX661)/MAX(FF661+EX661+FG661, 0.1)*$I$9+FG661/MAX(FF661+EX661+FG661, 0.1)*$J$9))/($B$11+$C$11+$F$11)</f>
        <v>0</v>
      </c>
      <c r="DK661">
        <f>($B$11*$K$9+$C$11*$K$9+$F$11*((FF661+EX661)/MAX(FF661+EX661+FG661, 0.1)*$P$9+FG661/MAX(FF661+EX661+FG661, 0.1)*$Q$9))/($B$11+$C$11+$F$11)</f>
        <v>0</v>
      </c>
      <c r="DL661">
        <v>2.7</v>
      </c>
      <c r="DM661">
        <v>0.5</v>
      </c>
      <c r="DN661" t="s">
        <v>438</v>
      </c>
      <c r="DO661">
        <v>2</v>
      </c>
      <c r="DP661" t="b">
        <v>1</v>
      </c>
      <c r="DQ661">
        <v>1759007594.94615</v>
      </c>
      <c r="DR661">
        <v>1078.64846153846</v>
      </c>
      <c r="DS661">
        <v>1108.4</v>
      </c>
      <c r="DT661">
        <v>22.5449230769231</v>
      </c>
      <c r="DU661">
        <v>21.9174538461539</v>
      </c>
      <c r="DV661">
        <v>1071.28153846154</v>
      </c>
      <c r="DW661">
        <v>22.1815230769231</v>
      </c>
      <c r="DX661">
        <v>500.014461538462</v>
      </c>
      <c r="DY661">
        <v>90.2077</v>
      </c>
      <c r="DZ661">
        <v>0.0294328076923077</v>
      </c>
      <c r="EA661">
        <v>29.1548769230769</v>
      </c>
      <c r="EB661">
        <v>30.0056538461538</v>
      </c>
      <c r="EC661">
        <v>999.9</v>
      </c>
      <c r="ED661">
        <v>0</v>
      </c>
      <c r="EE661">
        <v>0</v>
      </c>
      <c r="EF661">
        <v>9984.85615384615</v>
      </c>
      <c r="EG661">
        <v>0</v>
      </c>
      <c r="EH661">
        <v>9.84861</v>
      </c>
      <c r="EI661">
        <v>-29.7509076923077</v>
      </c>
      <c r="EJ661">
        <v>1103.52692307692</v>
      </c>
      <c r="EK661">
        <v>1133.23692307692</v>
      </c>
      <c r="EL661">
        <v>0.627463153846154</v>
      </c>
      <c r="EM661">
        <v>1108.4</v>
      </c>
      <c r="EN661">
        <v>21.9174538461539</v>
      </c>
      <c r="EO661">
        <v>2.03372538461538</v>
      </c>
      <c r="EP661">
        <v>1.97712461538462</v>
      </c>
      <c r="EQ661">
        <v>17.7093846153846</v>
      </c>
      <c r="ER661">
        <v>17.2623076923077</v>
      </c>
      <c r="ES661">
        <v>1999.98923076923</v>
      </c>
      <c r="ET661">
        <v>0.979993923076923</v>
      </c>
      <c r="EU661">
        <v>0.0200060384615385</v>
      </c>
      <c r="EV661">
        <v>0</v>
      </c>
      <c r="EW661">
        <v>339.298384615385</v>
      </c>
      <c r="EX661">
        <v>5.00016</v>
      </c>
      <c r="EY661">
        <v>7036.40076923077</v>
      </c>
      <c r="EZ661">
        <v>18234.0538461538</v>
      </c>
      <c r="FA661">
        <v>48.937</v>
      </c>
      <c r="FB661">
        <v>49.4709230769231</v>
      </c>
      <c r="FC661">
        <v>49.3604615384615</v>
      </c>
      <c r="FD661">
        <v>49.062</v>
      </c>
      <c r="FE661">
        <v>50.6966923076923</v>
      </c>
      <c r="FF661">
        <v>1955.07923076923</v>
      </c>
      <c r="FG661">
        <v>39.91</v>
      </c>
      <c r="FH661">
        <v>0</v>
      </c>
      <c r="FI661">
        <v>1759007608.5</v>
      </c>
      <c r="FJ661">
        <v>0</v>
      </c>
      <c r="FK661">
        <v>339.24924</v>
      </c>
      <c r="FL661">
        <v>-0.715076919756306</v>
      </c>
      <c r="FM661">
        <v>-20.7946153643082</v>
      </c>
      <c r="FN661">
        <v>7036.2552</v>
      </c>
      <c r="FO661">
        <v>15</v>
      </c>
      <c r="FP661">
        <v>0</v>
      </c>
      <c r="FQ661" t="s">
        <v>439</v>
      </c>
      <c r="FR661">
        <v>1747249705.1</v>
      </c>
      <c r="FS661">
        <v>1747249711.1</v>
      </c>
      <c r="FT661">
        <v>0</v>
      </c>
      <c r="FU661">
        <v>0.871</v>
      </c>
      <c r="FV661">
        <v>0.066</v>
      </c>
      <c r="FW661">
        <v>5.486</v>
      </c>
      <c r="FX661">
        <v>0.145</v>
      </c>
      <c r="FY661">
        <v>420</v>
      </c>
      <c r="FZ661">
        <v>16</v>
      </c>
      <c r="GA661">
        <v>0.27</v>
      </c>
      <c r="GB661">
        <v>0.16</v>
      </c>
      <c r="GC661">
        <v>-29.6001</v>
      </c>
      <c r="GD661">
        <v>-2.09556623376627</v>
      </c>
      <c r="GE661">
        <v>0.466714458437154</v>
      </c>
      <c r="GF661">
        <v>0</v>
      </c>
      <c r="GG661">
        <v>339.302294117647</v>
      </c>
      <c r="GH661">
        <v>-0.834285714970693</v>
      </c>
      <c r="GI661">
        <v>0.240880801546394</v>
      </c>
      <c r="GJ661">
        <v>-1</v>
      </c>
      <c r="GK661">
        <v>0.630514857142857</v>
      </c>
      <c r="GL661">
        <v>-0.0613543636363632</v>
      </c>
      <c r="GM661">
        <v>0.00627228854175415</v>
      </c>
      <c r="GN661">
        <v>1</v>
      </c>
      <c r="GO661">
        <v>1</v>
      </c>
      <c r="GP661">
        <v>2</v>
      </c>
      <c r="GQ661" t="s">
        <v>446</v>
      </c>
      <c r="GR661">
        <v>3.12556</v>
      </c>
      <c r="GS661">
        <v>2.65496</v>
      </c>
      <c r="GT661">
        <v>0.17484</v>
      </c>
      <c r="GU661">
        <v>0.178195</v>
      </c>
      <c r="GV661">
        <v>0.096753</v>
      </c>
      <c r="GW661">
        <v>0.0954393</v>
      </c>
      <c r="GX661">
        <v>21187.6</v>
      </c>
      <c r="GY661">
        <v>20053.3</v>
      </c>
      <c r="GZ661">
        <v>22962.8</v>
      </c>
      <c r="HA661">
        <v>23759.9</v>
      </c>
      <c r="HB661">
        <v>35358.2</v>
      </c>
      <c r="HC661">
        <v>35586.6</v>
      </c>
      <c r="HD661">
        <v>41401.3</v>
      </c>
      <c r="HE661">
        <v>42376.3</v>
      </c>
      <c r="HF661">
        <v>1.90278</v>
      </c>
      <c r="HG661">
        <v>1.8165</v>
      </c>
      <c r="HH661">
        <v>0.190251</v>
      </c>
      <c r="HI661">
        <v>0</v>
      </c>
      <c r="HJ661">
        <v>26.9021</v>
      </c>
      <c r="HK661">
        <v>999.9</v>
      </c>
      <c r="HL661">
        <v>55.726</v>
      </c>
      <c r="HM661">
        <v>29.457</v>
      </c>
      <c r="HN661">
        <v>25.5103</v>
      </c>
      <c r="HO661">
        <v>54.6228</v>
      </c>
      <c r="HP661">
        <v>41.5024</v>
      </c>
      <c r="HQ661">
        <v>1</v>
      </c>
      <c r="HR661">
        <v>0.0542912</v>
      </c>
      <c r="HS661">
        <v>0.757633</v>
      </c>
      <c r="HT661">
        <v>20.2156</v>
      </c>
      <c r="HU661">
        <v>5.23256</v>
      </c>
      <c r="HV661">
        <v>11.992</v>
      </c>
      <c r="HW661">
        <v>4.9555</v>
      </c>
      <c r="HX661">
        <v>3.30387</v>
      </c>
      <c r="HY661">
        <v>26.1</v>
      </c>
      <c r="HZ661">
        <v>9999</v>
      </c>
      <c r="IA661">
        <v>9999</v>
      </c>
      <c r="IB661">
        <v>9999</v>
      </c>
      <c r="IC661">
        <v>1.86846</v>
      </c>
      <c r="ID661">
        <v>1.86417</v>
      </c>
      <c r="IE661">
        <v>1.8718</v>
      </c>
      <c r="IF661">
        <v>1.86266</v>
      </c>
      <c r="IG661">
        <v>1.86204</v>
      </c>
      <c r="IH661">
        <v>1.86858</v>
      </c>
      <c r="II661">
        <v>1.85867</v>
      </c>
      <c r="IJ661">
        <v>1.86508</v>
      </c>
      <c r="IK661">
        <v>5</v>
      </c>
      <c r="IL661">
        <v>0</v>
      </c>
      <c r="IM661">
        <v>0</v>
      </c>
      <c r="IN661">
        <v>0</v>
      </c>
      <c r="IO661" t="s">
        <v>441</v>
      </c>
      <c r="IP661" t="s">
        <v>442</v>
      </c>
      <c r="IQ661" t="s">
        <v>443</v>
      </c>
      <c r="IR661" t="s">
        <v>443</v>
      </c>
      <c r="IS661" t="s">
        <v>443</v>
      </c>
      <c r="IT661" t="s">
        <v>443</v>
      </c>
      <c r="IU661">
        <v>0</v>
      </c>
      <c r="IV661">
        <v>100</v>
      </c>
      <c r="IW661">
        <v>100</v>
      </c>
      <c r="IX661">
        <v>7.42</v>
      </c>
      <c r="IY661">
        <v>0.3633</v>
      </c>
      <c r="IZ661">
        <v>4.29428474587108</v>
      </c>
      <c r="JA661">
        <v>0.0044018681294096</v>
      </c>
      <c r="JB661">
        <v>-1.90699597991277e-06</v>
      </c>
      <c r="JC661">
        <v>4.44501569190667e-10</v>
      </c>
      <c r="JD661">
        <v>0.0663976639725661</v>
      </c>
      <c r="JE661">
        <v>0.00774552653971819</v>
      </c>
      <c r="JF661">
        <v>0.000136201457998369</v>
      </c>
      <c r="JG661">
        <v>5.32982615085375e-06</v>
      </c>
      <c r="JH661">
        <v>-0</v>
      </c>
      <c r="JI661">
        <v>1991</v>
      </c>
      <c r="JJ661">
        <v>1</v>
      </c>
      <c r="JK661">
        <v>28</v>
      </c>
      <c r="JL661">
        <v>195965</v>
      </c>
      <c r="JM661">
        <v>195964.9</v>
      </c>
      <c r="JN661">
        <v>2.05811</v>
      </c>
      <c r="JO661">
        <v>2.35107</v>
      </c>
      <c r="JP661">
        <v>1.4978</v>
      </c>
      <c r="JQ661">
        <v>2.33276</v>
      </c>
      <c r="JR661">
        <v>1.54419</v>
      </c>
      <c r="JS661">
        <v>2.34497</v>
      </c>
      <c r="JT661">
        <v>35.8244</v>
      </c>
      <c r="JU661">
        <v>24.0963</v>
      </c>
      <c r="JV661">
        <v>18</v>
      </c>
      <c r="JW661">
        <v>546.94</v>
      </c>
      <c r="JX661">
        <v>434.349</v>
      </c>
      <c r="JY661">
        <v>25.2979</v>
      </c>
      <c r="JZ661">
        <v>28.2624</v>
      </c>
      <c r="KA661">
        <v>29.9999</v>
      </c>
      <c r="KB661">
        <v>28.2033</v>
      </c>
      <c r="KC661">
        <v>28.2274</v>
      </c>
      <c r="KD661">
        <v>41.3453</v>
      </c>
      <c r="KE661">
        <v>26.7282</v>
      </c>
      <c r="KF661">
        <v>100</v>
      </c>
      <c r="KG661">
        <v>25.3336</v>
      </c>
      <c r="KH661">
        <v>1159.53</v>
      </c>
      <c r="KI661">
        <v>21.8394</v>
      </c>
      <c r="KJ661">
        <v>92.7886</v>
      </c>
      <c r="KK661">
        <v>98.7561</v>
      </c>
    </row>
    <row r="662" spans="1:297">
      <c r="A662">
        <v>646</v>
      </c>
      <c r="B662">
        <v>1759007608.1</v>
      </c>
      <c r="C662">
        <v>20261.0999999046</v>
      </c>
      <c r="D662" t="s">
        <v>1739</v>
      </c>
      <c r="E662" t="s">
        <v>1740</v>
      </c>
      <c r="F662">
        <v>5</v>
      </c>
      <c r="G662" t="s">
        <v>1602</v>
      </c>
      <c r="H662" t="s">
        <v>436</v>
      </c>
      <c r="I662">
        <v>1759007599.94615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(EA662+(U662+2*0.95*5.67E-8*(((EA662+$B$7)+273)^4-(EA662+273)^4)-44100*J662)/(1.84*29.3*R662+8*0.95*5.67E-8*(EA662+273)^3))</f>
        <v>0</v>
      </c>
      <c r="W662">
        <f>($C$7*EB662+$D$7*EC662+$E$7*V662)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2*0.95*5.67E-8*(((EA662+$B$7)+273)^4-(W662+273)^4)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1166.87871697619</v>
      </c>
      <c r="AK662">
        <v>1145.67812121212</v>
      </c>
      <c r="AL662">
        <v>3.39712554112551</v>
      </c>
      <c r="AM662">
        <v>63.08</v>
      </c>
      <c r="AN662">
        <f>(AP662 - AO662 + DY662*1E3/(8.314*(EA662+273.15)) * AR662/DX662 * AQ662) * DX662/(100*DL662) * 1000/(1000 - AP662)</f>
        <v>0</v>
      </c>
      <c r="AO662">
        <v>21.9150612291667</v>
      </c>
      <c r="AP662">
        <v>22.5382648484848</v>
      </c>
      <c r="AQ662">
        <v>-1.10348664572877e-05</v>
      </c>
      <c r="AR662">
        <v>99.94</v>
      </c>
      <c r="AS662">
        <v>0</v>
      </c>
      <c r="AT662">
        <v>0</v>
      </c>
      <c r="AU662">
        <f>IF(AS662*$H$13&gt;=AW662,1.0,(AW662/(AW662-AS662*$H$13)))</f>
        <v>0</v>
      </c>
      <c r="AV662">
        <f>(AU662-1)*100</f>
        <v>0</v>
      </c>
      <c r="AW662">
        <f>MAX(0,($B$13+$C$13*EF662)/(1+$D$13*EF662)*DY662/(EA662+273)*$E$13)</f>
        <v>0</v>
      </c>
      <c r="AX662" t="s">
        <v>437</v>
      </c>
      <c r="AY662" t="s">
        <v>437</v>
      </c>
      <c r="AZ662">
        <v>0</v>
      </c>
      <c r="BA662">
        <v>0</v>
      </c>
      <c r="BB662">
        <f>1-AZ662/BA662</f>
        <v>0</v>
      </c>
      <c r="BC662">
        <v>0</v>
      </c>
      <c r="BD662" t="s">
        <v>437</v>
      </c>
      <c r="BE662" t="s">
        <v>437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437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$B$11*EG662+$C$11*EH662+$F$11*ES662*(1-EV662)</f>
        <v>0</v>
      </c>
      <c r="DI662">
        <f>DH662*DJ662</f>
        <v>0</v>
      </c>
      <c r="DJ662">
        <f>($B$11*$D$9+$C$11*$D$9+$F$11*((FF662+EX662)/MAX(FF662+EX662+FG662, 0.1)*$I$9+FG662/MAX(FF662+EX662+FG662, 0.1)*$J$9))/($B$11+$C$11+$F$11)</f>
        <v>0</v>
      </c>
      <c r="DK662">
        <f>($B$11*$K$9+$C$11*$K$9+$F$11*((FF662+EX662)/MAX(FF662+EX662+FG662, 0.1)*$P$9+FG662/MAX(FF662+EX662+FG662, 0.1)*$Q$9))/($B$11+$C$11+$F$11)</f>
        <v>0</v>
      </c>
      <c r="DL662">
        <v>2.7</v>
      </c>
      <c r="DM662">
        <v>0.5</v>
      </c>
      <c r="DN662" t="s">
        <v>438</v>
      </c>
      <c r="DO662">
        <v>2</v>
      </c>
      <c r="DP662" t="b">
        <v>1</v>
      </c>
      <c r="DQ662">
        <v>1759007599.94615</v>
      </c>
      <c r="DR662">
        <v>1095.67615384615</v>
      </c>
      <c r="DS662">
        <v>1125.26</v>
      </c>
      <c r="DT662">
        <v>22.5431153846154</v>
      </c>
      <c r="DU662">
        <v>21.9175384615385</v>
      </c>
      <c r="DV662">
        <v>1088.27846153846</v>
      </c>
      <c r="DW662">
        <v>22.1797384615385</v>
      </c>
      <c r="DX662">
        <v>499.981615384615</v>
      </c>
      <c r="DY662">
        <v>90.2072846153846</v>
      </c>
      <c r="DZ662">
        <v>0.0293901461538462</v>
      </c>
      <c r="EA662">
        <v>29.1548230769231</v>
      </c>
      <c r="EB662">
        <v>30.0017923076923</v>
      </c>
      <c r="EC662">
        <v>999.9</v>
      </c>
      <c r="ED662">
        <v>0</v>
      </c>
      <c r="EE662">
        <v>0</v>
      </c>
      <c r="EF662">
        <v>9983.69846153846</v>
      </c>
      <c r="EG662">
        <v>0</v>
      </c>
      <c r="EH662">
        <v>9.84861</v>
      </c>
      <c r="EI662">
        <v>-29.5829615384615</v>
      </c>
      <c r="EJ662">
        <v>1120.94538461538</v>
      </c>
      <c r="EK662">
        <v>1150.47461538462</v>
      </c>
      <c r="EL662">
        <v>0.625567923076923</v>
      </c>
      <c r="EM662">
        <v>1125.26</v>
      </c>
      <c r="EN662">
        <v>21.9175384615385</v>
      </c>
      <c r="EO662">
        <v>2.03355307692308</v>
      </c>
      <c r="EP662">
        <v>1.97712230769231</v>
      </c>
      <c r="EQ662">
        <v>17.7080384615385</v>
      </c>
      <c r="ER662">
        <v>17.2623</v>
      </c>
      <c r="ES662">
        <v>1999.97</v>
      </c>
      <c r="ET662">
        <v>0.979993692307692</v>
      </c>
      <c r="EU662">
        <v>0.0200062538461538</v>
      </c>
      <c r="EV662">
        <v>0</v>
      </c>
      <c r="EW662">
        <v>339.244846153846</v>
      </c>
      <c r="EX662">
        <v>5.00016</v>
      </c>
      <c r="EY662">
        <v>7034.76307692308</v>
      </c>
      <c r="EZ662">
        <v>18233.8769230769</v>
      </c>
      <c r="FA662">
        <v>48.937</v>
      </c>
      <c r="FB662">
        <v>49.4709230769231</v>
      </c>
      <c r="FC662">
        <v>49.3701538461538</v>
      </c>
      <c r="FD662">
        <v>49.062</v>
      </c>
      <c r="FE662">
        <v>50.6918461538462</v>
      </c>
      <c r="FF662">
        <v>1955.06</v>
      </c>
      <c r="FG662">
        <v>39.91</v>
      </c>
      <c r="FH662">
        <v>0</v>
      </c>
      <c r="FI662">
        <v>1759007613.9</v>
      </c>
      <c r="FJ662">
        <v>0</v>
      </c>
      <c r="FK662">
        <v>339.181923076923</v>
      </c>
      <c r="FL662">
        <v>-0.376068369948515</v>
      </c>
      <c r="FM662">
        <v>-19.0451282142507</v>
      </c>
      <c r="FN662">
        <v>7034.625</v>
      </c>
      <c r="FO662">
        <v>15</v>
      </c>
      <c r="FP662">
        <v>0</v>
      </c>
      <c r="FQ662" t="s">
        <v>439</v>
      </c>
      <c r="FR662">
        <v>1747249705.1</v>
      </c>
      <c r="FS662">
        <v>1747249711.1</v>
      </c>
      <c r="FT662">
        <v>0</v>
      </c>
      <c r="FU662">
        <v>0.871</v>
      </c>
      <c r="FV662">
        <v>0.066</v>
      </c>
      <c r="FW662">
        <v>5.486</v>
      </c>
      <c r="FX662">
        <v>0.145</v>
      </c>
      <c r="FY662">
        <v>420</v>
      </c>
      <c r="FZ662">
        <v>16</v>
      </c>
      <c r="GA662">
        <v>0.27</v>
      </c>
      <c r="GB662">
        <v>0.16</v>
      </c>
      <c r="GC662">
        <v>-29.67011</v>
      </c>
      <c r="GD662">
        <v>0.600595488721827</v>
      </c>
      <c r="GE662">
        <v>0.474841204930659</v>
      </c>
      <c r="GF662">
        <v>0</v>
      </c>
      <c r="GG662">
        <v>339.215588235294</v>
      </c>
      <c r="GH662">
        <v>-0.606600458598332</v>
      </c>
      <c r="GI662">
        <v>0.226565289596242</v>
      </c>
      <c r="GJ662">
        <v>-1</v>
      </c>
      <c r="GK662">
        <v>0.62673355</v>
      </c>
      <c r="GL662">
        <v>-0.0280700300751881</v>
      </c>
      <c r="GM662">
        <v>0.00615686189121536</v>
      </c>
      <c r="GN662">
        <v>1</v>
      </c>
      <c r="GO662">
        <v>1</v>
      </c>
      <c r="GP662">
        <v>2</v>
      </c>
      <c r="GQ662" t="s">
        <v>446</v>
      </c>
      <c r="GR662">
        <v>3.12559</v>
      </c>
      <c r="GS662">
        <v>2.65503</v>
      </c>
      <c r="GT662">
        <v>0.17653</v>
      </c>
      <c r="GU662">
        <v>0.179988</v>
      </c>
      <c r="GV662">
        <v>0.0967404</v>
      </c>
      <c r="GW662">
        <v>0.0953217</v>
      </c>
      <c r="GX662">
        <v>21144.3</v>
      </c>
      <c r="GY662">
        <v>20009.1</v>
      </c>
      <c r="GZ662">
        <v>22962.9</v>
      </c>
      <c r="HA662">
        <v>23759.4</v>
      </c>
      <c r="HB662">
        <v>35358.8</v>
      </c>
      <c r="HC662">
        <v>35590.6</v>
      </c>
      <c r="HD662">
        <v>41401.2</v>
      </c>
      <c r="HE662">
        <v>42375.4</v>
      </c>
      <c r="HF662">
        <v>1.90252</v>
      </c>
      <c r="HG662">
        <v>1.81632</v>
      </c>
      <c r="HH662">
        <v>0.188872</v>
      </c>
      <c r="HI662">
        <v>0</v>
      </c>
      <c r="HJ662">
        <v>26.8998</v>
      </c>
      <c r="HK662">
        <v>999.9</v>
      </c>
      <c r="HL662">
        <v>55.726</v>
      </c>
      <c r="HM662">
        <v>29.447</v>
      </c>
      <c r="HN662">
        <v>25.4933</v>
      </c>
      <c r="HO662">
        <v>54.0928</v>
      </c>
      <c r="HP662">
        <v>41.3782</v>
      </c>
      <c r="HQ662">
        <v>1</v>
      </c>
      <c r="HR662">
        <v>0.0540041</v>
      </c>
      <c r="HS662">
        <v>0.820147</v>
      </c>
      <c r="HT662">
        <v>20.2157</v>
      </c>
      <c r="HU662">
        <v>5.23331</v>
      </c>
      <c r="HV662">
        <v>11.992</v>
      </c>
      <c r="HW662">
        <v>4.95545</v>
      </c>
      <c r="HX662">
        <v>3.3039</v>
      </c>
      <c r="HY662">
        <v>26.1</v>
      </c>
      <c r="HZ662">
        <v>9999</v>
      </c>
      <c r="IA662">
        <v>9999</v>
      </c>
      <c r="IB662">
        <v>9999</v>
      </c>
      <c r="IC662">
        <v>1.86847</v>
      </c>
      <c r="ID662">
        <v>1.86417</v>
      </c>
      <c r="IE662">
        <v>1.8718</v>
      </c>
      <c r="IF662">
        <v>1.86267</v>
      </c>
      <c r="IG662">
        <v>1.86205</v>
      </c>
      <c r="IH662">
        <v>1.86858</v>
      </c>
      <c r="II662">
        <v>1.85867</v>
      </c>
      <c r="IJ662">
        <v>1.86508</v>
      </c>
      <c r="IK662">
        <v>5</v>
      </c>
      <c r="IL662">
        <v>0</v>
      </c>
      <c r="IM662">
        <v>0</v>
      </c>
      <c r="IN662">
        <v>0</v>
      </c>
      <c r="IO662" t="s">
        <v>441</v>
      </c>
      <c r="IP662" t="s">
        <v>442</v>
      </c>
      <c r="IQ662" t="s">
        <v>443</v>
      </c>
      <c r="IR662" t="s">
        <v>443</v>
      </c>
      <c r="IS662" t="s">
        <v>443</v>
      </c>
      <c r="IT662" t="s">
        <v>443</v>
      </c>
      <c r="IU662">
        <v>0</v>
      </c>
      <c r="IV662">
        <v>100</v>
      </c>
      <c r="IW662">
        <v>100</v>
      </c>
      <c r="IX662">
        <v>7.45</v>
      </c>
      <c r="IY662">
        <v>0.3632</v>
      </c>
      <c r="IZ662">
        <v>4.29428474587108</v>
      </c>
      <c r="JA662">
        <v>0.0044018681294096</v>
      </c>
      <c r="JB662">
        <v>-1.90699597991277e-06</v>
      </c>
      <c r="JC662">
        <v>4.44501569190667e-10</v>
      </c>
      <c r="JD662">
        <v>0.0663976639725661</v>
      </c>
      <c r="JE662">
        <v>0.00774552653971819</v>
      </c>
      <c r="JF662">
        <v>0.000136201457998369</v>
      </c>
      <c r="JG662">
        <v>5.32982615085375e-06</v>
      </c>
      <c r="JH662">
        <v>-0</v>
      </c>
      <c r="JI662">
        <v>1991</v>
      </c>
      <c r="JJ662">
        <v>1</v>
      </c>
      <c r="JK662">
        <v>28</v>
      </c>
      <c r="JL662">
        <v>195965</v>
      </c>
      <c r="JM662">
        <v>195965</v>
      </c>
      <c r="JN662">
        <v>2.08862</v>
      </c>
      <c r="JO662">
        <v>2.34863</v>
      </c>
      <c r="JP662">
        <v>1.4978</v>
      </c>
      <c r="JQ662">
        <v>2.33276</v>
      </c>
      <c r="JR662">
        <v>1.54419</v>
      </c>
      <c r="JS662">
        <v>2.37427</v>
      </c>
      <c r="JT662">
        <v>35.8244</v>
      </c>
      <c r="JU662">
        <v>24.105</v>
      </c>
      <c r="JV662">
        <v>18</v>
      </c>
      <c r="JW662">
        <v>546.763</v>
      </c>
      <c r="JX662">
        <v>434.235</v>
      </c>
      <c r="JY662">
        <v>25.3302</v>
      </c>
      <c r="JZ662">
        <v>28.2624</v>
      </c>
      <c r="KA662">
        <v>29.9998</v>
      </c>
      <c r="KB662">
        <v>28.2015</v>
      </c>
      <c r="KC662">
        <v>28.2262</v>
      </c>
      <c r="KD662">
        <v>41.8585</v>
      </c>
      <c r="KE662">
        <v>26.7282</v>
      </c>
      <c r="KF662">
        <v>100</v>
      </c>
      <c r="KG662">
        <v>25.3242</v>
      </c>
      <c r="KH662">
        <v>1173.09</v>
      </c>
      <c r="KI662">
        <v>21.8394</v>
      </c>
      <c r="KJ662">
        <v>92.7886</v>
      </c>
      <c r="KK662">
        <v>98.7541</v>
      </c>
    </row>
    <row r="663" spans="1:297">
      <c r="A663">
        <v>647</v>
      </c>
      <c r="B663">
        <v>1759007613.1</v>
      </c>
      <c r="C663">
        <v>20266.0999999046</v>
      </c>
      <c r="D663" t="s">
        <v>1741</v>
      </c>
      <c r="E663" t="s">
        <v>1742</v>
      </c>
      <c r="F663">
        <v>5</v>
      </c>
      <c r="G663" t="s">
        <v>1602</v>
      </c>
      <c r="H663" t="s">
        <v>436</v>
      </c>
      <c r="I663">
        <v>1759007604.94615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(EA663+(U663+2*0.95*5.67E-8*(((EA663+$B$7)+273)^4-(EA663+273)^4)-44100*J663)/(1.84*29.3*R663+8*0.95*5.67E-8*(EA663+273)^3))</f>
        <v>0</v>
      </c>
      <c r="W663">
        <f>($C$7*EB663+$D$7*EC663+$E$7*V663)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2*0.95*5.67E-8*(((EA663+$B$7)+273)^4-(W663+273)^4)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1185.33084352381</v>
      </c>
      <c r="AK663">
        <v>1163.79151515151</v>
      </c>
      <c r="AL663">
        <v>3.63425259740233</v>
      </c>
      <c r="AM663">
        <v>63.08</v>
      </c>
      <c r="AN663">
        <f>(AP663 - AO663 + DY663*1E3/(8.314*(EA663+273.15)) * AR663/DX663 * AQ663) * DX663/(100*DL663) * 1000/(1000 - AP663)</f>
        <v>0</v>
      </c>
      <c r="AO663">
        <v>21.8790211964286</v>
      </c>
      <c r="AP663">
        <v>22.5185484848485</v>
      </c>
      <c r="AQ663">
        <v>-5.56410303644271e-05</v>
      </c>
      <c r="AR663">
        <v>99.94</v>
      </c>
      <c r="AS663">
        <v>0</v>
      </c>
      <c r="AT663">
        <v>0</v>
      </c>
      <c r="AU663">
        <f>IF(AS663*$H$13&gt;=AW663,1.0,(AW663/(AW663-AS663*$H$13)))</f>
        <v>0</v>
      </c>
      <c r="AV663">
        <f>(AU663-1)*100</f>
        <v>0</v>
      </c>
      <c r="AW663">
        <f>MAX(0,($B$13+$C$13*EF663)/(1+$D$13*EF663)*DY663/(EA663+273)*$E$13)</f>
        <v>0</v>
      </c>
      <c r="AX663" t="s">
        <v>437</v>
      </c>
      <c r="AY663" t="s">
        <v>437</v>
      </c>
      <c r="AZ663">
        <v>0</v>
      </c>
      <c r="BA663">
        <v>0</v>
      </c>
      <c r="BB663">
        <f>1-AZ663/BA663</f>
        <v>0</v>
      </c>
      <c r="BC663">
        <v>0</v>
      </c>
      <c r="BD663" t="s">
        <v>437</v>
      </c>
      <c r="BE663" t="s">
        <v>437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437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$B$11*EG663+$C$11*EH663+$F$11*ES663*(1-EV663)</f>
        <v>0</v>
      </c>
      <c r="DI663">
        <f>DH663*DJ663</f>
        <v>0</v>
      </c>
      <c r="DJ663">
        <f>($B$11*$D$9+$C$11*$D$9+$F$11*((FF663+EX663)/MAX(FF663+EX663+FG663, 0.1)*$I$9+FG663/MAX(FF663+EX663+FG663, 0.1)*$J$9))/($B$11+$C$11+$F$11)</f>
        <v>0</v>
      </c>
      <c r="DK663">
        <f>($B$11*$K$9+$C$11*$K$9+$F$11*((FF663+EX663)/MAX(FF663+EX663+FG663, 0.1)*$P$9+FG663/MAX(FF663+EX663+FG663, 0.1)*$Q$9))/($B$11+$C$11+$F$11)</f>
        <v>0</v>
      </c>
      <c r="DL663">
        <v>2.7</v>
      </c>
      <c r="DM663">
        <v>0.5</v>
      </c>
      <c r="DN663" t="s">
        <v>438</v>
      </c>
      <c r="DO663">
        <v>2</v>
      </c>
      <c r="DP663" t="b">
        <v>1</v>
      </c>
      <c r="DQ663">
        <v>1759007604.94615</v>
      </c>
      <c r="DR663">
        <v>1112.78153846154</v>
      </c>
      <c r="DS663">
        <v>1142.62</v>
      </c>
      <c r="DT663">
        <v>22.5370615384615</v>
      </c>
      <c r="DU663">
        <v>21.9057384615385</v>
      </c>
      <c r="DV663">
        <v>1105.35230769231</v>
      </c>
      <c r="DW663">
        <v>22.1738230769231</v>
      </c>
      <c r="DX663">
        <v>499.978461538462</v>
      </c>
      <c r="DY663">
        <v>90.2072615384616</v>
      </c>
      <c r="DZ663">
        <v>0.0294458384615385</v>
      </c>
      <c r="EA663">
        <v>29.1539846153846</v>
      </c>
      <c r="EB663">
        <v>29.9964769230769</v>
      </c>
      <c r="EC663">
        <v>999.9</v>
      </c>
      <c r="ED663">
        <v>0</v>
      </c>
      <c r="EE663">
        <v>0</v>
      </c>
      <c r="EF663">
        <v>9988.31153846154</v>
      </c>
      <c r="EG663">
        <v>0</v>
      </c>
      <c r="EH663">
        <v>9.84861</v>
      </c>
      <c r="EI663">
        <v>-29.8376923076923</v>
      </c>
      <c r="EJ663">
        <v>1138.43923076923</v>
      </c>
      <c r="EK663">
        <v>1168.21</v>
      </c>
      <c r="EL663">
        <v>0.631308538461539</v>
      </c>
      <c r="EM663">
        <v>1142.62</v>
      </c>
      <c r="EN663">
        <v>21.9057384615385</v>
      </c>
      <c r="EO663">
        <v>2.03300615384615</v>
      </c>
      <c r="EP663">
        <v>1.97605692307692</v>
      </c>
      <c r="EQ663">
        <v>17.7037692307692</v>
      </c>
      <c r="ER663">
        <v>17.2537846153846</v>
      </c>
      <c r="ES663">
        <v>2000.01230769231</v>
      </c>
      <c r="ET663">
        <v>0.979994153846154</v>
      </c>
      <c r="EU663">
        <v>0.0200058230769231</v>
      </c>
      <c r="EV663">
        <v>0</v>
      </c>
      <c r="EW663">
        <v>339.176230769231</v>
      </c>
      <c r="EX663">
        <v>5.00016</v>
      </c>
      <c r="EY663">
        <v>7033.35769230769</v>
      </c>
      <c r="EZ663">
        <v>18234.2615384615</v>
      </c>
      <c r="FA663">
        <v>48.937</v>
      </c>
      <c r="FB663">
        <v>49.4660769230769</v>
      </c>
      <c r="FC663">
        <v>49.3653076923077</v>
      </c>
      <c r="FD663">
        <v>49.062</v>
      </c>
      <c r="FE663">
        <v>50.687</v>
      </c>
      <c r="FF663">
        <v>1955.10230769231</v>
      </c>
      <c r="FG663">
        <v>39.91</v>
      </c>
      <c r="FH663">
        <v>0</v>
      </c>
      <c r="FI663">
        <v>1759007618.7</v>
      </c>
      <c r="FJ663">
        <v>0</v>
      </c>
      <c r="FK663">
        <v>339.105230769231</v>
      </c>
      <c r="FL663">
        <v>-0.326153836404795</v>
      </c>
      <c r="FM663">
        <v>-20.4769230867124</v>
      </c>
      <c r="FN663">
        <v>7033.04269230769</v>
      </c>
      <c r="FO663">
        <v>15</v>
      </c>
      <c r="FP663">
        <v>0</v>
      </c>
      <c r="FQ663" t="s">
        <v>439</v>
      </c>
      <c r="FR663">
        <v>1747249705.1</v>
      </c>
      <c r="FS663">
        <v>1747249711.1</v>
      </c>
      <c r="FT663">
        <v>0</v>
      </c>
      <c r="FU663">
        <v>0.871</v>
      </c>
      <c r="FV663">
        <v>0.066</v>
      </c>
      <c r="FW663">
        <v>5.486</v>
      </c>
      <c r="FX663">
        <v>0.145</v>
      </c>
      <c r="FY663">
        <v>420</v>
      </c>
      <c r="FZ663">
        <v>16</v>
      </c>
      <c r="GA663">
        <v>0.27</v>
      </c>
      <c r="GB663">
        <v>0.16</v>
      </c>
      <c r="GC663">
        <v>-29.7251285714286</v>
      </c>
      <c r="GD663">
        <v>-2.07290649350643</v>
      </c>
      <c r="GE663">
        <v>0.609901581555314</v>
      </c>
      <c r="GF663">
        <v>0</v>
      </c>
      <c r="GG663">
        <v>339.169705882353</v>
      </c>
      <c r="GH663">
        <v>-0.805408704871173</v>
      </c>
      <c r="GI663">
        <v>0.211370670987332</v>
      </c>
      <c r="GJ663">
        <v>-1</v>
      </c>
      <c r="GK663">
        <v>0.630531380952381</v>
      </c>
      <c r="GL663">
        <v>0.0620241038961047</v>
      </c>
      <c r="GM663">
        <v>0.0109973809933101</v>
      </c>
      <c r="GN663">
        <v>1</v>
      </c>
      <c r="GO663">
        <v>1</v>
      </c>
      <c r="GP663">
        <v>2</v>
      </c>
      <c r="GQ663" t="s">
        <v>446</v>
      </c>
      <c r="GR663">
        <v>3.12545</v>
      </c>
      <c r="GS663">
        <v>2.65507</v>
      </c>
      <c r="GT663">
        <v>0.178275</v>
      </c>
      <c r="GU663">
        <v>0.181458</v>
      </c>
      <c r="GV663">
        <v>0.0966761</v>
      </c>
      <c r="GW663">
        <v>0.0953023</v>
      </c>
      <c r="GX663">
        <v>21099.5</v>
      </c>
      <c r="GY663">
        <v>19973.6</v>
      </c>
      <c r="GZ663">
        <v>22962.8</v>
      </c>
      <c r="HA663">
        <v>23759.8</v>
      </c>
      <c r="HB663">
        <v>35361.6</v>
      </c>
      <c r="HC663">
        <v>35591.8</v>
      </c>
      <c r="HD663">
        <v>41401.3</v>
      </c>
      <c r="HE663">
        <v>42375.8</v>
      </c>
      <c r="HF663">
        <v>1.90255</v>
      </c>
      <c r="HG663">
        <v>1.81647</v>
      </c>
      <c r="HH663">
        <v>0.19047</v>
      </c>
      <c r="HI663">
        <v>0</v>
      </c>
      <c r="HJ663">
        <v>26.8966</v>
      </c>
      <c r="HK663">
        <v>999.9</v>
      </c>
      <c r="HL663">
        <v>55.726</v>
      </c>
      <c r="HM663">
        <v>29.457</v>
      </c>
      <c r="HN663">
        <v>25.5083</v>
      </c>
      <c r="HO663">
        <v>54.0728</v>
      </c>
      <c r="HP663">
        <v>41.5825</v>
      </c>
      <c r="HQ663">
        <v>1</v>
      </c>
      <c r="HR663">
        <v>0.0543293</v>
      </c>
      <c r="HS663">
        <v>0.841718</v>
      </c>
      <c r="HT663">
        <v>20.2156</v>
      </c>
      <c r="HU663">
        <v>5.23361</v>
      </c>
      <c r="HV663">
        <v>11.992</v>
      </c>
      <c r="HW663">
        <v>4.95555</v>
      </c>
      <c r="HX663">
        <v>3.30387</v>
      </c>
      <c r="HY663">
        <v>26.1</v>
      </c>
      <c r="HZ663">
        <v>9999</v>
      </c>
      <c r="IA663">
        <v>9999</v>
      </c>
      <c r="IB663">
        <v>9999</v>
      </c>
      <c r="IC663">
        <v>1.86846</v>
      </c>
      <c r="ID663">
        <v>1.86418</v>
      </c>
      <c r="IE663">
        <v>1.8718</v>
      </c>
      <c r="IF663">
        <v>1.86267</v>
      </c>
      <c r="IG663">
        <v>1.86205</v>
      </c>
      <c r="IH663">
        <v>1.86857</v>
      </c>
      <c r="II663">
        <v>1.85867</v>
      </c>
      <c r="IJ663">
        <v>1.86508</v>
      </c>
      <c r="IK663">
        <v>5</v>
      </c>
      <c r="IL663">
        <v>0</v>
      </c>
      <c r="IM663">
        <v>0</v>
      </c>
      <c r="IN663">
        <v>0</v>
      </c>
      <c r="IO663" t="s">
        <v>441</v>
      </c>
      <c r="IP663" t="s">
        <v>442</v>
      </c>
      <c r="IQ663" t="s">
        <v>443</v>
      </c>
      <c r="IR663" t="s">
        <v>443</v>
      </c>
      <c r="IS663" t="s">
        <v>443</v>
      </c>
      <c r="IT663" t="s">
        <v>443</v>
      </c>
      <c r="IU663">
        <v>0</v>
      </c>
      <c r="IV663">
        <v>100</v>
      </c>
      <c r="IW663">
        <v>100</v>
      </c>
      <c r="IX663">
        <v>7.48</v>
      </c>
      <c r="IY663">
        <v>0.3627</v>
      </c>
      <c r="IZ663">
        <v>4.29428474587108</v>
      </c>
      <c r="JA663">
        <v>0.0044018681294096</v>
      </c>
      <c r="JB663">
        <v>-1.90699597991277e-06</v>
      </c>
      <c r="JC663">
        <v>4.44501569190667e-10</v>
      </c>
      <c r="JD663">
        <v>0.0663976639725661</v>
      </c>
      <c r="JE663">
        <v>0.00774552653971819</v>
      </c>
      <c r="JF663">
        <v>0.000136201457998369</v>
      </c>
      <c r="JG663">
        <v>5.32982615085375e-06</v>
      </c>
      <c r="JH663">
        <v>-0</v>
      </c>
      <c r="JI663">
        <v>1991</v>
      </c>
      <c r="JJ663">
        <v>1</v>
      </c>
      <c r="JK663">
        <v>28</v>
      </c>
      <c r="JL663">
        <v>195965.1</v>
      </c>
      <c r="JM663">
        <v>195965</v>
      </c>
      <c r="JN663">
        <v>2.11548</v>
      </c>
      <c r="JO663">
        <v>2.36694</v>
      </c>
      <c r="JP663">
        <v>1.4978</v>
      </c>
      <c r="JQ663">
        <v>2.33276</v>
      </c>
      <c r="JR663">
        <v>1.54419</v>
      </c>
      <c r="JS663">
        <v>2.27661</v>
      </c>
      <c r="JT663">
        <v>35.8477</v>
      </c>
      <c r="JU663">
        <v>24.0875</v>
      </c>
      <c r="JV663">
        <v>18</v>
      </c>
      <c r="JW663">
        <v>546.761</v>
      </c>
      <c r="JX663">
        <v>434.313</v>
      </c>
      <c r="JY663">
        <v>25.3295</v>
      </c>
      <c r="JZ663">
        <v>28.26</v>
      </c>
      <c r="KA663">
        <v>30.0002</v>
      </c>
      <c r="KB663">
        <v>28.1995</v>
      </c>
      <c r="KC663">
        <v>28.2246</v>
      </c>
      <c r="KD663">
        <v>42.4791</v>
      </c>
      <c r="KE663">
        <v>26.7282</v>
      </c>
      <c r="KF663">
        <v>100</v>
      </c>
      <c r="KG663">
        <v>25.3274</v>
      </c>
      <c r="KH663">
        <v>1193.37</v>
      </c>
      <c r="KI663">
        <v>21.8394</v>
      </c>
      <c r="KJ663">
        <v>92.7886</v>
      </c>
      <c r="KK663">
        <v>98.7553</v>
      </c>
    </row>
    <row r="664" spans="1:297">
      <c r="A664">
        <v>648</v>
      </c>
      <c r="B664">
        <v>1759007618.1</v>
      </c>
      <c r="C664">
        <v>20271.0999999046</v>
      </c>
      <c r="D664" t="s">
        <v>1743</v>
      </c>
      <c r="E664" t="s">
        <v>1744</v>
      </c>
      <c r="F664">
        <v>5</v>
      </c>
      <c r="G664" t="s">
        <v>1602</v>
      </c>
      <c r="H664" t="s">
        <v>436</v>
      </c>
      <c r="I664">
        <v>1759007609.94615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(EA664+(U664+2*0.95*5.67E-8*(((EA664+$B$7)+273)^4-(EA664+273)^4)-44100*J664)/(1.84*29.3*R664+8*0.95*5.67E-8*(EA664+273)^3))</f>
        <v>0</v>
      </c>
      <c r="W664">
        <f>($C$7*EB664+$D$7*EC664+$E$7*V664)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2*0.95*5.67E-8*(((EA664+$B$7)+273)^4-(W664+273)^4)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1200.43979309524</v>
      </c>
      <c r="AK664">
        <v>1179.79266666667</v>
      </c>
      <c r="AL664">
        <v>3.17817380952373</v>
      </c>
      <c r="AM664">
        <v>63.08</v>
      </c>
      <c r="AN664">
        <f>(AP664 - AO664 + DY664*1E3/(8.314*(EA664+273.15)) * AR664/DX664 * AQ664) * DX664/(100*DL664) * 1000/(1000 - AP664)</f>
        <v>0</v>
      </c>
      <c r="AO664">
        <v>21.8790666279762</v>
      </c>
      <c r="AP664">
        <v>22.5002709090909</v>
      </c>
      <c r="AQ664">
        <v>-5.13298640964389e-05</v>
      </c>
      <c r="AR664">
        <v>99.94</v>
      </c>
      <c r="AS664">
        <v>0</v>
      </c>
      <c r="AT664">
        <v>0</v>
      </c>
      <c r="AU664">
        <f>IF(AS664*$H$13&gt;=AW664,1.0,(AW664/(AW664-AS664*$H$13)))</f>
        <v>0</v>
      </c>
      <c r="AV664">
        <f>(AU664-1)*100</f>
        <v>0</v>
      </c>
      <c r="AW664">
        <f>MAX(0,($B$13+$C$13*EF664)/(1+$D$13*EF664)*DY664/(EA664+273)*$E$13)</f>
        <v>0</v>
      </c>
      <c r="AX664" t="s">
        <v>437</v>
      </c>
      <c r="AY664" t="s">
        <v>437</v>
      </c>
      <c r="AZ664">
        <v>0</v>
      </c>
      <c r="BA664">
        <v>0</v>
      </c>
      <c r="BB664">
        <f>1-AZ664/BA664</f>
        <v>0</v>
      </c>
      <c r="BC664">
        <v>0</v>
      </c>
      <c r="BD664" t="s">
        <v>437</v>
      </c>
      <c r="BE664" t="s">
        <v>437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437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$B$11*EG664+$C$11*EH664+$F$11*ES664*(1-EV664)</f>
        <v>0</v>
      </c>
      <c r="DI664">
        <f>DH664*DJ664</f>
        <v>0</v>
      </c>
      <c r="DJ664">
        <f>($B$11*$D$9+$C$11*$D$9+$F$11*((FF664+EX664)/MAX(FF664+EX664+FG664, 0.1)*$I$9+FG664/MAX(FF664+EX664+FG664, 0.1)*$J$9))/($B$11+$C$11+$F$11)</f>
        <v>0</v>
      </c>
      <c r="DK664">
        <f>($B$11*$K$9+$C$11*$K$9+$F$11*((FF664+EX664)/MAX(FF664+EX664+FG664, 0.1)*$P$9+FG664/MAX(FF664+EX664+FG664, 0.1)*$Q$9))/($B$11+$C$11+$F$11)</f>
        <v>0</v>
      </c>
      <c r="DL664">
        <v>2.7</v>
      </c>
      <c r="DM664">
        <v>0.5</v>
      </c>
      <c r="DN664" t="s">
        <v>438</v>
      </c>
      <c r="DO664">
        <v>2</v>
      </c>
      <c r="DP664" t="b">
        <v>1</v>
      </c>
      <c r="DQ664">
        <v>1759007609.94615</v>
      </c>
      <c r="DR664">
        <v>1129.70461538462</v>
      </c>
      <c r="DS664">
        <v>1159.08769230769</v>
      </c>
      <c r="DT664">
        <v>22.5248</v>
      </c>
      <c r="DU664">
        <v>21.8927384615385</v>
      </c>
      <c r="DV664">
        <v>1122.24538461538</v>
      </c>
      <c r="DW664">
        <v>22.1618384615385</v>
      </c>
      <c r="DX664">
        <v>499.992384615385</v>
      </c>
      <c r="DY664">
        <v>90.2080923076923</v>
      </c>
      <c r="DZ664">
        <v>0.0292930461538462</v>
      </c>
      <c r="EA664">
        <v>29.1534076923077</v>
      </c>
      <c r="EB664">
        <v>29.9951769230769</v>
      </c>
      <c r="EC664">
        <v>999.9</v>
      </c>
      <c r="ED664">
        <v>0</v>
      </c>
      <c r="EE664">
        <v>0</v>
      </c>
      <c r="EF664">
        <v>10010.4246153846</v>
      </c>
      <c r="EG664">
        <v>0</v>
      </c>
      <c r="EH664">
        <v>9.84861</v>
      </c>
      <c r="EI664">
        <v>-29.3835153846154</v>
      </c>
      <c r="EJ664">
        <v>1155.73769230769</v>
      </c>
      <c r="EK664">
        <v>1185.03307692308</v>
      </c>
      <c r="EL664">
        <v>0.632060692307692</v>
      </c>
      <c r="EM664">
        <v>1159.08769230769</v>
      </c>
      <c r="EN664">
        <v>21.8927384615385</v>
      </c>
      <c r="EO664">
        <v>2.03191923076923</v>
      </c>
      <c r="EP664">
        <v>1.97490076923077</v>
      </c>
      <c r="EQ664">
        <v>17.6952769230769</v>
      </c>
      <c r="ER664">
        <v>17.2445307692308</v>
      </c>
      <c r="ES664">
        <v>1999.96769230769</v>
      </c>
      <c r="ET664">
        <v>0.979993692307692</v>
      </c>
      <c r="EU664">
        <v>0.0200062538461538</v>
      </c>
      <c r="EV664">
        <v>0</v>
      </c>
      <c r="EW664">
        <v>339.040846153846</v>
      </c>
      <c r="EX664">
        <v>5.00016</v>
      </c>
      <c r="EY664">
        <v>7031.58153846154</v>
      </c>
      <c r="EZ664">
        <v>18233.8538461538</v>
      </c>
      <c r="FA664">
        <v>48.9322307692308</v>
      </c>
      <c r="FB664">
        <v>49.4709230769231</v>
      </c>
      <c r="FC664">
        <v>49.3701538461538</v>
      </c>
      <c r="FD664">
        <v>49.062</v>
      </c>
      <c r="FE664">
        <v>50.687</v>
      </c>
      <c r="FF664">
        <v>1955.05769230769</v>
      </c>
      <c r="FG664">
        <v>39.91</v>
      </c>
      <c r="FH664">
        <v>0</v>
      </c>
      <c r="FI664">
        <v>1759007623.5</v>
      </c>
      <c r="FJ664">
        <v>0</v>
      </c>
      <c r="FK664">
        <v>339.018153846154</v>
      </c>
      <c r="FL664">
        <v>-1.23446153310711</v>
      </c>
      <c r="FM664">
        <v>-19.9685469915964</v>
      </c>
      <c r="FN664">
        <v>7031.49769230769</v>
      </c>
      <c r="FO664">
        <v>15</v>
      </c>
      <c r="FP664">
        <v>0</v>
      </c>
      <c r="FQ664" t="s">
        <v>439</v>
      </c>
      <c r="FR664">
        <v>1747249705.1</v>
      </c>
      <c r="FS664">
        <v>1747249711.1</v>
      </c>
      <c r="FT664">
        <v>0</v>
      </c>
      <c r="FU664">
        <v>0.871</v>
      </c>
      <c r="FV664">
        <v>0.066</v>
      </c>
      <c r="FW664">
        <v>5.486</v>
      </c>
      <c r="FX664">
        <v>0.145</v>
      </c>
      <c r="FY664">
        <v>420</v>
      </c>
      <c r="FZ664">
        <v>16</v>
      </c>
      <c r="GA664">
        <v>0.27</v>
      </c>
      <c r="GB664">
        <v>0.16</v>
      </c>
      <c r="GC664">
        <v>-29.542945</v>
      </c>
      <c r="GD664">
        <v>4.34686466165417</v>
      </c>
      <c r="GE664">
        <v>0.832017921366481</v>
      </c>
      <c r="GF664">
        <v>0</v>
      </c>
      <c r="GG664">
        <v>339.054705882353</v>
      </c>
      <c r="GH664">
        <v>-0.790190979362823</v>
      </c>
      <c r="GI664">
        <v>0.20311421437961</v>
      </c>
      <c r="GJ664">
        <v>-1</v>
      </c>
      <c r="GK664">
        <v>0.63065925</v>
      </c>
      <c r="GL664">
        <v>0.0422745112781958</v>
      </c>
      <c r="GM664">
        <v>0.0115517405263233</v>
      </c>
      <c r="GN664">
        <v>1</v>
      </c>
      <c r="GO664">
        <v>1</v>
      </c>
      <c r="GP664">
        <v>2</v>
      </c>
      <c r="GQ664" t="s">
        <v>446</v>
      </c>
      <c r="GR664">
        <v>3.1256</v>
      </c>
      <c r="GS664">
        <v>2.65493</v>
      </c>
      <c r="GT664">
        <v>0.179848</v>
      </c>
      <c r="GU664">
        <v>0.183124</v>
      </c>
      <c r="GV664">
        <v>0.0966263</v>
      </c>
      <c r="GW664">
        <v>0.0953119</v>
      </c>
      <c r="GX664">
        <v>21059.3</v>
      </c>
      <c r="GY664">
        <v>19932.9</v>
      </c>
      <c r="GZ664">
        <v>22963</v>
      </c>
      <c r="HA664">
        <v>23759.7</v>
      </c>
      <c r="HB664">
        <v>35363.5</v>
      </c>
      <c r="HC664">
        <v>35591.6</v>
      </c>
      <c r="HD664">
        <v>41401.2</v>
      </c>
      <c r="HE664">
        <v>42375.8</v>
      </c>
      <c r="HF664">
        <v>1.903</v>
      </c>
      <c r="HG664">
        <v>1.81638</v>
      </c>
      <c r="HH664">
        <v>0.190325</v>
      </c>
      <c r="HI664">
        <v>0</v>
      </c>
      <c r="HJ664">
        <v>26.893</v>
      </c>
      <c r="HK664">
        <v>999.9</v>
      </c>
      <c r="HL664">
        <v>55.75</v>
      </c>
      <c r="HM664">
        <v>29.447</v>
      </c>
      <c r="HN664">
        <v>25.5041</v>
      </c>
      <c r="HO664">
        <v>53.8428</v>
      </c>
      <c r="HP664">
        <v>41.5425</v>
      </c>
      <c r="HQ664">
        <v>1</v>
      </c>
      <c r="HR664">
        <v>0.0540142</v>
      </c>
      <c r="HS664">
        <v>0.856356</v>
      </c>
      <c r="HT664">
        <v>20.2155</v>
      </c>
      <c r="HU664">
        <v>5.23406</v>
      </c>
      <c r="HV664">
        <v>11.992</v>
      </c>
      <c r="HW664">
        <v>4.9557</v>
      </c>
      <c r="HX664">
        <v>3.3039</v>
      </c>
      <c r="HY664">
        <v>26.1</v>
      </c>
      <c r="HZ664">
        <v>9999</v>
      </c>
      <c r="IA664">
        <v>9999</v>
      </c>
      <c r="IB664">
        <v>9999</v>
      </c>
      <c r="IC664">
        <v>1.86846</v>
      </c>
      <c r="ID664">
        <v>1.86417</v>
      </c>
      <c r="IE664">
        <v>1.8718</v>
      </c>
      <c r="IF664">
        <v>1.86268</v>
      </c>
      <c r="IG664">
        <v>1.86204</v>
      </c>
      <c r="IH664">
        <v>1.86858</v>
      </c>
      <c r="II664">
        <v>1.85867</v>
      </c>
      <c r="IJ664">
        <v>1.86508</v>
      </c>
      <c r="IK664">
        <v>5</v>
      </c>
      <c r="IL664">
        <v>0</v>
      </c>
      <c r="IM664">
        <v>0</v>
      </c>
      <c r="IN664">
        <v>0</v>
      </c>
      <c r="IO664" t="s">
        <v>441</v>
      </c>
      <c r="IP664" t="s">
        <v>442</v>
      </c>
      <c r="IQ664" t="s">
        <v>443</v>
      </c>
      <c r="IR664" t="s">
        <v>443</v>
      </c>
      <c r="IS664" t="s">
        <v>443</v>
      </c>
      <c r="IT664" t="s">
        <v>443</v>
      </c>
      <c r="IU664">
        <v>0</v>
      </c>
      <c r="IV664">
        <v>100</v>
      </c>
      <c r="IW664">
        <v>100</v>
      </c>
      <c r="IX664">
        <v>7.51</v>
      </c>
      <c r="IY664">
        <v>0.3624</v>
      </c>
      <c r="IZ664">
        <v>4.29428474587108</v>
      </c>
      <c r="JA664">
        <v>0.0044018681294096</v>
      </c>
      <c r="JB664">
        <v>-1.90699597991277e-06</v>
      </c>
      <c r="JC664">
        <v>4.44501569190667e-10</v>
      </c>
      <c r="JD664">
        <v>0.0663976639725661</v>
      </c>
      <c r="JE664">
        <v>0.00774552653971819</v>
      </c>
      <c r="JF664">
        <v>0.000136201457998369</v>
      </c>
      <c r="JG664">
        <v>5.32982615085375e-06</v>
      </c>
      <c r="JH664">
        <v>-0</v>
      </c>
      <c r="JI664">
        <v>1991</v>
      </c>
      <c r="JJ664">
        <v>1</v>
      </c>
      <c r="JK664">
        <v>28</v>
      </c>
      <c r="JL664">
        <v>195965.2</v>
      </c>
      <c r="JM664">
        <v>195965.1</v>
      </c>
      <c r="JN664">
        <v>2.14844</v>
      </c>
      <c r="JO664">
        <v>2.37427</v>
      </c>
      <c r="JP664">
        <v>1.49902</v>
      </c>
      <c r="JQ664">
        <v>2.33276</v>
      </c>
      <c r="JR664">
        <v>1.54419</v>
      </c>
      <c r="JS664">
        <v>2.26807</v>
      </c>
      <c r="JT664">
        <v>35.8477</v>
      </c>
      <c r="JU664">
        <v>24.0875</v>
      </c>
      <c r="JV664">
        <v>18</v>
      </c>
      <c r="JW664">
        <v>547.036</v>
      </c>
      <c r="JX664">
        <v>434.235</v>
      </c>
      <c r="JY664">
        <v>25.331</v>
      </c>
      <c r="JZ664">
        <v>28.2594</v>
      </c>
      <c r="KA664">
        <v>30</v>
      </c>
      <c r="KB664">
        <v>28.1973</v>
      </c>
      <c r="KC664">
        <v>28.2222</v>
      </c>
      <c r="KD664">
        <v>43.0498</v>
      </c>
      <c r="KE664">
        <v>26.7282</v>
      </c>
      <c r="KF664">
        <v>100</v>
      </c>
      <c r="KG664">
        <v>25.3283</v>
      </c>
      <c r="KH664">
        <v>1206.92</v>
      </c>
      <c r="KI664">
        <v>21.8394</v>
      </c>
      <c r="KJ664">
        <v>92.7887</v>
      </c>
      <c r="KK664">
        <v>98.7551</v>
      </c>
    </row>
    <row r="665" spans="1:297">
      <c r="A665">
        <v>649</v>
      </c>
      <c r="B665">
        <v>1759007623.1</v>
      </c>
      <c r="C665">
        <v>20276.0999999046</v>
      </c>
      <c r="D665" t="s">
        <v>1745</v>
      </c>
      <c r="E665" t="s">
        <v>1746</v>
      </c>
      <c r="F665">
        <v>5</v>
      </c>
      <c r="G665" t="s">
        <v>1602</v>
      </c>
      <c r="H665" t="s">
        <v>436</v>
      </c>
      <c r="I665">
        <v>1759007614.94615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(EA665+(U665+2*0.95*5.67E-8*(((EA665+$B$7)+273)^4-(EA665+273)^4)-44100*J665)/(1.84*29.3*R665+8*0.95*5.67E-8*(EA665+273)^3))</f>
        <v>0</v>
      </c>
      <c r="W665">
        <f>($C$7*EB665+$D$7*EC665+$E$7*V665)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2*0.95*5.67E-8*(((EA665+$B$7)+273)^4-(W665+273)^4)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1218.35871164286</v>
      </c>
      <c r="AK665">
        <v>1196.96866666667</v>
      </c>
      <c r="AL665">
        <v>3.44753095238084</v>
      </c>
      <c r="AM665">
        <v>63.08</v>
      </c>
      <c r="AN665">
        <f>(AP665 - AO665 + DY665*1E3/(8.314*(EA665+273.15)) * AR665/DX665 * AQ665) * DX665/(100*DL665) * 1000/(1000 - AP665)</f>
        <v>0</v>
      </c>
      <c r="AO665">
        <v>21.8824535505952</v>
      </c>
      <c r="AP665">
        <v>22.4894272727273</v>
      </c>
      <c r="AQ665">
        <v>-3.18070331495287e-05</v>
      </c>
      <c r="AR665">
        <v>99.94</v>
      </c>
      <c r="AS665">
        <v>0</v>
      </c>
      <c r="AT665">
        <v>0</v>
      </c>
      <c r="AU665">
        <f>IF(AS665*$H$13&gt;=AW665,1.0,(AW665/(AW665-AS665*$H$13)))</f>
        <v>0</v>
      </c>
      <c r="AV665">
        <f>(AU665-1)*100</f>
        <v>0</v>
      </c>
      <c r="AW665">
        <f>MAX(0,($B$13+$C$13*EF665)/(1+$D$13*EF665)*DY665/(EA665+273)*$E$13)</f>
        <v>0</v>
      </c>
      <c r="AX665" t="s">
        <v>437</v>
      </c>
      <c r="AY665" t="s">
        <v>437</v>
      </c>
      <c r="AZ665">
        <v>0</v>
      </c>
      <c r="BA665">
        <v>0</v>
      </c>
      <c r="BB665">
        <f>1-AZ665/BA665</f>
        <v>0</v>
      </c>
      <c r="BC665">
        <v>0</v>
      </c>
      <c r="BD665" t="s">
        <v>437</v>
      </c>
      <c r="BE665" t="s">
        <v>437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437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$B$11*EG665+$C$11*EH665+$F$11*ES665*(1-EV665)</f>
        <v>0</v>
      </c>
      <c r="DI665">
        <f>DH665*DJ665</f>
        <v>0</v>
      </c>
      <c r="DJ665">
        <f>($B$11*$D$9+$C$11*$D$9+$F$11*((FF665+EX665)/MAX(FF665+EX665+FG665, 0.1)*$I$9+FG665/MAX(FF665+EX665+FG665, 0.1)*$J$9))/($B$11+$C$11+$F$11)</f>
        <v>0</v>
      </c>
      <c r="DK665">
        <f>($B$11*$K$9+$C$11*$K$9+$F$11*((FF665+EX665)/MAX(FF665+EX665+FG665, 0.1)*$P$9+FG665/MAX(FF665+EX665+FG665, 0.1)*$Q$9))/($B$11+$C$11+$F$11)</f>
        <v>0</v>
      </c>
      <c r="DL665">
        <v>2.7</v>
      </c>
      <c r="DM665">
        <v>0.5</v>
      </c>
      <c r="DN665" t="s">
        <v>438</v>
      </c>
      <c r="DO665">
        <v>2</v>
      </c>
      <c r="DP665" t="b">
        <v>1</v>
      </c>
      <c r="DQ665">
        <v>1759007614.94615</v>
      </c>
      <c r="DR665">
        <v>1146.39307692308</v>
      </c>
      <c r="DS665">
        <v>1175.95</v>
      </c>
      <c r="DT665">
        <v>22.5102538461538</v>
      </c>
      <c r="DU665">
        <v>21.8815846153846</v>
      </c>
      <c r="DV665">
        <v>1138.90307692308</v>
      </c>
      <c r="DW665">
        <v>22.1476076923077</v>
      </c>
      <c r="DX665">
        <v>499.996153846154</v>
      </c>
      <c r="DY665">
        <v>90.2092384615385</v>
      </c>
      <c r="DZ665">
        <v>0.0294143</v>
      </c>
      <c r="EA665">
        <v>29.1504461538462</v>
      </c>
      <c r="EB665">
        <v>29.9925076923077</v>
      </c>
      <c r="EC665">
        <v>999.9</v>
      </c>
      <c r="ED665">
        <v>0</v>
      </c>
      <c r="EE665">
        <v>0</v>
      </c>
      <c r="EF665">
        <v>10006.1530769231</v>
      </c>
      <c r="EG665">
        <v>0</v>
      </c>
      <c r="EH665">
        <v>9.84861</v>
      </c>
      <c r="EI665">
        <v>-29.5569615384615</v>
      </c>
      <c r="EJ665">
        <v>1172.79307692308</v>
      </c>
      <c r="EK665">
        <v>1202.25846153846</v>
      </c>
      <c r="EL665">
        <v>0.628671</v>
      </c>
      <c r="EM665">
        <v>1175.95</v>
      </c>
      <c r="EN665">
        <v>21.8815846153846</v>
      </c>
      <c r="EO665">
        <v>2.03063230769231</v>
      </c>
      <c r="EP665">
        <v>1.97392076923077</v>
      </c>
      <c r="EQ665">
        <v>17.6852307692308</v>
      </c>
      <c r="ER665">
        <v>17.2366769230769</v>
      </c>
      <c r="ES665">
        <v>1999.97</v>
      </c>
      <c r="ET665">
        <v>0.979993692307692</v>
      </c>
      <c r="EU665">
        <v>0.0200062538461538</v>
      </c>
      <c r="EV665">
        <v>0</v>
      </c>
      <c r="EW665">
        <v>338.885692307692</v>
      </c>
      <c r="EX665">
        <v>5.00016</v>
      </c>
      <c r="EY665">
        <v>7029.88</v>
      </c>
      <c r="EZ665">
        <v>18233.8692307692</v>
      </c>
      <c r="FA665">
        <v>48.9322307692308</v>
      </c>
      <c r="FB665">
        <v>49.4806153846154</v>
      </c>
      <c r="FC665">
        <v>49.3556153846154</v>
      </c>
      <c r="FD665">
        <v>49.062</v>
      </c>
      <c r="FE665">
        <v>50.687</v>
      </c>
      <c r="FF665">
        <v>1955.06</v>
      </c>
      <c r="FG665">
        <v>39.91</v>
      </c>
      <c r="FH665">
        <v>0</v>
      </c>
      <c r="FI665">
        <v>1759007628.9</v>
      </c>
      <c r="FJ665">
        <v>0</v>
      </c>
      <c r="FK665">
        <v>338.85932</v>
      </c>
      <c r="FL665">
        <v>-1.79276922400523</v>
      </c>
      <c r="FM665">
        <v>-20.3423076604351</v>
      </c>
      <c r="FN665">
        <v>7029.5456</v>
      </c>
      <c r="FO665">
        <v>15</v>
      </c>
      <c r="FP665">
        <v>0</v>
      </c>
      <c r="FQ665" t="s">
        <v>439</v>
      </c>
      <c r="FR665">
        <v>1747249705.1</v>
      </c>
      <c r="FS665">
        <v>1747249711.1</v>
      </c>
      <c r="FT665">
        <v>0</v>
      </c>
      <c r="FU665">
        <v>0.871</v>
      </c>
      <c r="FV665">
        <v>0.066</v>
      </c>
      <c r="FW665">
        <v>5.486</v>
      </c>
      <c r="FX665">
        <v>0.145</v>
      </c>
      <c r="FY665">
        <v>420</v>
      </c>
      <c r="FZ665">
        <v>16</v>
      </c>
      <c r="GA665">
        <v>0.27</v>
      </c>
      <c r="GB665">
        <v>0.16</v>
      </c>
      <c r="GC665">
        <v>-29.5125333333333</v>
      </c>
      <c r="GD665">
        <v>0.739597402597417</v>
      </c>
      <c r="GE665">
        <v>0.793396214194656</v>
      </c>
      <c r="GF665">
        <v>0</v>
      </c>
      <c r="GG665">
        <v>338.969470588235</v>
      </c>
      <c r="GH665">
        <v>-1.69876241243474</v>
      </c>
      <c r="GI665">
        <v>0.232238117570299</v>
      </c>
      <c r="GJ665">
        <v>-1</v>
      </c>
      <c r="GK665">
        <v>0.627453428571429</v>
      </c>
      <c r="GL665">
        <v>-0.0528694285714288</v>
      </c>
      <c r="GM665">
        <v>0.0140686884946389</v>
      </c>
      <c r="GN665">
        <v>1</v>
      </c>
      <c r="GO665">
        <v>1</v>
      </c>
      <c r="GP665">
        <v>2</v>
      </c>
      <c r="GQ665" t="s">
        <v>446</v>
      </c>
      <c r="GR665">
        <v>3.12556</v>
      </c>
      <c r="GS665">
        <v>2.65528</v>
      </c>
      <c r="GT665">
        <v>0.181506</v>
      </c>
      <c r="GU665">
        <v>0.184759</v>
      </c>
      <c r="GV665">
        <v>0.0965935</v>
      </c>
      <c r="GW665">
        <v>0.095321</v>
      </c>
      <c r="GX665">
        <v>21016.5</v>
      </c>
      <c r="GY665">
        <v>19893.1</v>
      </c>
      <c r="GZ665">
        <v>22962.9</v>
      </c>
      <c r="HA665">
        <v>23759.9</v>
      </c>
      <c r="HB665">
        <v>35365.1</v>
      </c>
      <c r="HC665">
        <v>35591.2</v>
      </c>
      <c r="HD665">
        <v>41401.3</v>
      </c>
      <c r="HE665">
        <v>42375.7</v>
      </c>
      <c r="HF665">
        <v>1.90278</v>
      </c>
      <c r="HG665">
        <v>1.81662</v>
      </c>
      <c r="HH665">
        <v>0.189621</v>
      </c>
      <c r="HI665">
        <v>0</v>
      </c>
      <c r="HJ665">
        <v>26.8907</v>
      </c>
      <c r="HK665">
        <v>999.9</v>
      </c>
      <c r="HL665">
        <v>55.726</v>
      </c>
      <c r="HM665">
        <v>29.447</v>
      </c>
      <c r="HN665">
        <v>25.4971</v>
      </c>
      <c r="HO665">
        <v>53.7328</v>
      </c>
      <c r="HP665">
        <v>41.5505</v>
      </c>
      <c r="HQ665">
        <v>1</v>
      </c>
      <c r="HR665">
        <v>0.0540244</v>
      </c>
      <c r="HS665">
        <v>0.857838</v>
      </c>
      <c r="HT665">
        <v>20.2154</v>
      </c>
      <c r="HU665">
        <v>5.23331</v>
      </c>
      <c r="HV665">
        <v>11.992</v>
      </c>
      <c r="HW665">
        <v>4.9558</v>
      </c>
      <c r="HX665">
        <v>3.30393</v>
      </c>
      <c r="HY665">
        <v>26.1</v>
      </c>
      <c r="HZ665">
        <v>9999</v>
      </c>
      <c r="IA665">
        <v>9999</v>
      </c>
      <c r="IB665">
        <v>9999</v>
      </c>
      <c r="IC665">
        <v>1.86846</v>
      </c>
      <c r="ID665">
        <v>1.86417</v>
      </c>
      <c r="IE665">
        <v>1.8718</v>
      </c>
      <c r="IF665">
        <v>1.86266</v>
      </c>
      <c r="IG665">
        <v>1.86205</v>
      </c>
      <c r="IH665">
        <v>1.86857</v>
      </c>
      <c r="II665">
        <v>1.85868</v>
      </c>
      <c r="IJ665">
        <v>1.86508</v>
      </c>
      <c r="IK665">
        <v>5</v>
      </c>
      <c r="IL665">
        <v>0</v>
      </c>
      <c r="IM665">
        <v>0</v>
      </c>
      <c r="IN665">
        <v>0</v>
      </c>
      <c r="IO665" t="s">
        <v>441</v>
      </c>
      <c r="IP665" t="s">
        <v>442</v>
      </c>
      <c r="IQ665" t="s">
        <v>443</v>
      </c>
      <c r="IR665" t="s">
        <v>443</v>
      </c>
      <c r="IS665" t="s">
        <v>443</v>
      </c>
      <c r="IT665" t="s">
        <v>443</v>
      </c>
      <c r="IU665">
        <v>0</v>
      </c>
      <c r="IV665">
        <v>100</v>
      </c>
      <c r="IW665">
        <v>100</v>
      </c>
      <c r="IX665">
        <v>7.53</v>
      </c>
      <c r="IY665">
        <v>0.3622</v>
      </c>
      <c r="IZ665">
        <v>4.29428474587108</v>
      </c>
      <c r="JA665">
        <v>0.0044018681294096</v>
      </c>
      <c r="JB665">
        <v>-1.90699597991277e-06</v>
      </c>
      <c r="JC665">
        <v>4.44501569190667e-10</v>
      </c>
      <c r="JD665">
        <v>0.0663976639725661</v>
      </c>
      <c r="JE665">
        <v>0.00774552653971819</v>
      </c>
      <c r="JF665">
        <v>0.000136201457998369</v>
      </c>
      <c r="JG665">
        <v>5.32982615085375e-06</v>
      </c>
      <c r="JH665">
        <v>-0</v>
      </c>
      <c r="JI665">
        <v>1991</v>
      </c>
      <c r="JJ665">
        <v>1</v>
      </c>
      <c r="JK665">
        <v>28</v>
      </c>
      <c r="JL665">
        <v>195965.3</v>
      </c>
      <c r="JM665">
        <v>195965.2</v>
      </c>
      <c r="JN665">
        <v>2.17407</v>
      </c>
      <c r="JO665">
        <v>2.35229</v>
      </c>
      <c r="JP665">
        <v>1.4978</v>
      </c>
      <c r="JQ665">
        <v>2.33276</v>
      </c>
      <c r="JR665">
        <v>1.54419</v>
      </c>
      <c r="JS665">
        <v>2.35352</v>
      </c>
      <c r="JT665">
        <v>35.8244</v>
      </c>
      <c r="JU665">
        <v>24.105</v>
      </c>
      <c r="JV665">
        <v>18</v>
      </c>
      <c r="JW665">
        <v>546.885</v>
      </c>
      <c r="JX665">
        <v>434.37</v>
      </c>
      <c r="JY665">
        <v>25.3305</v>
      </c>
      <c r="JZ665">
        <v>28.2576</v>
      </c>
      <c r="KA665">
        <v>30.0001</v>
      </c>
      <c r="KB665">
        <v>28.1968</v>
      </c>
      <c r="KC665">
        <v>28.2202</v>
      </c>
      <c r="KD665">
        <v>43.6521</v>
      </c>
      <c r="KE665">
        <v>26.7282</v>
      </c>
      <c r="KF665">
        <v>100</v>
      </c>
      <c r="KG665">
        <v>25.3301</v>
      </c>
      <c r="KH665">
        <v>1227.15</v>
      </c>
      <c r="KI665">
        <v>21.8394</v>
      </c>
      <c r="KJ665">
        <v>92.7887</v>
      </c>
      <c r="KK665">
        <v>98.7552</v>
      </c>
    </row>
    <row r="666" spans="1:297">
      <c r="A666">
        <v>650</v>
      </c>
      <c r="B666">
        <v>1759007628.1</v>
      </c>
      <c r="C666">
        <v>20281.0999999046</v>
      </c>
      <c r="D666" t="s">
        <v>1747</v>
      </c>
      <c r="E666" t="s">
        <v>1748</v>
      </c>
      <c r="F666">
        <v>5</v>
      </c>
      <c r="G666" t="s">
        <v>1602</v>
      </c>
      <c r="H666" t="s">
        <v>436</v>
      </c>
      <c r="I666">
        <v>1759007619.94615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(EA666+(U666+2*0.95*5.67E-8*(((EA666+$B$7)+273)^4-(EA666+273)^4)-44100*J666)/(1.84*29.3*R666+8*0.95*5.67E-8*(EA666+273)^3))</f>
        <v>0</v>
      </c>
      <c r="W666">
        <f>($C$7*EB666+$D$7*EC666+$E$7*V666)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2*0.95*5.67E-8*(((EA666+$B$7)+273)^4-(W666+273)^4)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1235.55614790476</v>
      </c>
      <c r="AK666">
        <v>1214.15048484849</v>
      </c>
      <c r="AL666">
        <v>3.42504978354975</v>
      </c>
      <c r="AM666">
        <v>63.08</v>
      </c>
      <c r="AN666">
        <f>(AP666 - AO666 + DY666*1E3/(8.314*(EA666+273.15)) * AR666/DX666 * AQ666) * DX666/(100*DL666) * 1000/(1000 - AP666)</f>
        <v>0</v>
      </c>
      <c r="AO666">
        <v>21.8868075863095</v>
      </c>
      <c r="AP666">
        <v>22.4846606060606</v>
      </c>
      <c r="AQ666">
        <v>-1.10233649627809e-05</v>
      </c>
      <c r="AR666">
        <v>99.94</v>
      </c>
      <c r="AS666">
        <v>0</v>
      </c>
      <c r="AT666">
        <v>0</v>
      </c>
      <c r="AU666">
        <f>IF(AS666*$H$13&gt;=AW666,1.0,(AW666/(AW666-AS666*$H$13)))</f>
        <v>0</v>
      </c>
      <c r="AV666">
        <f>(AU666-1)*100</f>
        <v>0</v>
      </c>
      <c r="AW666">
        <f>MAX(0,($B$13+$C$13*EF666)/(1+$D$13*EF666)*DY666/(EA666+273)*$E$13)</f>
        <v>0</v>
      </c>
      <c r="AX666" t="s">
        <v>437</v>
      </c>
      <c r="AY666" t="s">
        <v>437</v>
      </c>
      <c r="AZ666">
        <v>0</v>
      </c>
      <c r="BA666">
        <v>0</v>
      </c>
      <c r="BB666">
        <f>1-AZ666/BA666</f>
        <v>0</v>
      </c>
      <c r="BC666">
        <v>0</v>
      </c>
      <c r="BD666" t="s">
        <v>437</v>
      </c>
      <c r="BE666" t="s">
        <v>437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437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$B$11*EG666+$C$11*EH666+$F$11*ES666*(1-EV666)</f>
        <v>0</v>
      </c>
      <c r="DI666">
        <f>DH666*DJ666</f>
        <v>0</v>
      </c>
      <c r="DJ666">
        <f>($B$11*$D$9+$C$11*$D$9+$F$11*((FF666+EX666)/MAX(FF666+EX666+FG666, 0.1)*$I$9+FG666/MAX(FF666+EX666+FG666, 0.1)*$J$9))/($B$11+$C$11+$F$11)</f>
        <v>0</v>
      </c>
      <c r="DK666">
        <f>($B$11*$K$9+$C$11*$K$9+$F$11*((FF666+EX666)/MAX(FF666+EX666+FG666, 0.1)*$P$9+FG666/MAX(FF666+EX666+FG666, 0.1)*$Q$9))/($B$11+$C$11+$F$11)</f>
        <v>0</v>
      </c>
      <c r="DL666">
        <v>2.7</v>
      </c>
      <c r="DM666">
        <v>0.5</v>
      </c>
      <c r="DN666" t="s">
        <v>438</v>
      </c>
      <c r="DO666">
        <v>2</v>
      </c>
      <c r="DP666" t="b">
        <v>1</v>
      </c>
      <c r="DQ666">
        <v>1759007619.94615</v>
      </c>
      <c r="DR666">
        <v>1163.01692307692</v>
      </c>
      <c r="DS666">
        <v>1192.38461538462</v>
      </c>
      <c r="DT666">
        <v>22.4963384615385</v>
      </c>
      <c r="DU666">
        <v>21.8828076923077</v>
      </c>
      <c r="DV666">
        <v>1155.49692307692</v>
      </c>
      <c r="DW666">
        <v>22.1339846153846</v>
      </c>
      <c r="DX666">
        <v>500.004461538462</v>
      </c>
      <c r="DY666">
        <v>90.2098076923077</v>
      </c>
      <c r="DZ666">
        <v>0.0293735230769231</v>
      </c>
      <c r="EA666">
        <v>29.1487846153846</v>
      </c>
      <c r="EB666">
        <v>29.9957769230769</v>
      </c>
      <c r="EC666">
        <v>999.9</v>
      </c>
      <c r="ED666">
        <v>0</v>
      </c>
      <c r="EE666">
        <v>0</v>
      </c>
      <c r="EF666">
        <v>10014.9453846154</v>
      </c>
      <c r="EG666">
        <v>0</v>
      </c>
      <c r="EH666">
        <v>9.84861</v>
      </c>
      <c r="EI666">
        <v>-29.3681076923077</v>
      </c>
      <c r="EJ666">
        <v>1189.78153846154</v>
      </c>
      <c r="EK666">
        <v>1219.06153846154</v>
      </c>
      <c r="EL666">
        <v>0.613529769230769</v>
      </c>
      <c r="EM666">
        <v>1192.38461538462</v>
      </c>
      <c r="EN666">
        <v>21.8828076923077</v>
      </c>
      <c r="EO666">
        <v>2.02938846153846</v>
      </c>
      <c r="EP666">
        <v>1.97404384615385</v>
      </c>
      <c r="EQ666">
        <v>17.6755230769231</v>
      </c>
      <c r="ER666">
        <v>17.2376615384615</v>
      </c>
      <c r="ES666">
        <v>1999.93153846154</v>
      </c>
      <c r="ET666">
        <v>0.979993230769231</v>
      </c>
      <c r="EU666">
        <v>0.0200066846153846</v>
      </c>
      <c r="EV666">
        <v>0</v>
      </c>
      <c r="EW666">
        <v>338.771307692308</v>
      </c>
      <c r="EX666">
        <v>5.00016</v>
      </c>
      <c r="EY666">
        <v>7027.98461538462</v>
      </c>
      <c r="EZ666">
        <v>18233.5153846154</v>
      </c>
      <c r="FA666">
        <v>48.9274615384615</v>
      </c>
      <c r="FB666">
        <v>49.4806153846154</v>
      </c>
      <c r="FC666">
        <v>49.3507692307692</v>
      </c>
      <c r="FD666">
        <v>49.062</v>
      </c>
      <c r="FE666">
        <v>50.687</v>
      </c>
      <c r="FF666">
        <v>1955.02153846154</v>
      </c>
      <c r="FG666">
        <v>39.91</v>
      </c>
      <c r="FH666">
        <v>0</v>
      </c>
      <c r="FI666">
        <v>1759007633.7</v>
      </c>
      <c r="FJ666">
        <v>0</v>
      </c>
      <c r="FK666">
        <v>338.78096</v>
      </c>
      <c r="FL666">
        <v>-0.536307689164848</v>
      </c>
      <c r="FM666">
        <v>-22.1053846289075</v>
      </c>
      <c r="FN666">
        <v>7027.894</v>
      </c>
      <c r="FO666">
        <v>15</v>
      </c>
      <c r="FP666">
        <v>0</v>
      </c>
      <c r="FQ666" t="s">
        <v>439</v>
      </c>
      <c r="FR666">
        <v>1747249705.1</v>
      </c>
      <c r="FS666">
        <v>1747249711.1</v>
      </c>
      <c r="FT666">
        <v>0</v>
      </c>
      <c r="FU666">
        <v>0.871</v>
      </c>
      <c r="FV666">
        <v>0.066</v>
      </c>
      <c r="FW666">
        <v>5.486</v>
      </c>
      <c r="FX666">
        <v>0.145</v>
      </c>
      <c r="FY666">
        <v>420</v>
      </c>
      <c r="FZ666">
        <v>16</v>
      </c>
      <c r="GA666">
        <v>0.27</v>
      </c>
      <c r="GB666">
        <v>0.16</v>
      </c>
      <c r="GC666">
        <v>-29.568365</v>
      </c>
      <c r="GD666">
        <v>-0.0543203007518999</v>
      </c>
      <c r="GE666">
        <v>0.79238640654355</v>
      </c>
      <c r="GF666">
        <v>1</v>
      </c>
      <c r="GG666">
        <v>338.854382352941</v>
      </c>
      <c r="GH666">
        <v>-1.48961038879237</v>
      </c>
      <c r="GI666">
        <v>0.202155591607041</v>
      </c>
      <c r="GJ666">
        <v>-1</v>
      </c>
      <c r="GK666">
        <v>0.6213616</v>
      </c>
      <c r="GL666">
        <v>-0.193724481203007</v>
      </c>
      <c r="GM666">
        <v>0.0187710817013831</v>
      </c>
      <c r="GN666">
        <v>0</v>
      </c>
      <c r="GO666">
        <v>1</v>
      </c>
      <c r="GP666">
        <v>2</v>
      </c>
      <c r="GQ666" t="s">
        <v>446</v>
      </c>
      <c r="GR666">
        <v>3.12562</v>
      </c>
      <c r="GS666">
        <v>2.65493</v>
      </c>
      <c r="GT666">
        <v>0.183143</v>
      </c>
      <c r="GU666">
        <v>0.186441</v>
      </c>
      <c r="GV666">
        <v>0.0965764</v>
      </c>
      <c r="GW666">
        <v>0.095335</v>
      </c>
      <c r="GX666">
        <v>20974.6</v>
      </c>
      <c r="GY666">
        <v>19852</v>
      </c>
      <c r="GZ666">
        <v>22963</v>
      </c>
      <c r="HA666">
        <v>23759.8</v>
      </c>
      <c r="HB666">
        <v>35365.8</v>
      </c>
      <c r="HC666">
        <v>35590.9</v>
      </c>
      <c r="HD666">
        <v>41401.2</v>
      </c>
      <c r="HE666">
        <v>42375.8</v>
      </c>
      <c r="HF666">
        <v>1.90298</v>
      </c>
      <c r="HG666">
        <v>1.81653</v>
      </c>
      <c r="HH666">
        <v>0.190139</v>
      </c>
      <c r="HI666">
        <v>0</v>
      </c>
      <c r="HJ666">
        <v>26.8895</v>
      </c>
      <c r="HK666">
        <v>999.9</v>
      </c>
      <c r="HL666">
        <v>55.75</v>
      </c>
      <c r="HM666">
        <v>29.477</v>
      </c>
      <c r="HN666">
        <v>25.5515</v>
      </c>
      <c r="HO666">
        <v>53.9528</v>
      </c>
      <c r="HP666">
        <v>41.4183</v>
      </c>
      <c r="HQ666">
        <v>1</v>
      </c>
      <c r="HR666">
        <v>0.0540701</v>
      </c>
      <c r="HS666">
        <v>0.832691</v>
      </c>
      <c r="HT666">
        <v>20.2156</v>
      </c>
      <c r="HU666">
        <v>5.23346</v>
      </c>
      <c r="HV666">
        <v>11.992</v>
      </c>
      <c r="HW666">
        <v>4.95565</v>
      </c>
      <c r="HX666">
        <v>3.30385</v>
      </c>
      <c r="HY666">
        <v>26.1</v>
      </c>
      <c r="HZ666">
        <v>9999</v>
      </c>
      <c r="IA666">
        <v>9999</v>
      </c>
      <c r="IB666">
        <v>9999</v>
      </c>
      <c r="IC666">
        <v>1.86847</v>
      </c>
      <c r="ID666">
        <v>1.86418</v>
      </c>
      <c r="IE666">
        <v>1.8718</v>
      </c>
      <c r="IF666">
        <v>1.86266</v>
      </c>
      <c r="IG666">
        <v>1.86207</v>
      </c>
      <c r="IH666">
        <v>1.86856</v>
      </c>
      <c r="II666">
        <v>1.85867</v>
      </c>
      <c r="IJ666">
        <v>1.86508</v>
      </c>
      <c r="IK666">
        <v>5</v>
      </c>
      <c r="IL666">
        <v>0</v>
      </c>
      <c r="IM666">
        <v>0</v>
      </c>
      <c r="IN666">
        <v>0</v>
      </c>
      <c r="IO666" t="s">
        <v>441</v>
      </c>
      <c r="IP666" t="s">
        <v>442</v>
      </c>
      <c r="IQ666" t="s">
        <v>443</v>
      </c>
      <c r="IR666" t="s">
        <v>443</v>
      </c>
      <c r="IS666" t="s">
        <v>443</v>
      </c>
      <c r="IT666" t="s">
        <v>443</v>
      </c>
      <c r="IU666">
        <v>0</v>
      </c>
      <c r="IV666">
        <v>100</v>
      </c>
      <c r="IW666">
        <v>100</v>
      </c>
      <c r="IX666">
        <v>7.57</v>
      </c>
      <c r="IY666">
        <v>0.3621</v>
      </c>
      <c r="IZ666">
        <v>4.29428474587108</v>
      </c>
      <c r="JA666">
        <v>0.0044018681294096</v>
      </c>
      <c r="JB666">
        <v>-1.90699597991277e-06</v>
      </c>
      <c r="JC666">
        <v>4.44501569190667e-10</v>
      </c>
      <c r="JD666">
        <v>0.0663976639725661</v>
      </c>
      <c r="JE666">
        <v>0.00774552653971819</v>
      </c>
      <c r="JF666">
        <v>0.000136201457998369</v>
      </c>
      <c r="JG666">
        <v>5.32982615085375e-06</v>
      </c>
      <c r="JH666">
        <v>-0</v>
      </c>
      <c r="JI666">
        <v>1991</v>
      </c>
      <c r="JJ666">
        <v>1</v>
      </c>
      <c r="JK666">
        <v>28</v>
      </c>
      <c r="JL666">
        <v>195965.4</v>
      </c>
      <c r="JM666">
        <v>195965.3</v>
      </c>
      <c r="JN666">
        <v>2.20337</v>
      </c>
      <c r="JO666">
        <v>2.34619</v>
      </c>
      <c r="JP666">
        <v>1.4978</v>
      </c>
      <c r="JQ666">
        <v>2.33276</v>
      </c>
      <c r="JR666">
        <v>1.54419</v>
      </c>
      <c r="JS666">
        <v>2.37549</v>
      </c>
      <c r="JT666">
        <v>35.8244</v>
      </c>
      <c r="JU666">
        <v>24.105</v>
      </c>
      <c r="JV666">
        <v>18</v>
      </c>
      <c r="JW666">
        <v>546.997</v>
      </c>
      <c r="JX666">
        <v>434.301</v>
      </c>
      <c r="JY666">
        <v>25.3325</v>
      </c>
      <c r="JZ666">
        <v>28.2576</v>
      </c>
      <c r="KA666">
        <v>30</v>
      </c>
      <c r="KB666">
        <v>28.1947</v>
      </c>
      <c r="KC666">
        <v>28.219</v>
      </c>
      <c r="KD666">
        <v>44.1688</v>
      </c>
      <c r="KE666">
        <v>26.7282</v>
      </c>
      <c r="KF666">
        <v>100</v>
      </c>
      <c r="KG666">
        <v>25.3381</v>
      </c>
      <c r="KH666">
        <v>1240.75</v>
      </c>
      <c r="KI666">
        <v>21.8394</v>
      </c>
      <c r="KJ666">
        <v>92.7887</v>
      </c>
      <c r="KK666">
        <v>98.7552</v>
      </c>
    </row>
    <row r="667" spans="1:297">
      <c r="A667">
        <v>651</v>
      </c>
      <c r="B667">
        <v>1759007633.1</v>
      </c>
      <c r="C667">
        <v>20286.0999999046</v>
      </c>
      <c r="D667" t="s">
        <v>1749</v>
      </c>
      <c r="E667" t="s">
        <v>1750</v>
      </c>
      <c r="F667">
        <v>5</v>
      </c>
      <c r="G667" t="s">
        <v>1602</v>
      </c>
      <c r="H667" t="s">
        <v>436</v>
      </c>
      <c r="I667">
        <v>1759007624.94615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(EA667+(U667+2*0.95*5.67E-8*(((EA667+$B$7)+273)^4-(EA667+273)^4)-44100*J667)/(1.84*29.3*R667+8*0.95*5.67E-8*(EA667+273)^3))</f>
        <v>0</v>
      </c>
      <c r="W667">
        <f>($C$7*EB667+$D$7*EC667+$E$7*V667)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2*0.95*5.67E-8*(((EA667+$B$7)+273)^4-(W667+273)^4)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1253.26696545238</v>
      </c>
      <c r="AK667">
        <v>1231.67836363636</v>
      </c>
      <c r="AL667">
        <v>3.50752186147164</v>
      </c>
      <c r="AM667">
        <v>63.08</v>
      </c>
      <c r="AN667">
        <f>(AP667 - AO667 + DY667*1E3/(8.314*(EA667+273.15)) * AR667/DX667 * AQ667) * DX667/(100*DL667) * 1000/(1000 - AP667)</f>
        <v>0</v>
      </c>
      <c r="AO667">
        <v>21.8912493333333</v>
      </c>
      <c r="AP667">
        <v>22.4735466666666</v>
      </c>
      <c r="AQ667">
        <v>-2.6514033427986e-05</v>
      </c>
      <c r="AR667">
        <v>99.94</v>
      </c>
      <c r="AS667">
        <v>0</v>
      </c>
      <c r="AT667">
        <v>0</v>
      </c>
      <c r="AU667">
        <f>IF(AS667*$H$13&gt;=AW667,1.0,(AW667/(AW667-AS667*$H$13)))</f>
        <v>0</v>
      </c>
      <c r="AV667">
        <f>(AU667-1)*100</f>
        <v>0</v>
      </c>
      <c r="AW667">
        <f>MAX(0,($B$13+$C$13*EF667)/(1+$D$13*EF667)*DY667/(EA667+273)*$E$13)</f>
        <v>0</v>
      </c>
      <c r="AX667" t="s">
        <v>437</v>
      </c>
      <c r="AY667" t="s">
        <v>437</v>
      </c>
      <c r="AZ667">
        <v>0</v>
      </c>
      <c r="BA667">
        <v>0</v>
      </c>
      <c r="BB667">
        <f>1-AZ667/BA667</f>
        <v>0</v>
      </c>
      <c r="BC667">
        <v>0</v>
      </c>
      <c r="BD667" t="s">
        <v>437</v>
      </c>
      <c r="BE667" t="s">
        <v>437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437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$B$11*EG667+$C$11*EH667+$F$11*ES667*(1-EV667)</f>
        <v>0</v>
      </c>
      <c r="DI667">
        <f>DH667*DJ667</f>
        <v>0</v>
      </c>
      <c r="DJ667">
        <f>($B$11*$D$9+$C$11*$D$9+$F$11*((FF667+EX667)/MAX(FF667+EX667+FG667, 0.1)*$I$9+FG667/MAX(FF667+EX667+FG667, 0.1)*$J$9))/($B$11+$C$11+$F$11)</f>
        <v>0</v>
      </c>
      <c r="DK667">
        <f>($B$11*$K$9+$C$11*$K$9+$F$11*((FF667+EX667)/MAX(FF667+EX667+FG667, 0.1)*$P$9+FG667/MAX(FF667+EX667+FG667, 0.1)*$Q$9))/($B$11+$C$11+$F$11)</f>
        <v>0</v>
      </c>
      <c r="DL667">
        <v>2.7</v>
      </c>
      <c r="DM667">
        <v>0.5</v>
      </c>
      <c r="DN667" t="s">
        <v>438</v>
      </c>
      <c r="DO667">
        <v>2</v>
      </c>
      <c r="DP667" t="b">
        <v>1</v>
      </c>
      <c r="DQ667">
        <v>1759007624.94615</v>
      </c>
      <c r="DR667">
        <v>1179.69076923077</v>
      </c>
      <c r="DS667">
        <v>1209.47538461538</v>
      </c>
      <c r="DT667">
        <v>22.4861692307692</v>
      </c>
      <c r="DU667">
        <v>21.8866538461538</v>
      </c>
      <c r="DV667">
        <v>1172.14153846154</v>
      </c>
      <c r="DW667">
        <v>22.1240307692308</v>
      </c>
      <c r="DX667">
        <v>499.994769230769</v>
      </c>
      <c r="DY667">
        <v>90.2098307692308</v>
      </c>
      <c r="DZ667">
        <v>0.0296080384615385</v>
      </c>
      <c r="EA667">
        <v>29.1466769230769</v>
      </c>
      <c r="EB667">
        <v>29.9918846153846</v>
      </c>
      <c r="EC667">
        <v>999.9</v>
      </c>
      <c r="ED667">
        <v>0</v>
      </c>
      <c r="EE667">
        <v>0</v>
      </c>
      <c r="EF667">
        <v>9995.23923076923</v>
      </c>
      <c r="EG667">
        <v>0</v>
      </c>
      <c r="EH667">
        <v>9.84861</v>
      </c>
      <c r="EI667">
        <v>-29.7843846153846</v>
      </c>
      <c r="EJ667">
        <v>1206.82692307692</v>
      </c>
      <c r="EK667">
        <v>1236.53923076923</v>
      </c>
      <c r="EL667">
        <v>0.599507769230769</v>
      </c>
      <c r="EM667">
        <v>1209.47538461538</v>
      </c>
      <c r="EN667">
        <v>21.8866538461538</v>
      </c>
      <c r="EO667">
        <v>2.02847153846154</v>
      </c>
      <c r="EP667">
        <v>1.97439153846154</v>
      </c>
      <c r="EQ667">
        <v>17.6683615384615</v>
      </c>
      <c r="ER667">
        <v>17.2404461538462</v>
      </c>
      <c r="ES667">
        <v>1999.93461538462</v>
      </c>
      <c r="ET667">
        <v>0.979993230769231</v>
      </c>
      <c r="EU667">
        <v>0.0200066846153846</v>
      </c>
      <c r="EV667">
        <v>0</v>
      </c>
      <c r="EW667">
        <v>338.71</v>
      </c>
      <c r="EX667">
        <v>5.00016</v>
      </c>
      <c r="EY667">
        <v>7026.23923076923</v>
      </c>
      <c r="EZ667">
        <v>18233.5384615385</v>
      </c>
      <c r="FA667">
        <v>48.9226923076923</v>
      </c>
      <c r="FB667">
        <v>49.4660769230769</v>
      </c>
      <c r="FC667">
        <v>49.3459230769231</v>
      </c>
      <c r="FD667">
        <v>49.062</v>
      </c>
      <c r="FE667">
        <v>50.687</v>
      </c>
      <c r="FF667">
        <v>1955.02461538462</v>
      </c>
      <c r="FG667">
        <v>39.91</v>
      </c>
      <c r="FH667">
        <v>0</v>
      </c>
      <c r="FI667">
        <v>1759007638.5</v>
      </c>
      <c r="FJ667">
        <v>0</v>
      </c>
      <c r="FK667">
        <v>338.7258</v>
      </c>
      <c r="FL667">
        <v>-0.286307693731786</v>
      </c>
      <c r="FM667">
        <v>-21.2715384282657</v>
      </c>
      <c r="FN667">
        <v>7026.136</v>
      </c>
      <c r="FO667">
        <v>15</v>
      </c>
      <c r="FP667">
        <v>0</v>
      </c>
      <c r="FQ667" t="s">
        <v>439</v>
      </c>
      <c r="FR667">
        <v>1747249705.1</v>
      </c>
      <c r="FS667">
        <v>1747249711.1</v>
      </c>
      <c r="FT667">
        <v>0</v>
      </c>
      <c r="FU667">
        <v>0.871</v>
      </c>
      <c r="FV667">
        <v>0.066</v>
      </c>
      <c r="FW667">
        <v>5.486</v>
      </c>
      <c r="FX667">
        <v>0.145</v>
      </c>
      <c r="FY667">
        <v>420</v>
      </c>
      <c r="FZ667">
        <v>16</v>
      </c>
      <c r="GA667">
        <v>0.27</v>
      </c>
      <c r="GB667">
        <v>0.16</v>
      </c>
      <c r="GC667">
        <v>-29.4794380952381</v>
      </c>
      <c r="GD667">
        <v>-4.76821558441564</v>
      </c>
      <c r="GE667">
        <v>0.673147621590922</v>
      </c>
      <c r="GF667">
        <v>0</v>
      </c>
      <c r="GG667">
        <v>338.787294117647</v>
      </c>
      <c r="GH667">
        <v>-0.518349884792104</v>
      </c>
      <c r="GI667">
        <v>0.166029857239014</v>
      </c>
      <c r="GJ667">
        <v>-1</v>
      </c>
      <c r="GK667">
        <v>0.607814142857143</v>
      </c>
      <c r="GL667">
        <v>-0.168189116883117</v>
      </c>
      <c r="GM667">
        <v>0.017099950978169</v>
      </c>
      <c r="GN667">
        <v>0</v>
      </c>
      <c r="GO667">
        <v>0</v>
      </c>
      <c r="GP667">
        <v>2</v>
      </c>
      <c r="GQ667" t="s">
        <v>457</v>
      </c>
      <c r="GR667">
        <v>3.12559</v>
      </c>
      <c r="GS667">
        <v>2.65544</v>
      </c>
      <c r="GT667">
        <v>0.1848</v>
      </c>
      <c r="GU667">
        <v>0.187953</v>
      </c>
      <c r="GV667">
        <v>0.0965533</v>
      </c>
      <c r="GW667">
        <v>0.0953504</v>
      </c>
      <c r="GX667">
        <v>20932.3</v>
      </c>
      <c r="GY667">
        <v>19815.2</v>
      </c>
      <c r="GZ667">
        <v>22963.2</v>
      </c>
      <c r="HA667">
        <v>23759.9</v>
      </c>
      <c r="HB667">
        <v>35366.6</v>
      </c>
      <c r="HC667">
        <v>35590.3</v>
      </c>
      <c r="HD667">
        <v>41401</v>
      </c>
      <c r="HE667">
        <v>42375.6</v>
      </c>
      <c r="HF667">
        <v>1.90278</v>
      </c>
      <c r="HG667">
        <v>1.8168</v>
      </c>
      <c r="HH667">
        <v>0.190139</v>
      </c>
      <c r="HI667">
        <v>0</v>
      </c>
      <c r="HJ667">
        <v>26.8877</v>
      </c>
      <c r="HK667">
        <v>999.9</v>
      </c>
      <c r="HL667">
        <v>55.75</v>
      </c>
      <c r="HM667">
        <v>29.477</v>
      </c>
      <c r="HN667">
        <v>25.5502</v>
      </c>
      <c r="HO667">
        <v>54.0228</v>
      </c>
      <c r="HP667">
        <v>41.3942</v>
      </c>
      <c r="HQ667">
        <v>1</v>
      </c>
      <c r="HR667">
        <v>0.0538415</v>
      </c>
      <c r="HS667">
        <v>0.823938</v>
      </c>
      <c r="HT667">
        <v>20.2156</v>
      </c>
      <c r="HU667">
        <v>5.23406</v>
      </c>
      <c r="HV667">
        <v>11.992</v>
      </c>
      <c r="HW667">
        <v>4.9557</v>
      </c>
      <c r="HX667">
        <v>3.3039</v>
      </c>
      <c r="HY667">
        <v>26.1</v>
      </c>
      <c r="HZ667">
        <v>9999</v>
      </c>
      <c r="IA667">
        <v>9999</v>
      </c>
      <c r="IB667">
        <v>9999</v>
      </c>
      <c r="IC667">
        <v>1.86847</v>
      </c>
      <c r="ID667">
        <v>1.86417</v>
      </c>
      <c r="IE667">
        <v>1.8718</v>
      </c>
      <c r="IF667">
        <v>1.86266</v>
      </c>
      <c r="IG667">
        <v>1.86204</v>
      </c>
      <c r="IH667">
        <v>1.86855</v>
      </c>
      <c r="II667">
        <v>1.85867</v>
      </c>
      <c r="IJ667">
        <v>1.86508</v>
      </c>
      <c r="IK667">
        <v>5</v>
      </c>
      <c r="IL667">
        <v>0</v>
      </c>
      <c r="IM667">
        <v>0</v>
      </c>
      <c r="IN667">
        <v>0</v>
      </c>
      <c r="IO667" t="s">
        <v>441</v>
      </c>
      <c r="IP667" t="s">
        <v>442</v>
      </c>
      <c r="IQ667" t="s">
        <v>443</v>
      </c>
      <c r="IR667" t="s">
        <v>443</v>
      </c>
      <c r="IS667" t="s">
        <v>443</v>
      </c>
      <c r="IT667" t="s">
        <v>443</v>
      </c>
      <c r="IU667">
        <v>0</v>
      </c>
      <c r="IV667">
        <v>100</v>
      </c>
      <c r="IW667">
        <v>100</v>
      </c>
      <c r="IX667">
        <v>7.6</v>
      </c>
      <c r="IY667">
        <v>0.3619</v>
      </c>
      <c r="IZ667">
        <v>4.29428474587108</v>
      </c>
      <c r="JA667">
        <v>0.0044018681294096</v>
      </c>
      <c r="JB667">
        <v>-1.90699597991277e-06</v>
      </c>
      <c r="JC667">
        <v>4.44501569190667e-10</v>
      </c>
      <c r="JD667">
        <v>0.0663976639725661</v>
      </c>
      <c r="JE667">
        <v>0.00774552653971819</v>
      </c>
      <c r="JF667">
        <v>0.000136201457998369</v>
      </c>
      <c r="JG667">
        <v>5.32982615085375e-06</v>
      </c>
      <c r="JH667">
        <v>-0</v>
      </c>
      <c r="JI667">
        <v>1991</v>
      </c>
      <c r="JJ667">
        <v>1</v>
      </c>
      <c r="JK667">
        <v>28</v>
      </c>
      <c r="JL667">
        <v>195965.5</v>
      </c>
      <c r="JM667">
        <v>195965.4</v>
      </c>
      <c r="JN667">
        <v>2.229</v>
      </c>
      <c r="JO667">
        <v>2.36694</v>
      </c>
      <c r="JP667">
        <v>1.4978</v>
      </c>
      <c r="JQ667">
        <v>2.33276</v>
      </c>
      <c r="JR667">
        <v>1.54419</v>
      </c>
      <c r="JS667">
        <v>2.23633</v>
      </c>
      <c r="JT667">
        <v>35.8244</v>
      </c>
      <c r="JU667">
        <v>24.0875</v>
      </c>
      <c r="JV667">
        <v>18</v>
      </c>
      <c r="JW667">
        <v>546.849</v>
      </c>
      <c r="JX667">
        <v>434.453</v>
      </c>
      <c r="JY667">
        <v>25.3396</v>
      </c>
      <c r="JZ667">
        <v>28.2552</v>
      </c>
      <c r="KA667">
        <v>30.0001</v>
      </c>
      <c r="KB667">
        <v>28.1926</v>
      </c>
      <c r="KC667">
        <v>28.2175</v>
      </c>
      <c r="KD667">
        <v>44.6635</v>
      </c>
      <c r="KE667">
        <v>26.7282</v>
      </c>
      <c r="KF667">
        <v>100</v>
      </c>
      <c r="KG667">
        <v>25.3436</v>
      </c>
      <c r="KH667">
        <v>1254.31</v>
      </c>
      <c r="KI667">
        <v>21.8414</v>
      </c>
      <c r="KJ667">
        <v>92.7887</v>
      </c>
      <c r="KK667">
        <v>98.7551</v>
      </c>
    </row>
    <row r="668" spans="1:297">
      <c r="A668">
        <v>652</v>
      </c>
      <c r="B668">
        <v>1759007638.1</v>
      </c>
      <c r="C668">
        <v>20291.0999999046</v>
      </c>
      <c r="D668" t="s">
        <v>1751</v>
      </c>
      <c r="E668" t="s">
        <v>1752</v>
      </c>
      <c r="F668">
        <v>5</v>
      </c>
      <c r="G668" t="s">
        <v>1602</v>
      </c>
      <c r="H668" t="s">
        <v>436</v>
      </c>
      <c r="I668">
        <v>1759007629.94615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(EA668+(U668+2*0.95*5.67E-8*(((EA668+$B$7)+273)^4-(EA668+273)^4)-44100*J668)/(1.84*29.3*R668+8*0.95*5.67E-8*(EA668+273)^3))</f>
        <v>0</v>
      </c>
      <c r="W668">
        <f>($C$7*EB668+$D$7*EC668+$E$7*V668)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2*0.95*5.67E-8*(((EA668+$B$7)+273)^4-(W668+273)^4)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1269.16486579762</v>
      </c>
      <c r="AK668">
        <v>1248.34381818182</v>
      </c>
      <c r="AL668">
        <v>3.31649740259728</v>
      </c>
      <c r="AM668">
        <v>63.08</v>
      </c>
      <c r="AN668">
        <f>(AP668 - AO668 + DY668*1E3/(8.314*(EA668+273.15)) * AR668/DX668 * AQ668) * DX668/(100*DL668) * 1000/(1000 - AP668)</f>
        <v>0</v>
      </c>
      <c r="AO668">
        <v>21.8948891607143</v>
      </c>
      <c r="AP668">
        <v>22.4704878787879</v>
      </c>
      <c r="AQ668">
        <v>-9.96455010789385e-06</v>
      </c>
      <c r="AR668">
        <v>99.94</v>
      </c>
      <c r="AS668">
        <v>0</v>
      </c>
      <c r="AT668">
        <v>0</v>
      </c>
      <c r="AU668">
        <f>IF(AS668*$H$13&gt;=AW668,1.0,(AW668/(AW668-AS668*$H$13)))</f>
        <v>0</v>
      </c>
      <c r="AV668">
        <f>(AU668-1)*100</f>
        <v>0</v>
      </c>
      <c r="AW668">
        <f>MAX(0,($B$13+$C$13*EF668)/(1+$D$13*EF668)*DY668/(EA668+273)*$E$13)</f>
        <v>0</v>
      </c>
      <c r="AX668" t="s">
        <v>437</v>
      </c>
      <c r="AY668" t="s">
        <v>437</v>
      </c>
      <c r="AZ668">
        <v>0</v>
      </c>
      <c r="BA668">
        <v>0</v>
      </c>
      <c r="BB668">
        <f>1-AZ668/BA668</f>
        <v>0</v>
      </c>
      <c r="BC668">
        <v>0</v>
      </c>
      <c r="BD668" t="s">
        <v>437</v>
      </c>
      <c r="BE668" t="s">
        <v>437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437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$B$11*EG668+$C$11*EH668+$F$11*ES668*(1-EV668)</f>
        <v>0</v>
      </c>
      <c r="DI668">
        <f>DH668*DJ668</f>
        <v>0</v>
      </c>
      <c r="DJ668">
        <f>($B$11*$D$9+$C$11*$D$9+$F$11*((FF668+EX668)/MAX(FF668+EX668+FG668, 0.1)*$I$9+FG668/MAX(FF668+EX668+FG668, 0.1)*$J$9))/($B$11+$C$11+$F$11)</f>
        <v>0</v>
      </c>
      <c r="DK668">
        <f>($B$11*$K$9+$C$11*$K$9+$F$11*((FF668+EX668)/MAX(FF668+EX668+FG668, 0.1)*$P$9+FG668/MAX(FF668+EX668+FG668, 0.1)*$Q$9))/($B$11+$C$11+$F$11)</f>
        <v>0</v>
      </c>
      <c r="DL668">
        <v>2.7</v>
      </c>
      <c r="DM668">
        <v>0.5</v>
      </c>
      <c r="DN668" t="s">
        <v>438</v>
      </c>
      <c r="DO668">
        <v>2</v>
      </c>
      <c r="DP668" t="b">
        <v>1</v>
      </c>
      <c r="DQ668">
        <v>1759007629.94615</v>
      </c>
      <c r="DR668">
        <v>1196.51615384615</v>
      </c>
      <c r="DS668">
        <v>1225.96461538462</v>
      </c>
      <c r="DT668">
        <v>22.4785230769231</v>
      </c>
      <c r="DU668">
        <v>21.8907615384615</v>
      </c>
      <c r="DV668">
        <v>1188.93846153846</v>
      </c>
      <c r="DW668">
        <v>22.1165307692308</v>
      </c>
      <c r="DX668">
        <v>500.011538461538</v>
      </c>
      <c r="DY668">
        <v>90.2100153846154</v>
      </c>
      <c r="DZ668">
        <v>0.0296813</v>
      </c>
      <c r="EA668">
        <v>29.1457</v>
      </c>
      <c r="EB668">
        <v>29.9920230769231</v>
      </c>
      <c r="EC668">
        <v>999.9</v>
      </c>
      <c r="ED668">
        <v>0</v>
      </c>
      <c r="EE668">
        <v>0</v>
      </c>
      <c r="EF668">
        <v>9992.44846153846</v>
      </c>
      <c r="EG668">
        <v>0</v>
      </c>
      <c r="EH668">
        <v>9.84861</v>
      </c>
      <c r="EI668">
        <v>-29.4483846153846</v>
      </c>
      <c r="EJ668">
        <v>1224.03</v>
      </c>
      <c r="EK668">
        <v>1253.40153846154</v>
      </c>
      <c r="EL668">
        <v>0.587744692307692</v>
      </c>
      <c r="EM668">
        <v>1225.96461538462</v>
      </c>
      <c r="EN668">
        <v>21.8907615384615</v>
      </c>
      <c r="EO668">
        <v>2.02778615384615</v>
      </c>
      <c r="EP668">
        <v>1.97476615384615</v>
      </c>
      <c r="EQ668">
        <v>17.6630076923077</v>
      </c>
      <c r="ER668">
        <v>17.2434538461538</v>
      </c>
      <c r="ES668">
        <v>1999.96</v>
      </c>
      <c r="ET668">
        <v>0.979993461538462</v>
      </c>
      <c r="EU668">
        <v>0.0200064692307692</v>
      </c>
      <c r="EV668">
        <v>0</v>
      </c>
      <c r="EW668">
        <v>338.646076923077</v>
      </c>
      <c r="EX668">
        <v>5.00016</v>
      </c>
      <c r="EY668">
        <v>7024.62</v>
      </c>
      <c r="EZ668">
        <v>18233.7769230769</v>
      </c>
      <c r="FA668">
        <v>48.9179230769231</v>
      </c>
      <c r="FB668">
        <v>49.4563846153846</v>
      </c>
      <c r="FC668">
        <v>49.3507692307692</v>
      </c>
      <c r="FD668">
        <v>49.062</v>
      </c>
      <c r="FE668">
        <v>50.687</v>
      </c>
      <c r="FF668">
        <v>1955.05</v>
      </c>
      <c r="FG668">
        <v>39.91</v>
      </c>
      <c r="FH668">
        <v>0</v>
      </c>
      <c r="FI668">
        <v>1759007643.9</v>
      </c>
      <c r="FJ668">
        <v>0</v>
      </c>
      <c r="FK668">
        <v>338.679076923077</v>
      </c>
      <c r="FL668">
        <v>-1.00841026295983</v>
      </c>
      <c r="FM668">
        <v>-19.430427377574</v>
      </c>
      <c r="FN668">
        <v>7024.42230769231</v>
      </c>
      <c r="FO668">
        <v>15</v>
      </c>
      <c r="FP668">
        <v>0</v>
      </c>
      <c r="FQ668" t="s">
        <v>439</v>
      </c>
      <c r="FR668">
        <v>1747249705.1</v>
      </c>
      <c r="FS668">
        <v>1747249711.1</v>
      </c>
      <c r="FT668">
        <v>0</v>
      </c>
      <c r="FU668">
        <v>0.871</v>
      </c>
      <c r="FV668">
        <v>0.066</v>
      </c>
      <c r="FW668">
        <v>5.486</v>
      </c>
      <c r="FX668">
        <v>0.145</v>
      </c>
      <c r="FY668">
        <v>420</v>
      </c>
      <c r="FZ668">
        <v>16</v>
      </c>
      <c r="GA668">
        <v>0.27</v>
      </c>
      <c r="GB668">
        <v>0.16</v>
      </c>
      <c r="GC668">
        <v>-29.57126</v>
      </c>
      <c r="GD668">
        <v>3.55782857142855</v>
      </c>
      <c r="GE668">
        <v>0.560552077330911</v>
      </c>
      <c r="GF668">
        <v>0</v>
      </c>
      <c r="GG668">
        <v>338.708117647059</v>
      </c>
      <c r="GH668">
        <v>-0.694392667952887</v>
      </c>
      <c r="GI668">
        <v>0.189980148298191</v>
      </c>
      <c r="GJ668">
        <v>-1</v>
      </c>
      <c r="GK668">
        <v>0.5933991</v>
      </c>
      <c r="GL668">
        <v>-0.138065864661653</v>
      </c>
      <c r="GM668">
        <v>0.013342298017583</v>
      </c>
      <c r="GN668">
        <v>0</v>
      </c>
      <c r="GO668">
        <v>0</v>
      </c>
      <c r="GP668">
        <v>2</v>
      </c>
      <c r="GQ668" t="s">
        <v>457</v>
      </c>
      <c r="GR668">
        <v>3.12557</v>
      </c>
      <c r="GS668">
        <v>2.65494</v>
      </c>
      <c r="GT668">
        <v>0.186361</v>
      </c>
      <c r="GU668">
        <v>0.189369</v>
      </c>
      <c r="GV668">
        <v>0.0965403</v>
      </c>
      <c r="GW668">
        <v>0.0953595</v>
      </c>
      <c r="GX668">
        <v>20892.1</v>
      </c>
      <c r="GY668">
        <v>19780.4</v>
      </c>
      <c r="GZ668">
        <v>22963</v>
      </c>
      <c r="HA668">
        <v>23759.5</v>
      </c>
      <c r="HB668">
        <v>35367.4</v>
      </c>
      <c r="HC668">
        <v>35589.7</v>
      </c>
      <c r="HD668">
        <v>41401.1</v>
      </c>
      <c r="HE668">
        <v>42375.3</v>
      </c>
      <c r="HF668">
        <v>1.90287</v>
      </c>
      <c r="HG668">
        <v>1.8168</v>
      </c>
      <c r="HH668">
        <v>0.190921</v>
      </c>
      <c r="HI668">
        <v>0</v>
      </c>
      <c r="HJ668">
        <v>26.8867</v>
      </c>
      <c r="HK668">
        <v>999.9</v>
      </c>
      <c r="HL668">
        <v>55.75</v>
      </c>
      <c r="HM668">
        <v>29.457</v>
      </c>
      <c r="HN668">
        <v>25.5188</v>
      </c>
      <c r="HO668">
        <v>54.1228</v>
      </c>
      <c r="HP668">
        <v>41.5264</v>
      </c>
      <c r="HQ668">
        <v>1</v>
      </c>
      <c r="HR668">
        <v>0.0538491</v>
      </c>
      <c r="HS668">
        <v>0.817625</v>
      </c>
      <c r="HT668">
        <v>20.2155</v>
      </c>
      <c r="HU668">
        <v>5.23286</v>
      </c>
      <c r="HV668">
        <v>11.992</v>
      </c>
      <c r="HW668">
        <v>4.95565</v>
      </c>
      <c r="HX668">
        <v>3.3038</v>
      </c>
      <c r="HY668">
        <v>26.1</v>
      </c>
      <c r="HZ668">
        <v>9999</v>
      </c>
      <c r="IA668">
        <v>9999</v>
      </c>
      <c r="IB668">
        <v>9999</v>
      </c>
      <c r="IC668">
        <v>1.86846</v>
      </c>
      <c r="ID668">
        <v>1.86417</v>
      </c>
      <c r="IE668">
        <v>1.8718</v>
      </c>
      <c r="IF668">
        <v>1.86266</v>
      </c>
      <c r="IG668">
        <v>1.86204</v>
      </c>
      <c r="IH668">
        <v>1.86851</v>
      </c>
      <c r="II668">
        <v>1.85867</v>
      </c>
      <c r="IJ668">
        <v>1.86508</v>
      </c>
      <c r="IK668">
        <v>5</v>
      </c>
      <c r="IL668">
        <v>0</v>
      </c>
      <c r="IM668">
        <v>0</v>
      </c>
      <c r="IN668">
        <v>0</v>
      </c>
      <c r="IO668" t="s">
        <v>441</v>
      </c>
      <c r="IP668" t="s">
        <v>442</v>
      </c>
      <c r="IQ668" t="s">
        <v>443</v>
      </c>
      <c r="IR668" t="s">
        <v>443</v>
      </c>
      <c r="IS668" t="s">
        <v>443</v>
      </c>
      <c r="IT668" t="s">
        <v>443</v>
      </c>
      <c r="IU668">
        <v>0</v>
      </c>
      <c r="IV668">
        <v>100</v>
      </c>
      <c r="IW668">
        <v>100</v>
      </c>
      <c r="IX668">
        <v>7.63</v>
      </c>
      <c r="IY668">
        <v>0.3618</v>
      </c>
      <c r="IZ668">
        <v>4.29428474587108</v>
      </c>
      <c r="JA668">
        <v>0.0044018681294096</v>
      </c>
      <c r="JB668">
        <v>-1.90699597991277e-06</v>
      </c>
      <c r="JC668">
        <v>4.44501569190667e-10</v>
      </c>
      <c r="JD668">
        <v>0.0663976639725661</v>
      </c>
      <c r="JE668">
        <v>0.00774552653971819</v>
      </c>
      <c r="JF668">
        <v>0.000136201457998369</v>
      </c>
      <c r="JG668">
        <v>5.32982615085375e-06</v>
      </c>
      <c r="JH668">
        <v>-0</v>
      </c>
      <c r="JI668">
        <v>1991</v>
      </c>
      <c r="JJ668">
        <v>1</v>
      </c>
      <c r="JK668">
        <v>28</v>
      </c>
      <c r="JL668">
        <v>195965.5</v>
      </c>
      <c r="JM668">
        <v>195965.5</v>
      </c>
      <c r="JN668">
        <v>2.25586</v>
      </c>
      <c r="JO668">
        <v>2.36694</v>
      </c>
      <c r="JP668">
        <v>1.49902</v>
      </c>
      <c r="JQ668">
        <v>2.33276</v>
      </c>
      <c r="JR668">
        <v>1.54419</v>
      </c>
      <c r="JS668">
        <v>2.2937</v>
      </c>
      <c r="JT668">
        <v>35.8477</v>
      </c>
      <c r="JU668">
        <v>24.0875</v>
      </c>
      <c r="JV668">
        <v>18</v>
      </c>
      <c r="JW668">
        <v>546.909</v>
      </c>
      <c r="JX668">
        <v>434.438</v>
      </c>
      <c r="JY668">
        <v>25.3461</v>
      </c>
      <c r="JZ668">
        <v>28.2546</v>
      </c>
      <c r="KA668">
        <v>30.0001</v>
      </c>
      <c r="KB668">
        <v>28.192</v>
      </c>
      <c r="KC668">
        <v>28.2155</v>
      </c>
      <c r="KD668">
        <v>45.2527</v>
      </c>
      <c r="KE668">
        <v>26.7282</v>
      </c>
      <c r="KF668">
        <v>100</v>
      </c>
      <c r="KG668">
        <v>25.3502</v>
      </c>
      <c r="KH668">
        <v>1274.77</v>
      </c>
      <c r="KI668">
        <v>21.8492</v>
      </c>
      <c r="KJ668">
        <v>92.7887</v>
      </c>
      <c r="KK668">
        <v>98.7541</v>
      </c>
    </row>
    <row r="669" spans="1:297">
      <c r="A669">
        <v>653</v>
      </c>
      <c r="B669">
        <v>1759007643.1</v>
      </c>
      <c r="C669">
        <v>20296.0999999046</v>
      </c>
      <c r="D669" t="s">
        <v>1753</v>
      </c>
      <c r="E669" t="s">
        <v>1754</v>
      </c>
      <c r="F669">
        <v>5</v>
      </c>
      <c r="G669" t="s">
        <v>1602</v>
      </c>
      <c r="H669" t="s">
        <v>436</v>
      </c>
      <c r="I669">
        <v>1759007634.94615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(EA669+(U669+2*0.95*5.67E-8*(((EA669+$B$7)+273)^4-(EA669+273)^4)-44100*J669)/(1.84*29.3*R669+8*0.95*5.67E-8*(EA669+273)^3))</f>
        <v>0</v>
      </c>
      <c r="W669">
        <f>($C$7*EB669+$D$7*EC669+$E$7*V669)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2*0.95*5.67E-8*(((EA669+$B$7)+273)^4-(W669+273)^4)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1285.00811321429</v>
      </c>
      <c r="AK669">
        <v>1264.41739393939</v>
      </c>
      <c r="AL669">
        <v>3.20028896103879</v>
      </c>
      <c r="AM669">
        <v>63.08</v>
      </c>
      <c r="AN669">
        <f>(AP669 - AO669 + DY669*1E3/(8.314*(EA669+273.15)) * AR669/DX669 * AQ669) * DX669/(100*DL669) * 1000/(1000 - AP669)</f>
        <v>0</v>
      </c>
      <c r="AO669">
        <v>21.8975672559524</v>
      </c>
      <c r="AP669">
        <v>22.4661527272727</v>
      </c>
      <c r="AQ669">
        <v>-9.53590853591679e-06</v>
      </c>
      <c r="AR669">
        <v>99.94</v>
      </c>
      <c r="AS669">
        <v>0</v>
      </c>
      <c r="AT669">
        <v>0</v>
      </c>
      <c r="AU669">
        <f>IF(AS669*$H$13&gt;=AW669,1.0,(AW669/(AW669-AS669*$H$13)))</f>
        <v>0</v>
      </c>
      <c r="AV669">
        <f>(AU669-1)*100</f>
        <v>0</v>
      </c>
      <c r="AW669">
        <f>MAX(0,($B$13+$C$13*EF669)/(1+$D$13*EF669)*DY669/(EA669+273)*$E$13)</f>
        <v>0</v>
      </c>
      <c r="AX669" t="s">
        <v>437</v>
      </c>
      <c r="AY669" t="s">
        <v>437</v>
      </c>
      <c r="AZ669">
        <v>0</v>
      </c>
      <c r="BA669">
        <v>0</v>
      </c>
      <c r="BB669">
        <f>1-AZ669/BA669</f>
        <v>0</v>
      </c>
      <c r="BC669">
        <v>0</v>
      </c>
      <c r="BD669" t="s">
        <v>437</v>
      </c>
      <c r="BE669" t="s">
        <v>437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437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$B$11*EG669+$C$11*EH669+$F$11*ES669*(1-EV669)</f>
        <v>0</v>
      </c>
      <c r="DI669">
        <f>DH669*DJ669</f>
        <v>0</v>
      </c>
      <c r="DJ669">
        <f>($B$11*$D$9+$C$11*$D$9+$F$11*((FF669+EX669)/MAX(FF669+EX669+FG669, 0.1)*$I$9+FG669/MAX(FF669+EX669+FG669, 0.1)*$J$9))/($B$11+$C$11+$F$11)</f>
        <v>0</v>
      </c>
      <c r="DK669">
        <f>($B$11*$K$9+$C$11*$K$9+$F$11*((FF669+EX669)/MAX(FF669+EX669+FG669, 0.1)*$P$9+FG669/MAX(FF669+EX669+FG669, 0.1)*$Q$9))/($B$11+$C$11+$F$11)</f>
        <v>0</v>
      </c>
      <c r="DL669">
        <v>2.7</v>
      </c>
      <c r="DM669">
        <v>0.5</v>
      </c>
      <c r="DN669" t="s">
        <v>438</v>
      </c>
      <c r="DO669">
        <v>2</v>
      </c>
      <c r="DP669" t="b">
        <v>1</v>
      </c>
      <c r="DQ669">
        <v>1759007634.94615</v>
      </c>
      <c r="DR669">
        <v>1213.02923076923</v>
      </c>
      <c r="DS669">
        <v>1242.20692307692</v>
      </c>
      <c r="DT669">
        <v>22.4726538461538</v>
      </c>
      <c r="DU669">
        <v>21.8943769230769</v>
      </c>
      <c r="DV669">
        <v>1205.42230769231</v>
      </c>
      <c r="DW669">
        <v>22.1107846153846</v>
      </c>
      <c r="DX669">
        <v>500.000923076923</v>
      </c>
      <c r="DY669">
        <v>90.2103692307692</v>
      </c>
      <c r="DZ669">
        <v>0.0297505307692308</v>
      </c>
      <c r="EA669">
        <v>29.1467538461538</v>
      </c>
      <c r="EB669">
        <v>29.9953538461538</v>
      </c>
      <c r="EC669">
        <v>999.9</v>
      </c>
      <c r="ED669">
        <v>0</v>
      </c>
      <c r="EE669">
        <v>0</v>
      </c>
      <c r="EF669">
        <v>9981.73461538461</v>
      </c>
      <c r="EG669">
        <v>0</v>
      </c>
      <c r="EH669">
        <v>9.84861</v>
      </c>
      <c r="EI669">
        <v>-29.1784307692308</v>
      </c>
      <c r="EJ669">
        <v>1240.91615384615</v>
      </c>
      <c r="EK669">
        <v>1270.01230769231</v>
      </c>
      <c r="EL669">
        <v>0.578263846153846</v>
      </c>
      <c r="EM669">
        <v>1242.20692307692</v>
      </c>
      <c r="EN669">
        <v>21.8943769230769</v>
      </c>
      <c r="EO669">
        <v>2.02726461538461</v>
      </c>
      <c r="EP669">
        <v>1.97509846153846</v>
      </c>
      <c r="EQ669">
        <v>17.6589307692308</v>
      </c>
      <c r="ER669">
        <v>17.2461230769231</v>
      </c>
      <c r="ES669">
        <v>1999.96230769231</v>
      </c>
      <c r="ET669">
        <v>0.979993461538462</v>
      </c>
      <c r="EU669">
        <v>0.0200064692307692</v>
      </c>
      <c r="EV669">
        <v>0</v>
      </c>
      <c r="EW669">
        <v>338.591538461539</v>
      </c>
      <c r="EX669">
        <v>5.00016</v>
      </c>
      <c r="EY669">
        <v>7022.93692307692</v>
      </c>
      <c r="EZ669">
        <v>18233.8076923077</v>
      </c>
      <c r="FA669">
        <v>48.9179230769231</v>
      </c>
      <c r="FB669">
        <v>49.4515384615385</v>
      </c>
      <c r="FC669">
        <v>49.3556153846154</v>
      </c>
      <c r="FD669">
        <v>49.062</v>
      </c>
      <c r="FE669">
        <v>50.687</v>
      </c>
      <c r="FF669">
        <v>1955.05230769231</v>
      </c>
      <c r="FG669">
        <v>39.91</v>
      </c>
      <c r="FH669">
        <v>0</v>
      </c>
      <c r="FI669">
        <v>1759007648.7</v>
      </c>
      <c r="FJ669">
        <v>0</v>
      </c>
      <c r="FK669">
        <v>338.606038461538</v>
      </c>
      <c r="FL669">
        <v>-1.57015385068903</v>
      </c>
      <c r="FM669">
        <v>-21.0591453566272</v>
      </c>
      <c r="FN669">
        <v>7022.81230769231</v>
      </c>
      <c r="FO669">
        <v>15</v>
      </c>
      <c r="FP669">
        <v>0</v>
      </c>
      <c r="FQ669" t="s">
        <v>439</v>
      </c>
      <c r="FR669">
        <v>1747249705.1</v>
      </c>
      <c r="FS669">
        <v>1747249711.1</v>
      </c>
      <c r="FT669">
        <v>0</v>
      </c>
      <c r="FU669">
        <v>0.871</v>
      </c>
      <c r="FV669">
        <v>0.066</v>
      </c>
      <c r="FW669">
        <v>5.486</v>
      </c>
      <c r="FX669">
        <v>0.145</v>
      </c>
      <c r="FY669">
        <v>420</v>
      </c>
      <c r="FZ669">
        <v>16</v>
      </c>
      <c r="GA669">
        <v>0.27</v>
      </c>
      <c r="GB669">
        <v>0.16</v>
      </c>
      <c r="GC669">
        <v>-29.2963333333333</v>
      </c>
      <c r="GD669">
        <v>4.81609090909086</v>
      </c>
      <c r="GE669">
        <v>0.734828345574882</v>
      </c>
      <c r="GF669">
        <v>0</v>
      </c>
      <c r="GG669">
        <v>338.634</v>
      </c>
      <c r="GH669">
        <v>-1.06646294992039</v>
      </c>
      <c r="GI669">
        <v>0.200135542305999</v>
      </c>
      <c r="GJ669">
        <v>-1</v>
      </c>
      <c r="GK669">
        <v>0.584111714285714</v>
      </c>
      <c r="GL669">
        <v>-0.115910415584416</v>
      </c>
      <c r="GM669">
        <v>0.0118108147460701</v>
      </c>
      <c r="GN669">
        <v>0</v>
      </c>
      <c r="GO669">
        <v>0</v>
      </c>
      <c r="GP669">
        <v>2</v>
      </c>
      <c r="GQ669" t="s">
        <v>457</v>
      </c>
      <c r="GR669">
        <v>3.12562</v>
      </c>
      <c r="GS669">
        <v>2.65511</v>
      </c>
      <c r="GT669">
        <v>0.187871</v>
      </c>
      <c r="GU669">
        <v>0.191036</v>
      </c>
      <c r="GV669">
        <v>0.0965293</v>
      </c>
      <c r="GW669">
        <v>0.0953705</v>
      </c>
      <c r="GX669">
        <v>20853.3</v>
      </c>
      <c r="GY669">
        <v>19739.8</v>
      </c>
      <c r="GZ669">
        <v>22963</v>
      </c>
      <c r="HA669">
        <v>23759.6</v>
      </c>
      <c r="HB669">
        <v>35368</v>
      </c>
      <c r="HC669">
        <v>35589.5</v>
      </c>
      <c r="HD669">
        <v>41401.2</v>
      </c>
      <c r="HE669">
        <v>42375.3</v>
      </c>
      <c r="HF669">
        <v>1.90278</v>
      </c>
      <c r="HG669">
        <v>1.81685</v>
      </c>
      <c r="HH669">
        <v>0.1904</v>
      </c>
      <c r="HI669">
        <v>0</v>
      </c>
      <c r="HJ669">
        <v>26.8854</v>
      </c>
      <c r="HK669">
        <v>999.9</v>
      </c>
      <c r="HL669">
        <v>55.75</v>
      </c>
      <c r="HM669">
        <v>29.457</v>
      </c>
      <c r="HN669">
        <v>25.52</v>
      </c>
      <c r="HO669">
        <v>54.2528</v>
      </c>
      <c r="HP669">
        <v>41.5545</v>
      </c>
      <c r="HQ669">
        <v>1</v>
      </c>
      <c r="HR669">
        <v>0.0538262</v>
      </c>
      <c r="HS669">
        <v>0.87613</v>
      </c>
      <c r="HT669">
        <v>20.2153</v>
      </c>
      <c r="HU669">
        <v>5.23346</v>
      </c>
      <c r="HV669">
        <v>11.992</v>
      </c>
      <c r="HW669">
        <v>4.9557</v>
      </c>
      <c r="HX669">
        <v>3.30387</v>
      </c>
      <c r="HY669">
        <v>26.1</v>
      </c>
      <c r="HZ669">
        <v>9999</v>
      </c>
      <c r="IA669">
        <v>9999</v>
      </c>
      <c r="IB669">
        <v>9999</v>
      </c>
      <c r="IC669">
        <v>1.86845</v>
      </c>
      <c r="ID669">
        <v>1.86417</v>
      </c>
      <c r="IE669">
        <v>1.8718</v>
      </c>
      <c r="IF669">
        <v>1.86264</v>
      </c>
      <c r="IG669">
        <v>1.86205</v>
      </c>
      <c r="IH669">
        <v>1.86853</v>
      </c>
      <c r="II669">
        <v>1.85867</v>
      </c>
      <c r="IJ669">
        <v>1.86508</v>
      </c>
      <c r="IK669">
        <v>5</v>
      </c>
      <c r="IL669">
        <v>0</v>
      </c>
      <c r="IM669">
        <v>0</v>
      </c>
      <c r="IN669">
        <v>0</v>
      </c>
      <c r="IO669" t="s">
        <v>441</v>
      </c>
      <c r="IP669" t="s">
        <v>442</v>
      </c>
      <c r="IQ669" t="s">
        <v>443</v>
      </c>
      <c r="IR669" t="s">
        <v>443</v>
      </c>
      <c r="IS669" t="s">
        <v>443</v>
      </c>
      <c r="IT669" t="s">
        <v>443</v>
      </c>
      <c r="IU669">
        <v>0</v>
      </c>
      <c r="IV669">
        <v>100</v>
      </c>
      <c r="IW669">
        <v>100</v>
      </c>
      <c r="IX669">
        <v>7.66</v>
      </c>
      <c r="IY669">
        <v>0.3617</v>
      </c>
      <c r="IZ669">
        <v>4.29428474587108</v>
      </c>
      <c r="JA669">
        <v>0.0044018681294096</v>
      </c>
      <c r="JB669">
        <v>-1.90699597991277e-06</v>
      </c>
      <c r="JC669">
        <v>4.44501569190667e-10</v>
      </c>
      <c r="JD669">
        <v>0.0663976639725661</v>
      </c>
      <c r="JE669">
        <v>0.00774552653971819</v>
      </c>
      <c r="JF669">
        <v>0.000136201457998369</v>
      </c>
      <c r="JG669">
        <v>5.32982615085375e-06</v>
      </c>
      <c r="JH669">
        <v>-0</v>
      </c>
      <c r="JI669">
        <v>1991</v>
      </c>
      <c r="JJ669">
        <v>1</v>
      </c>
      <c r="JK669">
        <v>28</v>
      </c>
      <c r="JL669">
        <v>195965.6</v>
      </c>
      <c r="JM669">
        <v>195965.5</v>
      </c>
      <c r="JN669">
        <v>2.28394</v>
      </c>
      <c r="JO669">
        <v>2.34863</v>
      </c>
      <c r="JP669">
        <v>1.4978</v>
      </c>
      <c r="JQ669">
        <v>2.33276</v>
      </c>
      <c r="JR669">
        <v>1.54419</v>
      </c>
      <c r="JS669">
        <v>2.35962</v>
      </c>
      <c r="JT669">
        <v>35.8477</v>
      </c>
      <c r="JU669">
        <v>24.105</v>
      </c>
      <c r="JV669">
        <v>18</v>
      </c>
      <c r="JW669">
        <v>546.826</v>
      </c>
      <c r="JX669">
        <v>434.464</v>
      </c>
      <c r="JY669">
        <v>25.3497</v>
      </c>
      <c r="JZ669">
        <v>28.2528</v>
      </c>
      <c r="KA669">
        <v>30</v>
      </c>
      <c r="KB669">
        <v>28.1899</v>
      </c>
      <c r="KC669">
        <v>28.2149</v>
      </c>
      <c r="KD669">
        <v>45.7728</v>
      </c>
      <c r="KE669">
        <v>26.7282</v>
      </c>
      <c r="KF669">
        <v>100</v>
      </c>
      <c r="KG669">
        <v>25.3381</v>
      </c>
      <c r="KH669">
        <v>1288.24</v>
      </c>
      <c r="KI669">
        <v>21.8509</v>
      </c>
      <c r="KJ669">
        <v>92.7888</v>
      </c>
      <c r="KK669">
        <v>98.7543</v>
      </c>
    </row>
    <row r="670" spans="1:297">
      <c r="A670">
        <v>654</v>
      </c>
      <c r="B670">
        <v>1759007648.1</v>
      </c>
      <c r="C670">
        <v>20301.0999999046</v>
      </c>
      <c r="D670" t="s">
        <v>1755</v>
      </c>
      <c r="E670" t="s">
        <v>1756</v>
      </c>
      <c r="F670">
        <v>5</v>
      </c>
      <c r="G670" t="s">
        <v>1602</v>
      </c>
      <c r="H670" t="s">
        <v>436</v>
      </c>
      <c r="I670">
        <v>1759007639.94615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(EA670+(U670+2*0.95*5.67E-8*(((EA670+$B$7)+273)^4-(EA670+273)^4)-44100*J670)/(1.84*29.3*R670+8*0.95*5.67E-8*(EA670+273)^3))</f>
        <v>0</v>
      </c>
      <c r="W670">
        <f>($C$7*EB670+$D$7*EC670+$E$7*V670)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2*0.95*5.67E-8*(((EA670+$B$7)+273)^4-(W670+273)^4)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1303.19086513095</v>
      </c>
      <c r="AK670">
        <v>1281.76351515151</v>
      </c>
      <c r="AL670">
        <v>3.48196450216443</v>
      </c>
      <c r="AM670">
        <v>63.08</v>
      </c>
      <c r="AN670">
        <f>(AP670 - AO670 + DY670*1E3/(8.314*(EA670+273.15)) * AR670/DX670 * AQ670) * DX670/(100*DL670) * 1000/(1000 - AP670)</f>
        <v>0</v>
      </c>
      <c r="AO670">
        <v>21.9022711934524</v>
      </c>
      <c r="AP670">
        <v>22.465496969697</v>
      </c>
      <c r="AQ670">
        <v>-2.69496224071525e-06</v>
      </c>
      <c r="AR670">
        <v>99.94</v>
      </c>
      <c r="AS670">
        <v>0</v>
      </c>
      <c r="AT670">
        <v>0</v>
      </c>
      <c r="AU670">
        <f>IF(AS670*$H$13&gt;=AW670,1.0,(AW670/(AW670-AS670*$H$13)))</f>
        <v>0</v>
      </c>
      <c r="AV670">
        <f>(AU670-1)*100</f>
        <v>0</v>
      </c>
      <c r="AW670">
        <f>MAX(0,($B$13+$C$13*EF670)/(1+$D$13*EF670)*DY670/(EA670+273)*$E$13)</f>
        <v>0</v>
      </c>
      <c r="AX670" t="s">
        <v>437</v>
      </c>
      <c r="AY670" t="s">
        <v>437</v>
      </c>
      <c r="AZ670">
        <v>0</v>
      </c>
      <c r="BA670">
        <v>0</v>
      </c>
      <c r="BB670">
        <f>1-AZ670/BA670</f>
        <v>0</v>
      </c>
      <c r="BC670">
        <v>0</v>
      </c>
      <c r="BD670" t="s">
        <v>437</v>
      </c>
      <c r="BE670" t="s">
        <v>437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437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$B$11*EG670+$C$11*EH670+$F$11*ES670*(1-EV670)</f>
        <v>0</v>
      </c>
      <c r="DI670">
        <f>DH670*DJ670</f>
        <v>0</v>
      </c>
      <c r="DJ670">
        <f>($B$11*$D$9+$C$11*$D$9+$F$11*((FF670+EX670)/MAX(FF670+EX670+FG670, 0.1)*$I$9+FG670/MAX(FF670+EX670+FG670, 0.1)*$J$9))/($B$11+$C$11+$F$11)</f>
        <v>0</v>
      </c>
      <c r="DK670">
        <f>($B$11*$K$9+$C$11*$K$9+$F$11*((FF670+EX670)/MAX(FF670+EX670+FG670, 0.1)*$P$9+FG670/MAX(FF670+EX670+FG670, 0.1)*$Q$9))/($B$11+$C$11+$F$11)</f>
        <v>0</v>
      </c>
      <c r="DL670">
        <v>2.7</v>
      </c>
      <c r="DM670">
        <v>0.5</v>
      </c>
      <c r="DN670" t="s">
        <v>438</v>
      </c>
      <c r="DO670">
        <v>2</v>
      </c>
      <c r="DP670" t="b">
        <v>1</v>
      </c>
      <c r="DQ670">
        <v>1759007639.94615</v>
      </c>
      <c r="DR670">
        <v>1229.41538461538</v>
      </c>
      <c r="DS670">
        <v>1258.49307692308</v>
      </c>
      <c r="DT670">
        <v>22.4686</v>
      </c>
      <c r="DU670">
        <v>21.8980692307692</v>
      </c>
      <c r="DV670">
        <v>1221.78</v>
      </c>
      <c r="DW670">
        <v>22.1068230769231</v>
      </c>
      <c r="DX670">
        <v>500.024230769231</v>
      </c>
      <c r="DY670">
        <v>90.2108538461539</v>
      </c>
      <c r="DZ670">
        <v>0.0296001384615385</v>
      </c>
      <c r="EA670">
        <v>29.1448923076923</v>
      </c>
      <c r="EB670">
        <v>29.9953076923077</v>
      </c>
      <c r="EC670">
        <v>999.9</v>
      </c>
      <c r="ED670">
        <v>0</v>
      </c>
      <c r="EE670">
        <v>0</v>
      </c>
      <c r="EF670">
        <v>9990.86769230769</v>
      </c>
      <c r="EG670">
        <v>0</v>
      </c>
      <c r="EH670">
        <v>9.84861</v>
      </c>
      <c r="EI670">
        <v>-29.0767307692308</v>
      </c>
      <c r="EJ670">
        <v>1257.67384615385</v>
      </c>
      <c r="EK670">
        <v>1286.66615384615</v>
      </c>
      <c r="EL670">
        <v>0.570530384615385</v>
      </c>
      <c r="EM670">
        <v>1258.49307692308</v>
      </c>
      <c r="EN670">
        <v>21.8980692307692</v>
      </c>
      <c r="EO670">
        <v>2.02691</v>
      </c>
      <c r="EP670">
        <v>1.97544307692308</v>
      </c>
      <c r="EQ670">
        <v>17.6561538461538</v>
      </c>
      <c r="ER670">
        <v>17.2488769230769</v>
      </c>
      <c r="ES670">
        <v>1999.98769230769</v>
      </c>
      <c r="ET670">
        <v>0.979993692307692</v>
      </c>
      <c r="EU670">
        <v>0.0200062538461538</v>
      </c>
      <c r="EV670">
        <v>0</v>
      </c>
      <c r="EW670">
        <v>338.485230769231</v>
      </c>
      <c r="EX670">
        <v>5.00016</v>
      </c>
      <c r="EY670">
        <v>7021.26846153846</v>
      </c>
      <c r="EZ670">
        <v>18234.0461538462</v>
      </c>
      <c r="FA670">
        <v>48.9131538461538</v>
      </c>
      <c r="FB670">
        <v>49.4563846153846</v>
      </c>
      <c r="FC670">
        <v>49.3507692307692</v>
      </c>
      <c r="FD670">
        <v>49.062</v>
      </c>
      <c r="FE670">
        <v>50.687</v>
      </c>
      <c r="FF670">
        <v>1955.07769230769</v>
      </c>
      <c r="FG670">
        <v>39.91</v>
      </c>
      <c r="FH670">
        <v>0</v>
      </c>
      <c r="FI670">
        <v>1759007653.5</v>
      </c>
      <c r="FJ670">
        <v>0</v>
      </c>
      <c r="FK670">
        <v>338.486576923077</v>
      </c>
      <c r="FL670">
        <v>-0.687760690466559</v>
      </c>
      <c r="FM670">
        <v>-23.05059829408</v>
      </c>
      <c r="FN670">
        <v>7021.135</v>
      </c>
      <c r="FO670">
        <v>15</v>
      </c>
      <c r="FP670">
        <v>0</v>
      </c>
      <c r="FQ670" t="s">
        <v>439</v>
      </c>
      <c r="FR670">
        <v>1747249705.1</v>
      </c>
      <c r="FS670">
        <v>1747249711.1</v>
      </c>
      <c r="FT670">
        <v>0</v>
      </c>
      <c r="FU670">
        <v>0.871</v>
      </c>
      <c r="FV670">
        <v>0.066</v>
      </c>
      <c r="FW670">
        <v>5.486</v>
      </c>
      <c r="FX670">
        <v>0.145</v>
      </c>
      <c r="FY670">
        <v>420</v>
      </c>
      <c r="FZ670">
        <v>16</v>
      </c>
      <c r="GA670">
        <v>0.27</v>
      </c>
      <c r="GB670">
        <v>0.16</v>
      </c>
      <c r="GC670">
        <v>-29.26678</v>
      </c>
      <c r="GD670">
        <v>0.941855639097812</v>
      </c>
      <c r="GE670">
        <v>0.726479883135108</v>
      </c>
      <c r="GF670">
        <v>0</v>
      </c>
      <c r="GG670">
        <v>338.571764705882</v>
      </c>
      <c r="GH670">
        <v>-1.27339954341939</v>
      </c>
      <c r="GI670">
        <v>0.209749158145055</v>
      </c>
      <c r="GJ670">
        <v>-1</v>
      </c>
      <c r="GK670">
        <v>0.5743517</v>
      </c>
      <c r="GL670">
        <v>-0.091159308270676</v>
      </c>
      <c r="GM670">
        <v>0.00887028971398343</v>
      </c>
      <c r="GN670">
        <v>1</v>
      </c>
      <c r="GO670">
        <v>1</v>
      </c>
      <c r="GP670">
        <v>2</v>
      </c>
      <c r="GQ670" t="s">
        <v>446</v>
      </c>
      <c r="GR670">
        <v>3.12575</v>
      </c>
      <c r="GS670">
        <v>2.65442</v>
      </c>
      <c r="GT670">
        <v>0.189467</v>
      </c>
      <c r="GU670">
        <v>0.192502</v>
      </c>
      <c r="GV670">
        <v>0.0965207</v>
      </c>
      <c r="GW670">
        <v>0.0953817</v>
      </c>
      <c r="GX670">
        <v>20812.5</v>
      </c>
      <c r="GY670">
        <v>19703.9</v>
      </c>
      <c r="GZ670">
        <v>22963.3</v>
      </c>
      <c r="HA670">
        <v>23759.5</v>
      </c>
      <c r="HB670">
        <v>35368.8</v>
      </c>
      <c r="HC670">
        <v>35589.1</v>
      </c>
      <c r="HD670">
        <v>41401.5</v>
      </c>
      <c r="HE670">
        <v>42375.3</v>
      </c>
      <c r="HF670">
        <v>1.90295</v>
      </c>
      <c r="HG670">
        <v>1.81673</v>
      </c>
      <c r="HH670">
        <v>0.190064</v>
      </c>
      <c r="HI670">
        <v>0</v>
      </c>
      <c r="HJ670">
        <v>26.8854</v>
      </c>
      <c r="HK670">
        <v>999.9</v>
      </c>
      <c r="HL670">
        <v>55.75</v>
      </c>
      <c r="HM670">
        <v>29.457</v>
      </c>
      <c r="HN670">
        <v>25.5213</v>
      </c>
      <c r="HO670">
        <v>54.2328</v>
      </c>
      <c r="HP670">
        <v>41.3381</v>
      </c>
      <c r="HQ670">
        <v>1</v>
      </c>
      <c r="HR670">
        <v>0.0538186</v>
      </c>
      <c r="HS670">
        <v>0.857966</v>
      </c>
      <c r="HT670">
        <v>20.2154</v>
      </c>
      <c r="HU670">
        <v>5.23271</v>
      </c>
      <c r="HV670">
        <v>11.992</v>
      </c>
      <c r="HW670">
        <v>4.9556</v>
      </c>
      <c r="HX670">
        <v>3.30395</v>
      </c>
      <c r="HY670">
        <v>26.1</v>
      </c>
      <c r="HZ670">
        <v>9999</v>
      </c>
      <c r="IA670">
        <v>9999</v>
      </c>
      <c r="IB670">
        <v>9999</v>
      </c>
      <c r="IC670">
        <v>1.86844</v>
      </c>
      <c r="ID670">
        <v>1.86417</v>
      </c>
      <c r="IE670">
        <v>1.8718</v>
      </c>
      <c r="IF670">
        <v>1.86265</v>
      </c>
      <c r="IG670">
        <v>1.86205</v>
      </c>
      <c r="IH670">
        <v>1.86857</v>
      </c>
      <c r="II670">
        <v>1.85867</v>
      </c>
      <c r="IJ670">
        <v>1.86508</v>
      </c>
      <c r="IK670">
        <v>5</v>
      </c>
      <c r="IL670">
        <v>0</v>
      </c>
      <c r="IM670">
        <v>0</v>
      </c>
      <c r="IN670">
        <v>0</v>
      </c>
      <c r="IO670" t="s">
        <v>441</v>
      </c>
      <c r="IP670" t="s">
        <v>442</v>
      </c>
      <c r="IQ670" t="s">
        <v>443</v>
      </c>
      <c r="IR670" t="s">
        <v>443</v>
      </c>
      <c r="IS670" t="s">
        <v>443</v>
      </c>
      <c r="IT670" t="s">
        <v>443</v>
      </c>
      <c r="IU670">
        <v>0</v>
      </c>
      <c r="IV670">
        <v>100</v>
      </c>
      <c r="IW670">
        <v>100</v>
      </c>
      <c r="IX670">
        <v>7.69</v>
      </c>
      <c r="IY670">
        <v>0.3616</v>
      </c>
      <c r="IZ670">
        <v>4.29428474587108</v>
      </c>
      <c r="JA670">
        <v>0.0044018681294096</v>
      </c>
      <c r="JB670">
        <v>-1.90699597991277e-06</v>
      </c>
      <c r="JC670">
        <v>4.44501569190667e-10</v>
      </c>
      <c r="JD670">
        <v>0.0663976639725661</v>
      </c>
      <c r="JE670">
        <v>0.00774552653971819</v>
      </c>
      <c r="JF670">
        <v>0.000136201457998369</v>
      </c>
      <c r="JG670">
        <v>5.32982615085375e-06</v>
      </c>
      <c r="JH670">
        <v>-0</v>
      </c>
      <c r="JI670">
        <v>1991</v>
      </c>
      <c r="JJ670">
        <v>1</v>
      </c>
      <c r="JK670">
        <v>28</v>
      </c>
      <c r="JL670">
        <v>195965.7</v>
      </c>
      <c r="JM670">
        <v>195965.6</v>
      </c>
      <c r="JN670">
        <v>2.31323</v>
      </c>
      <c r="JO670">
        <v>2.35718</v>
      </c>
      <c r="JP670">
        <v>1.4978</v>
      </c>
      <c r="JQ670">
        <v>2.33276</v>
      </c>
      <c r="JR670">
        <v>1.54419</v>
      </c>
      <c r="JS670">
        <v>2.39746</v>
      </c>
      <c r="JT670">
        <v>35.8477</v>
      </c>
      <c r="JU670">
        <v>24.105</v>
      </c>
      <c r="JV670">
        <v>18</v>
      </c>
      <c r="JW670">
        <v>546.928</v>
      </c>
      <c r="JX670">
        <v>434.372</v>
      </c>
      <c r="JY670">
        <v>25.3404</v>
      </c>
      <c r="JZ670">
        <v>28.2528</v>
      </c>
      <c r="KA670">
        <v>30</v>
      </c>
      <c r="KB670">
        <v>28.1884</v>
      </c>
      <c r="KC670">
        <v>28.2127</v>
      </c>
      <c r="KD670">
        <v>46.3848</v>
      </c>
      <c r="KE670">
        <v>26.7282</v>
      </c>
      <c r="KF670">
        <v>100</v>
      </c>
      <c r="KG670">
        <v>25.3418</v>
      </c>
      <c r="KH670">
        <v>1308.56</v>
      </c>
      <c r="KI670">
        <v>21.8547</v>
      </c>
      <c r="KJ670">
        <v>92.7896</v>
      </c>
      <c r="KK670">
        <v>98.754</v>
      </c>
    </row>
    <row r="671" spans="1:297">
      <c r="A671">
        <v>655</v>
      </c>
      <c r="B671">
        <v>1759007653.1</v>
      </c>
      <c r="C671">
        <v>20306.0999999046</v>
      </c>
      <c r="D671" t="s">
        <v>1757</v>
      </c>
      <c r="E671" t="s">
        <v>1758</v>
      </c>
      <c r="F671">
        <v>5</v>
      </c>
      <c r="G671" t="s">
        <v>1602</v>
      </c>
      <c r="H671" t="s">
        <v>436</v>
      </c>
      <c r="I671">
        <v>1759007644.94615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(EA671+(U671+2*0.95*5.67E-8*(((EA671+$B$7)+273)^4-(EA671+273)^4)-44100*J671)/(1.84*29.3*R671+8*0.95*5.67E-8*(EA671+273)^3))</f>
        <v>0</v>
      </c>
      <c r="W671">
        <f>($C$7*EB671+$D$7*EC671+$E$7*V671)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2*0.95*5.67E-8*(((EA671+$B$7)+273)^4-(W671+273)^4)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1319.29852314286</v>
      </c>
      <c r="AK671">
        <v>1298.25642424242</v>
      </c>
      <c r="AL671">
        <v>3.30466082251065</v>
      </c>
      <c r="AM671">
        <v>63.08</v>
      </c>
      <c r="AN671">
        <f>(AP671 - AO671 + DY671*1E3/(8.314*(EA671+273.15)) * AR671/DX671 * AQ671) * DX671/(100*DL671) * 1000/(1000 - AP671)</f>
        <v>0</v>
      </c>
      <c r="AO671">
        <v>21.9056771517857</v>
      </c>
      <c r="AP671">
        <v>22.458156969697</v>
      </c>
      <c r="AQ671">
        <v>-1.49595332204177e-05</v>
      </c>
      <c r="AR671">
        <v>99.94</v>
      </c>
      <c r="AS671">
        <v>0</v>
      </c>
      <c r="AT671">
        <v>0</v>
      </c>
      <c r="AU671">
        <f>IF(AS671*$H$13&gt;=AW671,1.0,(AW671/(AW671-AS671*$H$13)))</f>
        <v>0</v>
      </c>
      <c r="AV671">
        <f>(AU671-1)*100</f>
        <v>0</v>
      </c>
      <c r="AW671">
        <f>MAX(0,($B$13+$C$13*EF671)/(1+$D$13*EF671)*DY671/(EA671+273)*$E$13)</f>
        <v>0</v>
      </c>
      <c r="AX671" t="s">
        <v>437</v>
      </c>
      <c r="AY671" t="s">
        <v>437</v>
      </c>
      <c r="AZ671">
        <v>0</v>
      </c>
      <c r="BA671">
        <v>0</v>
      </c>
      <c r="BB671">
        <f>1-AZ671/BA671</f>
        <v>0</v>
      </c>
      <c r="BC671">
        <v>0</v>
      </c>
      <c r="BD671" t="s">
        <v>437</v>
      </c>
      <c r="BE671" t="s">
        <v>437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437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$B$11*EG671+$C$11*EH671+$F$11*ES671*(1-EV671)</f>
        <v>0</v>
      </c>
      <c r="DI671">
        <f>DH671*DJ671</f>
        <v>0</v>
      </c>
      <c r="DJ671">
        <f>($B$11*$D$9+$C$11*$D$9+$F$11*((FF671+EX671)/MAX(FF671+EX671+FG671, 0.1)*$I$9+FG671/MAX(FF671+EX671+FG671, 0.1)*$J$9))/($B$11+$C$11+$F$11)</f>
        <v>0</v>
      </c>
      <c r="DK671">
        <f>($B$11*$K$9+$C$11*$K$9+$F$11*((FF671+EX671)/MAX(FF671+EX671+FG671, 0.1)*$P$9+FG671/MAX(FF671+EX671+FG671, 0.1)*$Q$9))/($B$11+$C$11+$F$11)</f>
        <v>0</v>
      </c>
      <c r="DL671">
        <v>2.7</v>
      </c>
      <c r="DM671">
        <v>0.5</v>
      </c>
      <c r="DN671" t="s">
        <v>438</v>
      </c>
      <c r="DO671">
        <v>2</v>
      </c>
      <c r="DP671" t="b">
        <v>1</v>
      </c>
      <c r="DQ671">
        <v>1759007644.94615</v>
      </c>
      <c r="DR671">
        <v>1245.68846153846</v>
      </c>
      <c r="DS671">
        <v>1274.87384615385</v>
      </c>
      <c r="DT671">
        <v>22.4647692307692</v>
      </c>
      <c r="DU671">
        <v>21.9016692307692</v>
      </c>
      <c r="DV671">
        <v>1238.02538461538</v>
      </c>
      <c r="DW671">
        <v>22.1030692307692</v>
      </c>
      <c r="DX671">
        <v>500.029769230769</v>
      </c>
      <c r="DY671">
        <v>90.2103769230769</v>
      </c>
      <c r="DZ671">
        <v>0.0293001846153846</v>
      </c>
      <c r="EA671">
        <v>29.1443846153846</v>
      </c>
      <c r="EB671">
        <v>29.9948461538461</v>
      </c>
      <c r="EC671">
        <v>999.9</v>
      </c>
      <c r="ED671">
        <v>0</v>
      </c>
      <c r="EE671">
        <v>0</v>
      </c>
      <c r="EF671">
        <v>9993.60384615384</v>
      </c>
      <c r="EG671">
        <v>0</v>
      </c>
      <c r="EH671">
        <v>9.84861</v>
      </c>
      <c r="EI671">
        <v>-29.1841538461539</v>
      </c>
      <c r="EJ671">
        <v>1274.31692307692</v>
      </c>
      <c r="EK671">
        <v>1303.41923076923</v>
      </c>
      <c r="EL671">
        <v>0.563096307692308</v>
      </c>
      <c r="EM671">
        <v>1274.87384615385</v>
      </c>
      <c r="EN671">
        <v>21.9016692307692</v>
      </c>
      <c r="EO671">
        <v>2.02655384615385</v>
      </c>
      <c r="EP671">
        <v>1.97575769230769</v>
      </c>
      <c r="EQ671">
        <v>17.6533615384615</v>
      </c>
      <c r="ER671">
        <v>17.2513923076923</v>
      </c>
      <c r="ES671">
        <v>1999.94461538462</v>
      </c>
      <c r="ET671">
        <v>0.979993230769231</v>
      </c>
      <c r="EU671">
        <v>0.0200066846153846</v>
      </c>
      <c r="EV671">
        <v>0</v>
      </c>
      <c r="EW671">
        <v>338.456538461538</v>
      </c>
      <c r="EX671">
        <v>5.00016</v>
      </c>
      <c r="EY671">
        <v>7019.31615384615</v>
      </c>
      <c r="EZ671">
        <v>18233.6615384615</v>
      </c>
      <c r="FA671">
        <v>48.9179230769231</v>
      </c>
      <c r="FB671">
        <v>49.4515384615385</v>
      </c>
      <c r="FC671">
        <v>49.3556153846154</v>
      </c>
      <c r="FD671">
        <v>49.062</v>
      </c>
      <c r="FE671">
        <v>50.687</v>
      </c>
      <c r="FF671">
        <v>1955.03461538461</v>
      </c>
      <c r="FG671">
        <v>39.91</v>
      </c>
      <c r="FH671">
        <v>0</v>
      </c>
      <c r="FI671">
        <v>1759007658.9</v>
      </c>
      <c r="FJ671">
        <v>0</v>
      </c>
      <c r="FK671">
        <v>338.43704</v>
      </c>
      <c r="FL671">
        <v>-0.401153846968729</v>
      </c>
      <c r="FM671">
        <v>-21.6623077097701</v>
      </c>
      <c r="FN671">
        <v>7019.0456</v>
      </c>
      <c r="FO671">
        <v>15</v>
      </c>
      <c r="FP671">
        <v>0</v>
      </c>
      <c r="FQ671" t="s">
        <v>439</v>
      </c>
      <c r="FR671">
        <v>1747249705.1</v>
      </c>
      <c r="FS671">
        <v>1747249711.1</v>
      </c>
      <c r="FT671">
        <v>0</v>
      </c>
      <c r="FU671">
        <v>0.871</v>
      </c>
      <c r="FV671">
        <v>0.066</v>
      </c>
      <c r="FW671">
        <v>5.486</v>
      </c>
      <c r="FX671">
        <v>0.145</v>
      </c>
      <c r="FY671">
        <v>420</v>
      </c>
      <c r="FZ671">
        <v>16</v>
      </c>
      <c r="GA671">
        <v>0.27</v>
      </c>
      <c r="GB671">
        <v>0.16</v>
      </c>
      <c r="GC671">
        <v>-29.1047904761905</v>
      </c>
      <c r="GD671">
        <v>-2.38980779220786</v>
      </c>
      <c r="GE671">
        <v>0.65225262992389</v>
      </c>
      <c r="GF671">
        <v>0</v>
      </c>
      <c r="GG671">
        <v>338.483411764706</v>
      </c>
      <c r="GH671">
        <v>-0.515630254812767</v>
      </c>
      <c r="GI671">
        <v>0.157733602232866</v>
      </c>
      <c r="GJ671">
        <v>-1</v>
      </c>
      <c r="GK671">
        <v>0.567143142857143</v>
      </c>
      <c r="GL671">
        <v>-0.0874528831168834</v>
      </c>
      <c r="GM671">
        <v>0.00888011059179157</v>
      </c>
      <c r="GN671">
        <v>1</v>
      </c>
      <c r="GO671">
        <v>1</v>
      </c>
      <c r="GP671">
        <v>2</v>
      </c>
      <c r="GQ671" t="s">
        <v>446</v>
      </c>
      <c r="GR671">
        <v>3.12548</v>
      </c>
      <c r="GS671">
        <v>2.65501</v>
      </c>
      <c r="GT671">
        <v>0.191008</v>
      </c>
      <c r="GU671">
        <v>0.194175</v>
      </c>
      <c r="GV671">
        <v>0.0965058</v>
      </c>
      <c r="GW671">
        <v>0.0953958</v>
      </c>
      <c r="GX671">
        <v>20772.8</v>
      </c>
      <c r="GY671">
        <v>19663.3</v>
      </c>
      <c r="GZ671">
        <v>22963</v>
      </c>
      <c r="HA671">
        <v>23759.8</v>
      </c>
      <c r="HB671">
        <v>35369.2</v>
      </c>
      <c r="HC671">
        <v>35589.1</v>
      </c>
      <c r="HD671">
        <v>41401.2</v>
      </c>
      <c r="HE671">
        <v>42375.8</v>
      </c>
      <c r="HF671">
        <v>1.90298</v>
      </c>
      <c r="HG671">
        <v>1.81697</v>
      </c>
      <c r="HH671">
        <v>0.190623</v>
      </c>
      <c r="HI671">
        <v>0</v>
      </c>
      <c r="HJ671">
        <v>26.8876</v>
      </c>
      <c r="HK671">
        <v>999.9</v>
      </c>
      <c r="HL671">
        <v>55.75</v>
      </c>
      <c r="HM671">
        <v>29.477</v>
      </c>
      <c r="HN671">
        <v>25.55</v>
      </c>
      <c r="HO671">
        <v>54.4228</v>
      </c>
      <c r="HP671">
        <v>41.3902</v>
      </c>
      <c r="HQ671">
        <v>1</v>
      </c>
      <c r="HR671">
        <v>0.0537907</v>
      </c>
      <c r="HS671">
        <v>0.824534</v>
      </c>
      <c r="HT671">
        <v>20.2156</v>
      </c>
      <c r="HU671">
        <v>5.23391</v>
      </c>
      <c r="HV671">
        <v>11.992</v>
      </c>
      <c r="HW671">
        <v>4.95575</v>
      </c>
      <c r="HX671">
        <v>3.30393</v>
      </c>
      <c r="HY671">
        <v>26.1</v>
      </c>
      <c r="HZ671">
        <v>9999</v>
      </c>
      <c r="IA671">
        <v>9999</v>
      </c>
      <c r="IB671">
        <v>9999</v>
      </c>
      <c r="IC671">
        <v>1.86846</v>
      </c>
      <c r="ID671">
        <v>1.86418</v>
      </c>
      <c r="IE671">
        <v>1.8718</v>
      </c>
      <c r="IF671">
        <v>1.86266</v>
      </c>
      <c r="IG671">
        <v>1.86204</v>
      </c>
      <c r="IH671">
        <v>1.86857</v>
      </c>
      <c r="II671">
        <v>1.85867</v>
      </c>
      <c r="IJ671">
        <v>1.86508</v>
      </c>
      <c r="IK671">
        <v>5</v>
      </c>
      <c r="IL671">
        <v>0</v>
      </c>
      <c r="IM671">
        <v>0</v>
      </c>
      <c r="IN671">
        <v>0</v>
      </c>
      <c r="IO671" t="s">
        <v>441</v>
      </c>
      <c r="IP671" t="s">
        <v>442</v>
      </c>
      <c r="IQ671" t="s">
        <v>443</v>
      </c>
      <c r="IR671" t="s">
        <v>443</v>
      </c>
      <c r="IS671" t="s">
        <v>443</v>
      </c>
      <c r="IT671" t="s">
        <v>443</v>
      </c>
      <c r="IU671">
        <v>0</v>
      </c>
      <c r="IV671">
        <v>100</v>
      </c>
      <c r="IW671">
        <v>100</v>
      </c>
      <c r="IX671">
        <v>7.71</v>
      </c>
      <c r="IY671">
        <v>0.3616</v>
      </c>
      <c r="IZ671">
        <v>4.29428474587108</v>
      </c>
      <c r="JA671">
        <v>0.0044018681294096</v>
      </c>
      <c r="JB671">
        <v>-1.90699597991277e-06</v>
      </c>
      <c r="JC671">
        <v>4.44501569190667e-10</v>
      </c>
      <c r="JD671">
        <v>0.0663976639725661</v>
      </c>
      <c r="JE671">
        <v>0.00774552653971819</v>
      </c>
      <c r="JF671">
        <v>0.000136201457998369</v>
      </c>
      <c r="JG671">
        <v>5.32982615085375e-06</v>
      </c>
      <c r="JH671">
        <v>-0</v>
      </c>
      <c r="JI671">
        <v>1991</v>
      </c>
      <c r="JJ671">
        <v>1</v>
      </c>
      <c r="JK671">
        <v>28</v>
      </c>
      <c r="JL671">
        <v>195965.8</v>
      </c>
      <c r="JM671">
        <v>195965.7</v>
      </c>
      <c r="JN671">
        <v>2.34131</v>
      </c>
      <c r="JO671">
        <v>2.36206</v>
      </c>
      <c r="JP671">
        <v>1.49902</v>
      </c>
      <c r="JQ671">
        <v>2.33276</v>
      </c>
      <c r="JR671">
        <v>1.54419</v>
      </c>
      <c r="JS671">
        <v>2.28638</v>
      </c>
      <c r="JT671">
        <v>35.8477</v>
      </c>
      <c r="JU671">
        <v>24.105</v>
      </c>
      <c r="JV671">
        <v>18</v>
      </c>
      <c r="JW671">
        <v>546.936</v>
      </c>
      <c r="JX671">
        <v>434.516</v>
      </c>
      <c r="JY671">
        <v>25.3427</v>
      </c>
      <c r="JZ671">
        <v>28.2503</v>
      </c>
      <c r="KA671">
        <v>30</v>
      </c>
      <c r="KB671">
        <v>28.1876</v>
      </c>
      <c r="KC671">
        <v>28.2118</v>
      </c>
      <c r="KD671">
        <v>46.9013</v>
      </c>
      <c r="KE671">
        <v>26.7282</v>
      </c>
      <c r="KF671">
        <v>100</v>
      </c>
      <c r="KG671">
        <v>25.3507</v>
      </c>
      <c r="KH671">
        <v>1322.04</v>
      </c>
      <c r="KI671">
        <v>21.8601</v>
      </c>
      <c r="KJ671">
        <v>92.7888</v>
      </c>
      <c r="KK671">
        <v>98.7552</v>
      </c>
    </row>
    <row r="672" spans="1:297">
      <c r="A672">
        <v>656</v>
      </c>
      <c r="B672">
        <v>1759007658.1</v>
      </c>
      <c r="C672">
        <v>20311.0999999046</v>
      </c>
      <c r="D672" t="s">
        <v>1759</v>
      </c>
      <c r="E672" t="s">
        <v>1760</v>
      </c>
      <c r="F672">
        <v>5</v>
      </c>
      <c r="G672" t="s">
        <v>1602</v>
      </c>
      <c r="H672" t="s">
        <v>436</v>
      </c>
      <c r="I672">
        <v>1759007649.94615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(EA672+(U672+2*0.95*5.67E-8*(((EA672+$B$7)+273)^4-(EA672+273)^4)-44100*J672)/(1.84*29.3*R672+8*0.95*5.67E-8*(EA672+273)^3))</f>
        <v>0</v>
      </c>
      <c r="W672">
        <f>($C$7*EB672+$D$7*EC672+$E$7*V672)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2*0.95*5.67E-8*(((EA672+$B$7)+273)^4-(W672+273)^4)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1337.94405480952</v>
      </c>
      <c r="AK672">
        <v>1316.18303030303</v>
      </c>
      <c r="AL672">
        <v>3.59536709956697</v>
      </c>
      <c r="AM672">
        <v>63.08</v>
      </c>
      <c r="AN672">
        <f>(AP672 - AO672 + DY672*1E3/(8.314*(EA672+273.15)) * AR672/DX672 * AQ672) * DX672/(100*DL672) * 1000/(1000 - AP672)</f>
        <v>0</v>
      </c>
      <c r="AO672">
        <v>21.9108433303571</v>
      </c>
      <c r="AP672">
        <v>22.4600078787879</v>
      </c>
      <c r="AQ672">
        <v>1.98726451937118e-06</v>
      </c>
      <c r="AR672">
        <v>99.94</v>
      </c>
      <c r="AS672">
        <v>0</v>
      </c>
      <c r="AT672">
        <v>0</v>
      </c>
      <c r="AU672">
        <f>IF(AS672*$H$13&gt;=AW672,1.0,(AW672/(AW672-AS672*$H$13)))</f>
        <v>0</v>
      </c>
      <c r="AV672">
        <f>(AU672-1)*100</f>
        <v>0</v>
      </c>
      <c r="AW672">
        <f>MAX(0,($B$13+$C$13*EF672)/(1+$D$13*EF672)*DY672/(EA672+273)*$E$13)</f>
        <v>0</v>
      </c>
      <c r="AX672" t="s">
        <v>437</v>
      </c>
      <c r="AY672" t="s">
        <v>437</v>
      </c>
      <c r="AZ672">
        <v>0</v>
      </c>
      <c r="BA672">
        <v>0</v>
      </c>
      <c r="BB672">
        <f>1-AZ672/BA672</f>
        <v>0</v>
      </c>
      <c r="BC672">
        <v>0</v>
      </c>
      <c r="BD672" t="s">
        <v>437</v>
      </c>
      <c r="BE672" t="s">
        <v>437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437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$B$11*EG672+$C$11*EH672+$F$11*ES672*(1-EV672)</f>
        <v>0</v>
      </c>
      <c r="DI672">
        <f>DH672*DJ672</f>
        <v>0</v>
      </c>
      <c r="DJ672">
        <f>($B$11*$D$9+$C$11*$D$9+$F$11*((FF672+EX672)/MAX(FF672+EX672+FG672, 0.1)*$I$9+FG672/MAX(FF672+EX672+FG672, 0.1)*$J$9))/($B$11+$C$11+$F$11)</f>
        <v>0</v>
      </c>
      <c r="DK672">
        <f>($B$11*$K$9+$C$11*$K$9+$F$11*((FF672+EX672)/MAX(FF672+EX672+FG672, 0.1)*$P$9+FG672/MAX(FF672+EX672+FG672, 0.1)*$Q$9))/($B$11+$C$11+$F$11)</f>
        <v>0</v>
      </c>
      <c r="DL672">
        <v>2.7</v>
      </c>
      <c r="DM672">
        <v>0.5</v>
      </c>
      <c r="DN672" t="s">
        <v>438</v>
      </c>
      <c r="DO672">
        <v>2</v>
      </c>
      <c r="DP672" t="b">
        <v>1</v>
      </c>
      <c r="DQ672">
        <v>1759007649.94615</v>
      </c>
      <c r="DR672">
        <v>1262.28230769231</v>
      </c>
      <c r="DS672">
        <v>1292.04769230769</v>
      </c>
      <c r="DT672">
        <v>22.4621538461538</v>
      </c>
      <c r="DU672">
        <v>21.9060307692308</v>
      </c>
      <c r="DV672">
        <v>1254.59</v>
      </c>
      <c r="DW672">
        <v>22.1005076923077</v>
      </c>
      <c r="DX672">
        <v>500.001538461538</v>
      </c>
      <c r="DY672">
        <v>90.2091153846154</v>
      </c>
      <c r="DZ672">
        <v>0.0293003230769231</v>
      </c>
      <c r="EA672">
        <v>29.1436307692308</v>
      </c>
      <c r="EB672">
        <v>29.9904230769231</v>
      </c>
      <c r="EC672">
        <v>999.9</v>
      </c>
      <c r="ED672">
        <v>0</v>
      </c>
      <c r="EE672">
        <v>0</v>
      </c>
      <c r="EF672">
        <v>9998.84076923077</v>
      </c>
      <c r="EG672">
        <v>0</v>
      </c>
      <c r="EH672">
        <v>9.84861</v>
      </c>
      <c r="EI672">
        <v>-29.7639384615385</v>
      </c>
      <c r="EJ672">
        <v>1291.28769230769</v>
      </c>
      <c r="EK672">
        <v>1320.98384615385</v>
      </c>
      <c r="EL672">
        <v>0.556107153846154</v>
      </c>
      <c r="EM672">
        <v>1292.04769230769</v>
      </c>
      <c r="EN672">
        <v>21.9060307692308</v>
      </c>
      <c r="EO672">
        <v>2.02629</v>
      </c>
      <c r="EP672">
        <v>1.97612538461538</v>
      </c>
      <c r="EQ672">
        <v>17.6512846153846</v>
      </c>
      <c r="ER672">
        <v>17.2543230769231</v>
      </c>
      <c r="ES672">
        <v>1999.96538461538</v>
      </c>
      <c r="ET672">
        <v>0.979993461538462</v>
      </c>
      <c r="EU672">
        <v>0.0200064692307692</v>
      </c>
      <c r="EV672">
        <v>0</v>
      </c>
      <c r="EW672">
        <v>338.360923076923</v>
      </c>
      <c r="EX672">
        <v>5.00016</v>
      </c>
      <c r="EY672">
        <v>7017.59769230769</v>
      </c>
      <c r="EZ672">
        <v>18233.8461538462</v>
      </c>
      <c r="FA672">
        <v>48.9226923076923</v>
      </c>
      <c r="FB672">
        <v>49.4466923076923</v>
      </c>
      <c r="FC672">
        <v>49.3653076923077</v>
      </c>
      <c r="FD672">
        <v>49.062</v>
      </c>
      <c r="FE672">
        <v>50.687</v>
      </c>
      <c r="FF672">
        <v>1955.05538461538</v>
      </c>
      <c r="FG672">
        <v>39.91</v>
      </c>
      <c r="FH672">
        <v>0</v>
      </c>
      <c r="FI672">
        <v>1759007663.7</v>
      </c>
      <c r="FJ672">
        <v>0</v>
      </c>
      <c r="FK672">
        <v>338.33832</v>
      </c>
      <c r="FL672">
        <v>-1.4544615393425</v>
      </c>
      <c r="FM672">
        <v>-20.7969231165424</v>
      </c>
      <c r="FN672">
        <v>7017.3476</v>
      </c>
      <c r="FO672">
        <v>15</v>
      </c>
      <c r="FP672">
        <v>0</v>
      </c>
      <c r="FQ672" t="s">
        <v>439</v>
      </c>
      <c r="FR672">
        <v>1747249705.1</v>
      </c>
      <c r="FS672">
        <v>1747249711.1</v>
      </c>
      <c r="FT672">
        <v>0</v>
      </c>
      <c r="FU672">
        <v>0.871</v>
      </c>
      <c r="FV672">
        <v>0.066</v>
      </c>
      <c r="FW672">
        <v>5.486</v>
      </c>
      <c r="FX672">
        <v>0.145</v>
      </c>
      <c r="FY672">
        <v>420</v>
      </c>
      <c r="FZ672">
        <v>16</v>
      </c>
      <c r="GA672">
        <v>0.27</v>
      </c>
      <c r="GB672">
        <v>0.16</v>
      </c>
      <c r="GC672">
        <v>-29.482145</v>
      </c>
      <c r="GD672">
        <v>-5.67761954887212</v>
      </c>
      <c r="GE672">
        <v>0.8229583285167</v>
      </c>
      <c r="GF672">
        <v>0</v>
      </c>
      <c r="GG672">
        <v>338.398117647059</v>
      </c>
      <c r="GH672">
        <v>-1.11459129137298</v>
      </c>
      <c r="GI672">
        <v>0.194384967451022</v>
      </c>
      <c r="GJ672">
        <v>-1</v>
      </c>
      <c r="GK672">
        <v>0.55937425</v>
      </c>
      <c r="GL672">
        <v>-0.0869266015037597</v>
      </c>
      <c r="GM672">
        <v>0.00842077012437105</v>
      </c>
      <c r="GN672">
        <v>1</v>
      </c>
      <c r="GO672">
        <v>1</v>
      </c>
      <c r="GP672">
        <v>2</v>
      </c>
      <c r="GQ672" t="s">
        <v>446</v>
      </c>
      <c r="GR672">
        <v>3.12551</v>
      </c>
      <c r="GS672">
        <v>2.65499</v>
      </c>
      <c r="GT672">
        <v>0.192627</v>
      </c>
      <c r="GU672">
        <v>0.195632</v>
      </c>
      <c r="GV672">
        <v>0.0965055</v>
      </c>
      <c r="GW672">
        <v>0.0954097</v>
      </c>
      <c r="GX672">
        <v>20731.5</v>
      </c>
      <c r="GY672">
        <v>19627.9</v>
      </c>
      <c r="GZ672">
        <v>22963.4</v>
      </c>
      <c r="HA672">
        <v>23760</v>
      </c>
      <c r="HB672">
        <v>35369.7</v>
      </c>
      <c r="HC672">
        <v>35589</v>
      </c>
      <c r="HD672">
        <v>41401.5</v>
      </c>
      <c r="HE672">
        <v>42376.2</v>
      </c>
      <c r="HF672">
        <v>1.90282</v>
      </c>
      <c r="HG672">
        <v>1.81702</v>
      </c>
      <c r="HH672">
        <v>0.189766</v>
      </c>
      <c r="HI672">
        <v>0</v>
      </c>
      <c r="HJ672">
        <v>26.8861</v>
      </c>
      <c r="HK672">
        <v>999.9</v>
      </c>
      <c r="HL672">
        <v>55.799</v>
      </c>
      <c r="HM672">
        <v>29.477</v>
      </c>
      <c r="HN672">
        <v>25.5725</v>
      </c>
      <c r="HO672">
        <v>54.4328</v>
      </c>
      <c r="HP672">
        <v>41.5144</v>
      </c>
      <c r="HQ672">
        <v>1</v>
      </c>
      <c r="HR672">
        <v>0.0537195</v>
      </c>
      <c r="HS672">
        <v>0.819077</v>
      </c>
      <c r="HT672">
        <v>20.2156</v>
      </c>
      <c r="HU672">
        <v>5.23331</v>
      </c>
      <c r="HV672">
        <v>11.992</v>
      </c>
      <c r="HW672">
        <v>4.95555</v>
      </c>
      <c r="HX672">
        <v>3.30395</v>
      </c>
      <c r="HY672">
        <v>26.1</v>
      </c>
      <c r="HZ672">
        <v>9999</v>
      </c>
      <c r="IA672">
        <v>9999</v>
      </c>
      <c r="IB672">
        <v>9999</v>
      </c>
      <c r="IC672">
        <v>1.86846</v>
      </c>
      <c r="ID672">
        <v>1.86418</v>
      </c>
      <c r="IE672">
        <v>1.8718</v>
      </c>
      <c r="IF672">
        <v>1.86265</v>
      </c>
      <c r="IG672">
        <v>1.86207</v>
      </c>
      <c r="IH672">
        <v>1.86858</v>
      </c>
      <c r="II672">
        <v>1.85867</v>
      </c>
      <c r="IJ672">
        <v>1.86508</v>
      </c>
      <c r="IK672">
        <v>5</v>
      </c>
      <c r="IL672">
        <v>0</v>
      </c>
      <c r="IM672">
        <v>0</v>
      </c>
      <c r="IN672">
        <v>0</v>
      </c>
      <c r="IO672" t="s">
        <v>441</v>
      </c>
      <c r="IP672" t="s">
        <v>442</v>
      </c>
      <c r="IQ672" t="s">
        <v>443</v>
      </c>
      <c r="IR672" t="s">
        <v>443</v>
      </c>
      <c r="IS672" t="s">
        <v>443</v>
      </c>
      <c r="IT672" t="s">
        <v>443</v>
      </c>
      <c r="IU672">
        <v>0</v>
      </c>
      <c r="IV672">
        <v>100</v>
      </c>
      <c r="IW672">
        <v>100</v>
      </c>
      <c r="IX672">
        <v>7.74</v>
      </c>
      <c r="IY672">
        <v>0.3615</v>
      </c>
      <c r="IZ672">
        <v>4.29428474587108</v>
      </c>
      <c r="JA672">
        <v>0.0044018681294096</v>
      </c>
      <c r="JB672">
        <v>-1.90699597991277e-06</v>
      </c>
      <c r="JC672">
        <v>4.44501569190667e-10</v>
      </c>
      <c r="JD672">
        <v>0.0663976639725661</v>
      </c>
      <c r="JE672">
        <v>0.00774552653971819</v>
      </c>
      <c r="JF672">
        <v>0.000136201457998369</v>
      </c>
      <c r="JG672">
        <v>5.32982615085375e-06</v>
      </c>
      <c r="JH672">
        <v>-0</v>
      </c>
      <c r="JI672">
        <v>1991</v>
      </c>
      <c r="JJ672">
        <v>1</v>
      </c>
      <c r="JK672">
        <v>28</v>
      </c>
      <c r="JL672">
        <v>195965.9</v>
      </c>
      <c r="JM672">
        <v>195965.8</v>
      </c>
      <c r="JN672">
        <v>2.36572</v>
      </c>
      <c r="JO672">
        <v>2.36328</v>
      </c>
      <c r="JP672">
        <v>1.49902</v>
      </c>
      <c r="JQ672">
        <v>2.33276</v>
      </c>
      <c r="JR672">
        <v>1.54419</v>
      </c>
      <c r="JS672">
        <v>2.29126</v>
      </c>
      <c r="JT672">
        <v>35.8477</v>
      </c>
      <c r="JU672">
        <v>24.0875</v>
      </c>
      <c r="JV672">
        <v>18</v>
      </c>
      <c r="JW672">
        <v>546.818</v>
      </c>
      <c r="JX672">
        <v>434.533</v>
      </c>
      <c r="JY672">
        <v>25.3509</v>
      </c>
      <c r="JZ672">
        <v>28.2503</v>
      </c>
      <c r="KA672">
        <v>30</v>
      </c>
      <c r="KB672">
        <v>28.1852</v>
      </c>
      <c r="KC672">
        <v>28.2103</v>
      </c>
      <c r="KD672">
        <v>47.4808</v>
      </c>
      <c r="KE672">
        <v>26.7282</v>
      </c>
      <c r="KF672">
        <v>100</v>
      </c>
      <c r="KG672">
        <v>25.3544</v>
      </c>
      <c r="KH672">
        <v>1342.37</v>
      </c>
      <c r="KI672">
        <v>21.8678</v>
      </c>
      <c r="KJ672">
        <v>92.7897</v>
      </c>
      <c r="KK672">
        <v>98.756</v>
      </c>
    </row>
    <row r="673" spans="1:297">
      <c r="A673">
        <v>657</v>
      </c>
      <c r="B673">
        <v>1759007663.1</v>
      </c>
      <c r="C673">
        <v>20316.0999999046</v>
      </c>
      <c r="D673" t="s">
        <v>1761</v>
      </c>
      <c r="E673" t="s">
        <v>1762</v>
      </c>
      <c r="F673">
        <v>5</v>
      </c>
      <c r="G673" t="s">
        <v>1602</v>
      </c>
      <c r="H673" t="s">
        <v>436</v>
      </c>
      <c r="I673">
        <v>1759007654.94615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(EA673+(U673+2*0.95*5.67E-8*(((EA673+$B$7)+273)^4-(EA673+273)^4)-44100*J673)/(1.84*29.3*R673+8*0.95*5.67E-8*(EA673+273)^3))</f>
        <v>0</v>
      </c>
      <c r="W673">
        <f>($C$7*EB673+$D$7*EC673+$E$7*V673)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2*0.95*5.67E-8*(((EA673+$B$7)+273)^4-(W673+273)^4)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1353.89588172619</v>
      </c>
      <c r="AK673">
        <v>1332.75284848485</v>
      </c>
      <c r="AL673">
        <v>3.29218354978337</v>
      </c>
      <c r="AM673">
        <v>63.08</v>
      </c>
      <c r="AN673">
        <f>(AP673 - AO673 + DY673*1E3/(8.314*(EA673+273.15)) * AR673/DX673 * AQ673) * DX673/(100*DL673) * 1000/(1000 - AP673)</f>
        <v>0</v>
      </c>
      <c r="AO673">
        <v>21.9152127172619</v>
      </c>
      <c r="AP673">
        <v>22.45616</v>
      </c>
      <c r="AQ673">
        <v>-7.02925989672326e-06</v>
      </c>
      <c r="AR673">
        <v>99.94</v>
      </c>
      <c r="AS673">
        <v>0</v>
      </c>
      <c r="AT673">
        <v>0</v>
      </c>
      <c r="AU673">
        <f>IF(AS673*$H$13&gt;=AW673,1.0,(AW673/(AW673-AS673*$H$13)))</f>
        <v>0</v>
      </c>
      <c r="AV673">
        <f>(AU673-1)*100</f>
        <v>0</v>
      </c>
      <c r="AW673">
        <f>MAX(0,($B$13+$C$13*EF673)/(1+$D$13*EF673)*DY673/(EA673+273)*$E$13)</f>
        <v>0</v>
      </c>
      <c r="AX673" t="s">
        <v>437</v>
      </c>
      <c r="AY673" t="s">
        <v>437</v>
      </c>
      <c r="AZ673">
        <v>0</v>
      </c>
      <c r="BA673">
        <v>0</v>
      </c>
      <c r="BB673">
        <f>1-AZ673/BA673</f>
        <v>0</v>
      </c>
      <c r="BC673">
        <v>0</v>
      </c>
      <c r="BD673" t="s">
        <v>437</v>
      </c>
      <c r="BE673" t="s">
        <v>437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437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$B$11*EG673+$C$11*EH673+$F$11*ES673*(1-EV673)</f>
        <v>0</v>
      </c>
      <c r="DI673">
        <f>DH673*DJ673</f>
        <v>0</v>
      </c>
      <c r="DJ673">
        <f>($B$11*$D$9+$C$11*$D$9+$F$11*((FF673+EX673)/MAX(FF673+EX673+FG673, 0.1)*$I$9+FG673/MAX(FF673+EX673+FG673, 0.1)*$J$9))/($B$11+$C$11+$F$11)</f>
        <v>0</v>
      </c>
      <c r="DK673">
        <f>($B$11*$K$9+$C$11*$K$9+$F$11*((FF673+EX673)/MAX(FF673+EX673+FG673, 0.1)*$P$9+FG673/MAX(FF673+EX673+FG673, 0.1)*$Q$9))/($B$11+$C$11+$F$11)</f>
        <v>0</v>
      </c>
      <c r="DL673">
        <v>2.7</v>
      </c>
      <c r="DM673">
        <v>0.5</v>
      </c>
      <c r="DN673" t="s">
        <v>438</v>
      </c>
      <c r="DO673">
        <v>2</v>
      </c>
      <c r="DP673" t="b">
        <v>1</v>
      </c>
      <c r="DQ673">
        <v>1759007654.94615</v>
      </c>
      <c r="DR673">
        <v>1279.02384615385</v>
      </c>
      <c r="DS673">
        <v>1308.59384615385</v>
      </c>
      <c r="DT673">
        <v>22.4592769230769</v>
      </c>
      <c r="DU673">
        <v>21.9103</v>
      </c>
      <c r="DV673">
        <v>1271.30230769231</v>
      </c>
      <c r="DW673">
        <v>22.0976769230769</v>
      </c>
      <c r="DX673">
        <v>499.989384615385</v>
      </c>
      <c r="DY673">
        <v>90.2084461538461</v>
      </c>
      <c r="DZ673">
        <v>0.0292990538461539</v>
      </c>
      <c r="EA673">
        <v>29.1419307692308</v>
      </c>
      <c r="EB673">
        <v>29.9893692307692</v>
      </c>
      <c r="EC673">
        <v>999.9</v>
      </c>
      <c r="ED673">
        <v>0</v>
      </c>
      <c r="EE673">
        <v>0</v>
      </c>
      <c r="EF673">
        <v>9998.36230769231</v>
      </c>
      <c r="EG673">
        <v>0</v>
      </c>
      <c r="EH673">
        <v>9.84861</v>
      </c>
      <c r="EI673">
        <v>-29.5696692307692</v>
      </c>
      <c r="EJ673">
        <v>1308.40923076923</v>
      </c>
      <c r="EK673">
        <v>1337.90769230769</v>
      </c>
      <c r="EL673">
        <v>0.548963461538462</v>
      </c>
      <c r="EM673">
        <v>1308.59384615385</v>
      </c>
      <c r="EN673">
        <v>21.9103</v>
      </c>
      <c r="EO673">
        <v>2.02601538461538</v>
      </c>
      <c r="EP673">
        <v>1.97649461538462</v>
      </c>
      <c r="EQ673">
        <v>17.6491384615385</v>
      </c>
      <c r="ER673">
        <v>17.2572846153846</v>
      </c>
      <c r="ES673">
        <v>1999.98615384615</v>
      </c>
      <c r="ET673">
        <v>0.979993692307692</v>
      </c>
      <c r="EU673">
        <v>0.0200062538461538</v>
      </c>
      <c r="EV673">
        <v>0</v>
      </c>
      <c r="EW673">
        <v>338.247230769231</v>
      </c>
      <c r="EX673">
        <v>5.00016</v>
      </c>
      <c r="EY673">
        <v>7015.75230769231</v>
      </c>
      <c r="EZ673">
        <v>18234.0307692308</v>
      </c>
      <c r="FA673">
        <v>48.9274615384615</v>
      </c>
      <c r="FB673">
        <v>49.4418461538462</v>
      </c>
      <c r="FC673">
        <v>49.3604615384615</v>
      </c>
      <c r="FD673">
        <v>49.062</v>
      </c>
      <c r="FE673">
        <v>50.687</v>
      </c>
      <c r="FF673">
        <v>1955.07615384615</v>
      </c>
      <c r="FG673">
        <v>39.91</v>
      </c>
      <c r="FH673">
        <v>0</v>
      </c>
      <c r="FI673">
        <v>1759007668.5</v>
      </c>
      <c r="FJ673">
        <v>0</v>
      </c>
      <c r="FK673">
        <v>338.23504</v>
      </c>
      <c r="FL673">
        <v>-1.83392307284054</v>
      </c>
      <c r="FM673">
        <v>-22.1584615184394</v>
      </c>
      <c r="FN673">
        <v>7015.6068</v>
      </c>
      <c r="FO673">
        <v>15</v>
      </c>
      <c r="FP673">
        <v>0</v>
      </c>
      <c r="FQ673" t="s">
        <v>439</v>
      </c>
      <c r="FR673">
        <v>1747249705.1</v>
      </c>
      <c r="FS673">
        <v>1747249711.1</v>
      </c>
      <c r="FT673">
        <v>0</v>
      </c>
      <c r="FU673">
        <v>0.871</v>
      </c>
      <c r="FV673">
        <v>0.066</v>
      </c>
      <c r="FW673">
        <v>5.486</v>
      </c>
      <c r="FX673">
        <v>0.145</v>
      </c>
      <c r="FY673">
        <v>420</v>
      </c>
      <c r="FZ673">
        <v>16</v>
      </c>
      <c r="GA673">
        <v>0.27</v>
      </c>
      <c r="GB673">
        <v>0.16</v>
      </c>
      <c r="GC673">
        <v>-29.6286142857143</v>
      </c>
      <c r="GD673">
        <v>0.547433766233749</v>
      </c>
      <c r="GE673">
        <v>0.624693677531876</v>
      </c>
      <c r="GF673">
        <v>0</v>
      </c>
      <c r="GG673">
        <v>338.285676470588</v>
      </c>
      <c r="GH673">
        <v>-1.8463101605157</v>
      </c>
      <c r="GI673">
        <v>0.228470840022277</v>
      </c>
      <c r="GJ673">
        <v>-1</v>
      </c>
      <c r="GK673">
        <v>0.553147380952381</v>
      </c>
      <c r="GL673">
        <v>-0.0843355324675323</v>
      </c>
      <c r="GM673">
        <v>0.00858174456387726</v>
      </c>
      <c r="GN673">
        <v>1</v>
      </c>
      <c r="GO673">
        <v>1</v>
      </c>
      <c r="GP673">
        <v>2</v>
      </c>
      <c r="GQ673" t="s">
        <v>446</v>
      </c>
      <c r="GR673">
        <v>3.12552</v>
      </c>
      <c r="GS673">
        <v>2.65506</v>
      </c>
      <c r="GT673">
        <v>0.194137</v>
      </c>
      <c r="GU673">
        <v>0.197212</v>
      </c>
      <c r="GV673">
        <v>0.0965001</v>
      </c>
      <c r="GW673">
        <v>0.0954212</v>
      </c>
      <c r="GX673">
        <v>20692.6</v>
      </c>
      <c r="GY673">
        <v>19589.5</v>
      </c>
      <c r="GZ673">
        <v>22963.2</v>
      </c>
      <c r="HA673">
        <v>23760.1</v>
      </c>
      <c r="HB673">
        <v>35370.3</v>
      </c>
      <c r="HC673">
        <v>35588.8</v>
      </c>
      <c r="HD673">
        <v>41401.9</v>
      </c>
      <c r="HE673">
        <v>42376.3</v>
      </c>
      <c r="HF673">
        <v>1.90282</v>
      </c>
      <c r="HG673">
        <v>1.817</v>
      </c>
      <c r="HH673">
        <v>0.190735</v>
      </c>
      <c r="HI673">
        <v>0</v>
      </c>
      <c r="HJ673">
        <v>26.8854</v>
      </c>
      <c r="HK673">
        <v>999.9</v>
      </c>
      <c r="HL673">
        <v>55.799</v>
      </c>
      <c r="HM673">
        <v>29.457</v>
      </c>
      <c r="HN673">
        <v>25.5413</v>
      </c>
      <c r="HO673">
        <v>53.6928</v>
      </c>
      <c r="HP673">
        <v>41.5986</v>
      </c>
      <c r="HQ673">
        <v>1</v>
      </c>
      <c r="HR673">
        <v>0.0536941</v>
      </c>
      <c r="HS673">
        <v>0.797394</v>
      </c>
      <c r="HT673">
        <v>20.2158</v>
      </c>
      <c r="HU673">
        <v>5.23361</v>
      </c>
      <c r="HV673">
        <v>11.992</v>
      </c>
      <c r="HW673">
        <v>4.95565</v>
      </c>
      <c r="HX673">
        <v>3.30395</v>
      </c>
      <c r="HY673">
        <v>26.1</v>
      </c>
      <c r="HZ673">
        <v>9999</v>
      </c>
      <c r="IA673">
        <v>9999</v>
      </c>
      <c r="IB673">
        <v>9999</v>
      </c>
      <c r="IC673">
        <v>1.86848</v>
      </c>
      <c r="ID673">
        <v>1.86418</v>
      </c>
      <c r="IE673">
        <v>1.8718</v>
      </c>
      <c r="IF673">
        <v>1.86267</v>
      </c>
      <c r="IG673">
        <v>1.86207</v>
      </c>
      <c r="IH673">
        <v>1.86859</v>
      </c>
      <c r="II673">
        <v>1.85867</v>
      </c>
      <c r="IJ673">
        <v>1.86509</v>
      </c>
      <c r="IK673">
        <v>5</v>
      </c>
      <c r="IL673">
        <v>0</v>
      </c>
      <c r="IM673">
        <v>0</v>
      </c>
      <c r="IN673">
        <v>0</v>
      </c>
      <c r="IO673" t="s">
        <v>441</v>
      </c>
      <c r="IP673" t="s">
        <v>442</v>
      </c>
      <c r="IQ673" t="s">
        <v>443</v>
      </c>
      <c r="IR673" t="s">
        <v>443</v>
      </c>
      <c r="IS673" t="s">
        <v>443</v>
      </c>
      <c r="IT673" t="s">
        <v>443</v>
      </c>
      <c r="IU673">
        <v>0</v>
      </c>
      <c r="IV673">
        <v>100</v>
      </c>
      <c r="IW673">
        <v>100</v>
      </c>
      <c r="IX673">
        <v>7.77</v>
      </c>
      <c r="IY673">
        <v>0.3615</v>
      </c>
      <c r="IZ673">
        <v>4.29428474587108</v>
      </c>
      <c r="JA673">
        <v>0.0044018681294096</v>
      </c>
      <c r="JB673">
        <v>-1.90699597991277e-06</v>
      </c>
      <c r="JC673">
        <v>4.44501569190667e-10</v>
      </c>
      <c r="JD673">
        <v>0.0663976639725661</v>
      </c>
      <c r="JE673">
        <v>0.00774552653971819</v>
      </c>
      <c r="JF673">
        <v>0.000136201457998369</v>
      </c>
      <c r="JG673">
        <v>5.32982615085375e-06</v>
      </c>
      <c r="JH673">
        <v>-0</v>
      </c>
      <c r="JI673">
        <v>1991</v>
      </c>
      <c r="JJ673">
        <v>1</v>
      </c>
      <c r="JK673">
        <v>28</v>
      </c>
      <c r="JL673">
        <v>195966</v>
      </c>
      <c r="JM673">
        <v>195965.9</v>
      </c>
      <c r="JN673">
        <v>2.39746</v>
      </c>
      <c r="JO673">
        <v>2.34497</v>
      </c>
      <c r="JP673">
        <v>1.4978</v>
      </c>
      <c r="JQ673">
        <v>2.33276</v>
      </c>
      <c r="JR673">
        <v>1.54419</v>
      </c>
      <c r="JS673">
        <v>2.34619</v>
      </c>
      <c r="JT673">
        <v>35.8244</v>
      </c>
      <c r="JU673">
        <v>24.105</v>
      </c>
      <c r="JV673">
        <v>18</v>
      </c>
      <c r="JW673">
        <v>546.816</v>
      </c>
      <c r="JX673">
        <v>434.504</v>
      </c>
      <c r="JY673">
        <v>25.357</v>
      </c>
      <c r="JZ673">
        <v>28.248</v>
      </c>
      <c r="KA673">
        <v>30</v>
      </c>
      <c r="KB673">
        <v>28.1848</v>
      </c>
      <c r="KC673">
        <v>28.2083</v>
      </c>
      <c r="KD673">
        <v>48.0243</v>
      </c>
      <c r="KE673">
        <v>26.7282</v>
      </c>
      <c r="KF673">
        <v>100</v>
      </c>
      <c r="KG673">
        <v>25.365</v>
      </c>
      <c r="KH673">
        <v>1355.97</v>
      </c>
      <c r="KI673">
        <v>21.8743</v>
      </c>
      <c r="KJ673">
        <v>92.79</v>
      </c>
      <c r="KK673">
        <v>98.7565</v>
      </c>
    </row>
    <row r="674" spans="1:297">
      <c r="A674">
        <v>658</v>
      </c>
      <c r="B674">
        <v>1759007668.1</v>
      </c>
      <c r="C674">
        <v>20321.0999999046</v>
      </c>
      <c r="D674" t="s">
        <v>1763</v>
      </c>
      <c r="E674" t="s">
        <v>1764</v>
      </c>
      <c r="F674">
        <v>5</v>
      </c>
      <c r="G674" t="s">
        <v>1602</v>
      </c>
      <c r="H674" t="s">
        <v>436</v>
      </c>
      <c r="I674">
        <v>1759007659.94615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(EA674+(U674+2*0.95*5.67E-8*(((EA674+$B$7)+273)^4-(EA674+273)^4)-44100*J674)/(1.84*29.3*R674+8*0.95*5.67E-8*(EA674+273)^3))</f>
        <v>0</v>
      </c>
      <c r="W674">
        <f>($C$7*EB674+$D$7*EC674+$E$7*V674)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2*0.95*5.67E-8*(((EA674+$B$7)+273)^4-(W674+273)^4)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1372.13205429762</v>
      </c>
      <c r="AK674">
        <v>1350.35175757576</v>
      </c>
      <c r="AL674">
        <v>3.54530129870122</v>
      </c>
      <c r="AM674">
        <v>63.08</v>
      </c>
      <c r="AN674">
        <f>(AP674 - AO674 + DY674*1E3/(8.314*(EA674+273.15)) * AR674/DX674 * AQ674) * DX674/(100*DL674) * 1000/(1000 - AP674)</f>
        <v>0</v>
      </c>
      <c r="AO674">
        <v>21.9180192857143</v>
      </c>
      <c r="AP674">
        <v>22.4523993939394</v>
      </c>
      <c r="AQ674">
        <v>-9.93857181396735e-06</v>
      </c>
      <c r="AR674">
        <v>99.94</v>
      </c>
      <c r="AS674">
        <v>0</v>
      </c>
      <c r="AT674">
        <v>0</v>
      </c>
      <c r="AU674">
        <f>IF(AS674*$H$13&gt;=AW674,1.0,(AW674/(AW674-AS674*$H$13)))</f>
        <v>0</v>
      </c>
      <c r="AV674">
        <f>(AU674-1)*100</f>
        <v>0</v>
      </c>
      <c r="AW674">
        <f>MAX(0,($B$13+$C$13*EF674)/(1+$D$13*EF674)*DY674/(EA674+273)*$E$13)</f>
        <v>0</v>
      </c>
      <c r="AX674" t="s">
        <v>437</v>
      </c>
      <c r="AY674" t="s">
        <v>437</v>
      </c>
      <c r="AZ674">
        <v>0</v>
      </c>
      <c r="BA674">
        <v>0</v>
      </c>
      <c r="BB674">
        <f>1-AZ674/BA674</f>
        <v>0</v>
      </c>
      <c r="BC674">
        <v>0</v>
      </c>
      <c r="BD674" t="s">
        <v>437</v>
      </c>
      <c r="BE674" t="s">
        <v>437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437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$B$11*EG674+$C$11*EH674+$F$11*ES674*(1-EV674)</f>
        <v>0</v>
      </c>
      <c r="DI674">
        <f>DH674*DJ674</f>
        <v>0</v>
      </c>
      <c r="DJ674">
        <f>($B$11*$D$9+$C$11*$D$9+$F$11*((FF674+EX674)/MAX(FF674+EX674+FG674, 0.1)*$I$9+FG674/MAX(FF674+EX674+FG674, 0.1)*$J$9))/($B$11+$C$11+$F$11)</f>
        <v>0</v>
      </c>
      <c r="DK674">
        <f>($B$11*$K$9+$C$11*$K$9+$F$11*((FF674+EX674)/MAX(FF674+EX674+FG674, 0.1)*$P$9+FG674/MAX(FF674+EX674+FG674, 0.1)*$Q$9))/($B$11+$C$11+$F$11)</f>
        <v>0</v>
      </c>
      <c r="DL674">
        <v>2.7</v>
      </c>
      <c r="DM674">
        <v>0.5</v>
      </c>
      <c r="DN674" t="s">
        <v>438</v>
      </c>
      <c r="DO674">
        <v>2</v>
      </c>
      <c r="DP674" t="b">
        <v>1</v>
      </c>
      <c r="DQ674">
        <v>1759007659.94615</v>
      </c>
      <c r="DR674">
        <v>1295.82615384615</v>
      </c>
      <c r="DS674">
        <v>1325.84769230769</v>
      </c>
      <c r="DT674">
        <v>22.4569846153846</v>
      </c>
      <c r="DU674">
        <v>21.9144230769231</v>
      </c>
      <c r="DV674">
        <v>1288.07615384615</v>
      </c>
      <c r="DW674">
        <v>22.0954384615385</v>
      </c>
      <c r="DX674">
        <v>499.959769230769</v>
      </c>
      <c r="DY674">
        <v>90.2085461538462</v>
      </c>
      <c r="DZ674">
        <v>0.0294241</v>
      </c>
      <c r="EA674">
        <v>29.1396615384615</v>
      </c>
      <c r="EB674">
        <v>29.9925846153846</v>
      </c>
      <c r="EC674">
        <v>999.9</v>
      </c>
      <c r="ED674">
        <v>0</v>
      </c>
      <c r="EE674">
        <v>0</v>
      </c>
      <c r="EF674">
        <v>10004.3738461538</v>
      </c>
      <c r="EG674">
        <v>0</v>
      </c>
      <c r="EH674">
        <v>9.84861</v>
      </c>
      <c r="EI674">
        <v>-30.0218384615385</v>
      </c>
      <c r="EJ674">
        <v>1325.59461538462</v>
      </c>
      <c r="EK674">
        <v>1355.55461538462</v>
      </c>
      <c r="EL674">
        <v>0.542557076923077</v>
      </c>
      <c r="EM674">
        <v>1325.84769230769</v>
      </c>
      <c r="EN674">
        <v>21.9144230769231</v>
      </c>
      <c r="EO674">
        <v>2.02581076923077</v>
      </c>
      <c r="EP674">
        <v>1.97686692307692</v>
      </c>
      <c r="EQ674">
        <v>17.6475384615385</v>
      </c>
      <c r="ER674">
        <v>17.2602769230769</v>
      </c>
      <c r="ES674">
        <v>2000.00692307692</v>
      </c>
      <c r="ET674">
        <v>0.979993923076923</v>
      </c>
      <c r="EU674">
        <v>0.0200060384615385</v>
      </c>
      <c r="EV674">
        <v>0</v>
      </c>
      <c r="EW674">
        <v>338.147153846154</v>
      </c>
      <c r="EX674">
        <v>5.00016</v>
      </c>
      <c r="EY674">
        <v>7013.93153846154</v>
      </c>
      <c r="EZ674">
        <v>18234.2153846154</v>
      </c>
      <c r="FA674">
        <v>48.9179230769231</v>
      </c>
      <c r="FB674">
        <v>49.4515384615385</v>
      </c>
      <c r="FC674">
        <v>49.3604615384615</v>
      </c>
      <c r="FD674">
        <v>49.062</v>
      </c>
      <c r="FE674">
        <v>50.687</v>
      </c>
      <c r="FF674">
        <v>1955.09692307692</v>
      </c>
      <c r="FG674">
        <v>39.91</v>
      </c>
      <c r="FH674">
        <v>0</v>
      </c>
      <c r="FI674">
        <v>1759007673.9</v>
      </c>
      <c r="FJ674">
        <v>0</v>
      </c>
      <c r="FK674">
        <v>338.121</v>
      </c>
      <c r="FL674">
        <v>-0.581059840656236</v>
      </c>
      <c r="FM674">
        <v>-24.7976068081162</v>
      </c>
      <c r="FN674">
        <v>7013.61192307692</v>
      </c>
      <c r="FO674">
        <v>15</v>
      </c>
      <c r="FP674">
        <v>0</v>
      </c>
      <c r="FQ674" t="s">
        <v>439</v>
      </c>
      <c r="FR674">
        <v>1747249705.1</v>
      </c>
      <c r="FS674">
        <v>1747249711.1</v>
      </c>
      <c r="FT674">
        <v>0</v>
      </c>
      <c r="FU674">
        <v>0.871</v>
      </c>
      <c r="FV674">
        <v>0.066</v>
      </c>
      <c r="FW674">
        <v>5.486</v>
      </c>
      <c r="FX674">
        <v>0.145</v>
      </c>
      <c r="FY674">
        <v>420</v>
      </c>
      <c r="FZ674">
        <v>16</v>
      </c>
      <c r="GA674">
        <v>0.27</v>
      </c>
      <c r="GB674">
        <v>0.16</v>
      </c>
      <c r="GC674">
        <v>-29.800595</v>
      </c>
      <c r="GD674">
        <v>-3.23121654135341</v>
      </c>
      <c r="GE674">
        <v>0.739063486768897</v>
      </c>
      <c r="GF674">
        <v>0</v>
      </c>
      <c r="GG674">
        <v>338.209529411765</v>
      </c>
      <c r="GH674">
        <v>-1.2345301782819</v>
      </c>
      <c r="GI674">
        <v>0.223168392672192</v>
      </c>
      <c r="GJ674">
        <v>-1</v>
      </c>
      <c r="GK674">
        <v>0.5455883</v>
      </c>
      <c r="GL674">
        <v>-0.0750208421052628</v>
      </c>
      <c r="GM674">
        <v>0.00726959870350488</v>
      </c>
      <c r="GN674">
        <v>1</v>
      </c>
      <c r="GO674">
        <v>1</v>
      </c>
      <c r="GP674">
        <v>2</v>
      </c>
      <c r="GQ674" t="s">
        <v>446</v>
      </c>
      <c r="GR674">
        <v>3.12563</v>
      </c>
      <c r="GS674">
        <v>2.65506</v>
      </c>
      <c r="GT674">
        <v>0.195729</v>
      </c>
      <c r="GU674">
        <v>0.19874</v>
      </c>
      <c r="GV674">
        <v>0.0964909</v>
      </c>
      <c r="GW674">
        <v>0.095434</v>
      </c>
      <c r="GX674">
        <v>20652</v>
      </c>
      <c r="GY674">
        <v>19552.3</v>
      </c>
      <c r="GZ674">
        <v>22963.6</v>
      </c>
      <c r="HA674">
        <v>23760.2</v>
      </c>
      <c r="HB674">
        <v>35371.1</v>
      </c>
      <c r="HC674">
        <v>35588.3</v>
      </c>
      <c r="HD674">
        <v>41402.2</v>
      </c>
      <c r="HE674">
        <v>42376.2</v>
      </c>
      <c r="HF674">
        <v>1.90303</v>
      </c>
      <c r="HG674">
        <v>1.81705</v>
      </c>
      <c r="HH674">
        <v>0.190549</v>
      </c>
      <c r="HI674">
        <v>0</v>
      </c>
      <c r="HJ674">
        <v>26.8854</v>
      </c>
      <c r="HK674">
        <v>999.9</v>
      </c>
      <c r="HL674">
        <v>55.799</v>
      </c>
      <c r="HM674">
        <v>29.447</v>
      </c>
      <c r="HN674">
        <v>25.5286</v>
      </c>
      <c r="HO674">
        <v>54.0028</v>
      </c>
      <c r="HP674">
        <v>41.4022</v>
      </c>
      <c r="HQ674">
        <v>1</v>
      </c>
      <c r="HR674">
        <v>0.0533587</v>
      </c>
      <c r="HS674">
        <v>0.806141</v>
      </c>
      <c r="HT674">
        <v>20.2157</v>
      </c>
      <c r="HU674">
        <v>5.23271</v>
      </c>
      <c r="HV674">
        <v>11.992</v>
      </c>
      <c r="HW674">
        <v>4.95565</v>
      </c>
      <c r="HX674">
        <v>3.30398</v>
      </c>
      <c r="HY674">
        <v>26.1</v>
      </c>
      <c r="HZ674">
        <v>9999</v>
      </c>
      <c r="IA674">
        <v>9999</v>
      </c>
      <c r="IB674">
        <v>9999</v>
      </c>
      <c r="IC674">
        <v>1.86846</v>
      </c>
      <c r="ID674">
        <v>1.86418</v>
      </c>
      <c r="IE674">
        <v>1.8718</v>
      </c>
      <c r="IF674">
        <v>1.86269</v>
      </c>
      <c r="IG674">
        <v>1.86206</v>
      </c>
      <c r="IH674">
        <v>1.86857</v>
      </c>
      <c r="II674">
        <v>1.85867</v>
      </c>
      <c r="IJ674">
        <v>1.86508</v>
      </c>
      <c r="IK674">
        <v>5</v>
      </c>
      <c r="IL674">
        <v>0</v>
      </c>
      <c r="IM674">
        <v>0</v>
      </c>
      <c r="IN674">
        <v>0</v>
      </c>
      <c r="IO674" t="s">
        <v>441</v>
      </c>
      <c r="IP674" t="s">
        <v>442</v>
      </c>
      <c r="IQ674" t="s">
        <v>443</v>
      </c>
      <c r="IR674" t="s">
        <v>443</v>
      </c>
      <c r="IS674" t="s">
        <v>443</v>
      </c>
      <c r="IT674" t="s">
        <v>443</v>
      </c>
      <c r="IU674">
        <v>0</v>
      </c>
      <c r="IV674">
        <v>100</v>
      </c>
      <c r="IW674">
        <v>100</v>
      </c>
      <c r="IX674">
        <v>7.79</v>
      </c>
      <c r="IY674">
        <v>0.3614</v>
      </c>
      <c r="IZ674">
        <v>4.29428474587108</v>
      </c>
      <c r="JA674">
        <v>0.0044018681294096</v>
      </c>
      <c r="JB674">
        <v>-1.90699597991277e-06</v>
      </c>
      <c r="JC674">
        <v>4.44501569190667e-10</v>
      </c>
      <c r="JD674">
        <v>0.0663976639725661</v>
      </c>
      <c r="JE674">
        <v>0.00774552653971819</v>
      </c>
      <c r="JF674">
        <v>0.000136201457998369</v>
      </c>
      <c r="JG674">
        <v>5.32982615085375e-06</v>
      </c>
      <c r="JH674">
        <v>-0</v>
      </c>
      <c r="JI674">
        <v>1991</v>
      </c>
      <c r="JJ674">
        <v>1</v>
      </c>
      <c r="JK674">
        <v>28</v>
      </c>
      <c r="JL674">
        <v>195966</v>
      </c>
      <c r="JM674">
        <v>195966</v>
      </c>
      <c r="JN674">
        <v>2.42065</v>
      </c>
      <c r="JO674">
        <v>2.34985</v>
      </c>
      <c r="JP674">
        <v>1.4978</v>
      </c>
      <c r="JQ674">
        <v>2.33276</v>
      </c>
      <c r="JR674">
        <v>1.54419</v>
      </c>
      <c r="JS674">
        <v>2.41089</v>
      </c>
      <c r="JT674">
        <v>35.8244</v>
      </c>
      <c r="JU674">
        <v>24.0963</v>
      </c>
      <c r="JV674">
        <v>18</v>
      </c>
      <c r="JW674">
        <v>546.928</v>
      </c>
      <c r="JX674">
        <v>434.529</v>
      </c>
      <c r="JY674">
        <v>25.3672</v>
      </c>
      <c r="JZ674">
        <v>28.248</v>
      </c>
      <c r="KA674">
        <v>29.9999</v>
      </c>
      <c r="KB674">
        <v>28.1828</v>
      </c>
      <c r="KC674">
        <v>28.2077</v>
      </c>
      <c r="KD674">
        <v>48.587</v>
      </c>
      <c r="KE674">
        <v>26.7282</v>
      </c>
      <c r="KF674">
        <v>100</v>
      </c>
      <c r="KG674">
        <v>25.3683</v>
      </c>
      <c r="KH674">
        <v>1376.17</v>
      </c>
      <c r="KI674">
        <v>21.8829</v>
      </c>
      <c r="KJ674">
        <v>92.7911</v>
      </c>
      <c r="KK674">
        <v>98.7564</v>
      </c>
    </row>
    <row r="675" spans="1:297">
      <c r="A675">
        <v>659</v>
      </c>
      <c r="B675">
        <v>1759007673.1</v>
      </c>
      <c r="C675">
        <v>20326.0999999046</v>
      </c>
      <c r="D675" t="s">
        <v>1765</v>
      </c>
      <c r="E675" t="s">
        <v>1766</v>
      </c>
      <c r="F675">
        <v>5</v>
      </c>
      <c r="G675" t="s">
        <v>1602</v>
      </c>
      <c r="H675" t="s">
        <v>436</v>
      </c>
      <c r="I675">
        <v>1759007664.94615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(EA675+(U675+2*0.95*5.67E-8*(((EA675+$B$7)+273)^4-(EA675+273)^4)-44100*J675)/(1.84*29.3*R675+8*0.95*5.67E-8*(EA675+273)^3))</f>
        <v>0</v>
      </c>
      <c r="W675">
        <f>($C$7*EB675+$D$7*EC675+$E$7*V675)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2*0.95*5.67E-8*(((EA675+$B$7)+273)^4-(W675+273)^4)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1388.88117789286</v>
      </c>
      <c r="AK675">
        <v>1367.34363636364</v>
      </c>
      <c r="AL675">
        <v>3.38497813852823</v>
      </c>
      <c r="AM675">
        <v>63.08</v>
      </c>
      <c r="AN675">
        <f>(AP675 - AO675 + DY675*1E3/(8.314*(EA675+273.15)) * AR675/DX675 * AQ675) * DX675/(100*DL675) * 1000/(1000 - AP675)</f>
        <v>0</v>
      </c>
      <c r="AO675">
        <v>21.9224408809524</v>
      </c>
      <c r="AP675">
        <v>22.4524327272727</v>
      </c>
      <c r="AQ675">
        <v>-1.70638718008738e-06</v>
      </c>
      <c r="AR675">
        <v>99.94</v>
      </c>
      <c r="AS675">
        <v>0</v>
      </c>
      <c r="AT675">
        <v>0</v>
      </c>
      <c r="AU675">
        <f>IF(AS675*$H$13&gt;=AW675,1.0,(AW675/(AW675-AS675*$H$13)))</f>
        <v>0</v>
      </c>
      <c r="AV675">
        <f>(AU675-1)*100</f>
        <v>0</v>
      </c>
      <c r="AW675">
        <f>MAX(0,($B$13+$C$13*EF675)/(1+$D$13*EF675)*DY675/(EA675+273)*$E$13)</f>
        <v>0</v>
      </c>
      <c r="AX675" t="s">
        <v>437</v>
      </c>
      <c r="AY675" t="s">
        <v>437</v>
      </c>
      <c r="AZ675">
        <v>0</v>
      </c>
      <c r="BA675">
        <v>0</v>
      </c>
      <c r="BB675">
        <f>1-AZ675/BA675</f>
        <v>0</v>
      </c>
      <c r="BC675">
        <v>0</v>
      </c>
      <c r="BD675" t="s">
        <v>437</v>
      </c>
      <c r="BE675" t="s">
        <v>437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437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$B$11*EG675+$C$11*EH675+$F$11*ES675*(1-EV675)</f>
        <v>0</v>
      </c>
      <c r="DI675">
        <f>DH675*DJ675</f>
        <v>0</v>
      </c>
      <c r="DJ675">
        <f>($B$11*$D$9+$C$11*$D$9+$F$11*((FF675+EX675)/MAX(FF675+EX675+FG675, 0.1)*$I$9+FG675/MAX(FF675+EX675+FG675, 0.1)*$J$9))/($B$11+$C$11+$F$11)</f>
        <v>0</v>
      </c>
      <c r="DK675">
        <f>($B$11*$K$9+$C$11*$K$9+$F$11*((FF675+EX675)/MAX(FF675+EX675+FG675, 0.1)*$P$9+FG675/MAX(FF675+EX675+FG675, 0.1)*$Q$9))/($B$11+$C$11+$F$11)</f>
        <v>0</v>
      </c>
      <c r="DL675">
        <v>2.7</v>
      </c>
      <c r="DM675">
        <v>0.5</v>
      </c>
      <c r="DN675" t="s">
        <v>438</v>
      </c>
      <c r="DO675">
        <v>2</v>
      </c>
      <c r="DP675" t="b">
        <v>1</v>
      </c>
      <c r="DQ675">
        <v>1759007664.94615</v>
      </c>
      <c r="DR675">
        <v>1312.67</v>
      </c>
      <c r="DS675">
        <v>1342.43461538462</v>
      </c>
      <c r="DT675">
        <v>22.4548538461538</v>
      </c>
      <c r="DU675">
        <v>21.9184076923077</v>
      </c>
      <c r="DV675">
        <v>1304.89153846154</v>
      </c>
      <c r="DW675">
        <v>22.0933538461538</v>
      </c>
      <c r="DX675">
        <v>500.004230769231</v>
      </c>
      <c r="DY675">
        <v>90.2094230769231</v>
      </c>
      <c r="DZ675">
        <v>0.0293340692307692</v>
      </c>
      <c r="EA675">
        <v>29.1355538461539</v>
      </c>
      <c r="EB675">
        <v>29.9916846153846</v>
      </c>
      <c r="EC675">
        <v>999.9</v>
      </c>
      <c r="ED675">
        <v>0</v>
      </c>
      <c r="EE675">
        <v>0</v>
      </c>
      <c r="EF675">
        <v>10009.6638461538</v>
      </c>
      <c r="EG675">
        <v>0</v>
      </c>
      <c r="EH675">
        <v>9.84861</v>
      </c>
      <c r="EI675">
        <v>-29.7663230769231</v>
      </c>
      <c r="EJ675">
        <v>1342.82307692308</v>
      </c>
      <c r="EK675">
        <v>1372.51923076923</v>
      </c>
      <c r="EL675">
        <v>0.536461307692308</v>
      </c>
      <c r="EM675">
        <v>1342.43461538462</v>
      </c>
      <c r="EN675">
        <v>21.9184076923077</v>
      </c>
      <c r="EO675">
        <v>2.02563846153846</v>
      </c>
      <c r="EP675">
        <v>1.97724307692308</v>
      </c>
      <c r="EQ675">
        <v>17.6461923076923</v>
      </c>
      <c r="ER675">
        <v>17.2632923076923</v>
      </c>
      <c r="ES675">
        <v>2000.00538461538</v>
      </c>
      <c r="ET675">
        <v>0.979993923076923</v>
      </c>
      <c r="EU675">
        <v>0.0200060384615385</v>
      </c>
      <c r="EV675">
        <v>0</v>
      </c>
      <c r="EW675">
        <v>337.962153846154</v>
      </c>
      <c r="EX675">
        <v>5.00016</v>
      </c>
      <c r="EY675">
        <v>7011.86384615385</v>
      </c>
      <c r="EZ675">
        <v>18234.2076923077</v>
      </c>
      <c r="FA675">
        <v>48.9179230769231</v>
      </c>
      <c r="FB675">
        <v>49.4515384615385</v>
      </c>
      <c r="FC675">
        <v>49.3556153846154</v>
      </c>
      <c r="FD675">
        <v>49.062</v>
      </c>
      <c r="FE675">
        <v>50.687</v>
      </c>
      <c r="FF675">
        <v>1955.09538461538</v>
      </c>
      <c r="FG675">
        <v>39.91</v>
      </c>
      <c r="FH675">
        <v>0</v>
      </c>
      <c r="FI675">
        <v>1759007678.7</v>
      </c>
      <c r="FJ675">
        <v>0</v>
      </c>
      <c r="FK675">
        <v>338.007538461538</v>
      </c>
      <c r="FL675">
        <v>-1.57046155646606</v>
      </c>
      <c r="FM675">
        <v>-26.0905982634782</v>
      </c>
      <c r="FN675">
        <v>7011.56653846154</v>
      </c>
      <c r="FO675">
        <v>15</v>
      </c>
      <c r="FP675">
        <v>0</v>
      </c>
      <c r="FQ675" t="s">
        <v>439</v>
      </c>
      <c r="FR675">
        <v>1747249705.1</v>
      </c>
      <c r="FS675">
        <v>1747249711.1</v>
      </c>
      <c r="FT675">
        <v>0</v>
      </c>
      <c r="FU675">
        <v>0.871</v>
      </c>
      <c r="FV675">
        <v>0.066</v>
      </c>
      <c r="FW675">
        <v>5.486</v>
      </c>
      <c r="FX675">
        <v>0.145</v>
      </c>
      <c r="FY675">
        <v>420</v>
      </c>
      <c r="FZ675">
        <v>16</v>
      </c>
      <c r="GA675">
        <v>0.27</v>
      </c>
      <c r="GB675">
        <v>0.16</v>
      </c>
      <c r="GC675">
        <v>-29.9285523809524</v>
      </c>
      <c r="GD675">
        <v>0.959844155844152</v>
      </c>
      <c r="GE675">
        <v>0.611423747236569</v>
      </c>
      <c r="GF675">
        <v>0</v>
      </c>
      <c r="GG675">
        <v>338.083647058823</v>
      </c>
      <c r="GH675">
        <v>-1.46142093746117</v>
      </c>
      <c r="GI675">
        <v>0.268250857391641</v>
      </c>
      <c r="GJ675">
        <v>-1</v>
      </c>
      <c r="GK675">
        <v>0.54002680952381</v>
      </c>
      <c r="GL675">
        <v>-0.0725607272727272</v>
      </c>
      <c r="GM675">
        <v>0.00735531499839562</v>
      </c>
      <c r="GN675">
        <v>1</v>
      </c>
      <c r="GO675">
        <v>1</v>
      </c>
      <c r="GP675">
        <v>2</v>
      </c>
      <c r="GQ675" t="s">
        <v>446</v>
      </c>
      <c r="GR675">
        <v>3.12565</v>
      </c>
      <c r="GS675">
        <v>2.655</v>
      </c>
      <c r="GT675">
        <v>0.197259</v>
      </c>
      <c r="GU675">
        <v>0.20029</v>
      </c>
      <c r="GV675">
        <v>0.0964868</v>
      </c>
      <c r="GW675">
        <v>0.0954477</v>
      </c>
      <c r="GX675">
        <v>20612.7</v>
      </c>
      <c r="GY675">
        <v>19514.6</v>
      </c>
      <c r="GZ675">
        <v>22963.5</v>
      </c>
      <c r="HA675">
        <v>23760.4</v>
      </c>
      <c r="HB675">
        <v>35371.6</v>
      </c>
      <c r="HC675">
        <v>35588.2</v>
      </c>
      <c r="HD675">
        <v>41402.5</v>
      </c>
      <c r="HE675">
        <v>42376.6</v>
      </c>
      <c r="HF675">
        <v>1.9034</v>
      </c>
      <c r="HG675">
        <v>1.81695</v>
      </c>
      <c r="HH675">
        <v>0.189953</v>
      </c>
      <c r="HI675">
        <v>0</v>
      </c>
      <c r="HJ675">
        <v>26.8844</v>
      </c>
      <c r="HK675">
        <v>999.9</v>
      </c>
      <c r="HL675">
        <v>55.799</v>
      </c>
      <c r="HM675">
        <v>29.457</v>
      </c>
      <c r="HN675">
        <v>25.5408</v>
      </c>
      <c r="HO675">
        <v>54.3128</v>
      </c>
      <c r="HP675">
        <v>41.3742</v>
      </c>
      <c r="HQ675">
        <v>1</v>
      </c>
      <c r="HR675">
        <v>0.0533918</v>
      </c>
      <c r="HS675">
        <v>0.813848</v>
      </c>
      <c r="HT675">
        <v>20.2157</v>
      </c>
      <c r="HU675">
        <v>5.23346</v>
      </c>
      <c r="HV675">
        <v>11.992</v>
      </c>
      <c r="HW675">
        <v>4.9557</v>
      </c>
      <c r="HX675">
        <v>3.30393</v>
      </c>
      <c r="HY675">
        <v>26.1</v>
      </c>
      <c r="HZ675">
        <v>9999</v>
      </c>
      <c r="IA675">
        <v>9999</v>
      </c>
      <c r="IB675">
        <v>9999</v>
      </c>
      <c r="IC675">
        <v>1.86847</v>
      </c>
      <c r="ID675">
        <v>1.86417</v>
      </c>
      <c r="IE675">
        <v>1.8718</v>
      </c>
      <c r="IF675">
        <v>1.86267</v>
      </c>
      <c r="IG675">
        <v>1.86205</v>
      </c>
      <c r="IH675">
        <v>1.86856</v>
      </c>
      <c r="II675">
        <v>1.85868</v>
      </c>
      <c r="IJ675">
        <v>1.86508</v>
      </c>
      <c r="IK675">
        <v>5</v>
      </c>
      <c r="IL675">
        <v>0</v>
      </c>
      <c r="IM675">
        <v>0</v>
      </c>
      <c r="IN675">
        <v>0</v>
      </c>
      <c r="IO675" t="s">
        <v>441</v>
      </c>
      <c r="IP675" t="s">
        <v>442</v>
      </c>
      <c r="IQ675" t="s">
        <v>443</v>
      </c>
      <c r="IR675" t="s">
        <v>443</v>
      </c>
      <c r="IS675" t="s">
        <v>443</v>
      </c>
      <c r="IT675" t="s">
        <v>443</v>
      </c>
      <c r="IU675">
        <v>0</v>
      </c>
      <c r="IV675">
        <v>100</v>
      </c>
      <c r="IW675">
        <v>100</v>
      </c>
      <c r="IX675">
        <v>7.82</v>
      </c>
      <c r="IY675">
        <v>0.3614</v>
      </c>
      <c r="IZ675">
        <v>4.29428474587108</v>
      </c>
      <c r="JA675">
        <v>0.0044018681294096</v>
      </c>
      <c r="JB675">
        <v>-1.90699597991277e-06</v>
      </c>
      <c r="JC675">
        <v>4.44501569190667e-10</v>
      </c>
      <c r="JD675">
        <v>0.0663976639725661</v>
      </c>
      <c r="JE675">
        <v>0.00774552653971819</v>
      </c>
      <c r="JF675">
        <v>0.000136201457998369</v>
      </c>
      <c r="JG675">
        <v>5.32982615085375e-06</v>
      </c>
      <c r="JH675">
        <v>-0</v>
      </c>
      <c r="JI675">
        <v>1991</v>
      </c>
      <c r="JJ675">
        <v>1</v>
      </c>
      <c r="JK675">
        <v>28</v>
      </c>
      <c r="JL675">
        <v>195966.1</v>
      </c>
      <c r="JM675">
        <v>195966</v>
      </c>
      <c r="JN675">
        <v>2.45239</v>
      </c>
      <c r="JO675">
        <v>2.36816</v>
      </c>
      <c r="JP675">
        <v>1.49902</v>
      </c>
      <c r="JQ675">
        <v>2.33276</v>
      </c>
      <c r="JR675">
        <v>1.54419</v>
      </c>
      <c r="JS675">
        <v>2.27417</v>
      </c>
      <c r="JT675">
        <v>35.8477</v>
      </c>
      <c r="JU675">
        <v>24.0875</v>
      </c>
      <c r="JV675">
        <v>18</v>
      </c>
      <c r="JW675">
        <v>547.17</v>
      </c>
      <c r="JX675">
        <v>434.453</v>
      </c>
      <c r="JY675">
        <v>25.3714</v>
      </c>
      <c r="JZ675">
        <v>28.2467</v>
      </c>
      <c r="KA675">
        <v>30.0002</v>
      </c>
      <c r="KB675">
        <v>28.1825</v>
      </c>
      <c r="KC675">
        <v>28.2056</v>
      </c>
      <c r="KD675">
        <v>49.1192</v>
      </c>
      <c r="KE675">
        <v>26.7282</v>
      </c>
      <c r="KF675">
        <v>100</v>
      </c>
      <c r="KG675">
        <v>25.3716</v>
      </c>
      <c r="KH675">
        <v>1389.77</v>
      </c>
      <c r="KI675">
        <v>21.8925</v>
      </c>
      <c r="KJ675">
        <v>92.7913</v>
      </c>
      <c r="KK675">
        <v>98.7573</v>
      </c>
    </row>
    <row r="676" spans="1:297">
      <c r="A676">
        <v>660</v>
      </c>
      <c r="B676">
        <v>1759007678.1</v>
      </c>
      <c r="C676">
        <v>20331.0999999046</v>
      </c>
      <c r="D676" t="s">
        <v>1767</v>
      </c>
      <c r="E676" t="s">
        <v>1768</v>
      </c>
      <c r="F676">
        <v>5</v>
      </c>
      <c r="G676" t="s">
        <v>1602</v>
      </c>
      <c r="H676" t="s">
        <v>436</v>
      </c>
      <c r="I676">
        <v>1759007669.94615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(EA676+(U676+2*0.95*5.67E-8*(((EA676+$B$7)+273)^4-(EA676+273)^4)-44100*J676)/(1.84*29.3*R676+8*0.95*5.67E-8*(EA676+273)^3))</f>
        <v>0</v>
      </c>
      <c r="W676">
        <f>($C$7*EB676+$D$7*EC676+$E$7*V676)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2*0.95*5.67E-8*(((EA676+$B$7)+273)^4-(W676+273)^4)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1406.75221635714</v>
      </c>
      <c r="AK676">
        <v>1385.10745454545</v>
      </c>
      <c r="AL676">
        <v>3.55356125541114</v>
      </c>
      <c r="AM676">
        <v>63.08</v>
      </c>
      <c r="AN676">
        <f>(AP676 - AO676 + DY676*1E3/(8.314*(EA676+273.15)) * AR676/DX676 * AQ676) * DX676/(100*DL676) * 1000/(1000 - AP676)</f>
        <v>0</v>
      </c>
      <c r="AO676">
        <v>21.9260042113095</v>
      </c>
      <c r="AP676">
        <v>22.4496878787879</v>
      </c>
      <c r="AQ676">
        <v>-5.74083361406418e-06</v>
      </c>
      <c r="AR676">
        <v>99.94</v>
      </c>
      <c r="AS676">
        <v>0</v>
      </c>
      <c r="AT676">
        <v>0</v>
      </c>
      <c r="AU676">
        <f>IF(AS676*$H$13&gt;=AW676,1.0,(AW676/(AW676-AS676*$H$13)))</f>
        <v>0</v>
      </c>
      <c r="AV676">
        <f>(AU676-1)*100</f>
        <v>0</v>
      </c>
      <c r="AW676">
        <f>MAX(0,($B$13+$C$13*EF676)/(1+$D$13*EF676)*DY676/(EA676+273)*$E$13)</f>
        <v>0</v>
      </c>
      <c r="AX676" t="s">
        <v>437</v>
      </c>
      <c r="AY676" t="s">
        <v>437</v>
      </c>
      <c r="AZ676">
        <v>0</v>
      </c>
      <c r="BA676">
        <v>0</v>
      </c>
      <c r="BB676">
        <f>1-AZ676/BA676</f>
        <v>0</v>
      </c>
      <c r="BC676">
        <v>0</v>
      </c>
      <c r="BD676" t="s">
        <v>437</v>
      </c>
      <c r="BE676" t="s">
        <v>437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437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$B$11*EG676+$C$11*EH676+$F$11*ES676*(1-EV676)</f>
        <v>0</v>
      </c>
      <c r="DI676">
        <f>DH676*DJ676</f>
        <v>0</v>
      </c>
      <c r="DJ676">
        <f>($B$11*$D$9+$C$11*$D$9+$F$11*((FF676+EX676)/MAX(FF676+EX676+FG676, 0.1)*$I$9+FG676/MAX(FF676+EX676+FG676, 0.1)*$J$9))/($B$11+$C$11+$F$11)</f>
        <v>0</v>
      </c>
      <c r="DK676">
        <f>($B$11*$K$9+$C$11*$K$9+$F$11*((FF676+EX676)/MAX(FF676+EX676+FG676, 0.1)*$P$9+FG676/MAX(FF676+EX676+FG676, 0.1)*$Q$9))/($B$11+$C$11+$F$11)</f>
        <v>0</v>
      </c>
      <c r="DL676">
        <v>2.7</v>
      </c>
      <c r="DM676">
        <v>0.5</v>
      </c>
      <c r="DN676" t="s">
        <v>438</v>
      </c>
      <c r="DO676">
        <v>2</v>
      </c>
      <c r="DP676" t="b">
        <v>1</v>
      </c>
      <c r="DQ676">
        <v>1759007669.94615</v>
      </c>
      <c r="DR676">
        <v>1329.54153846154</v>
      </c>
      <c r="DS676">
        <v>1359.64153846154</v>
      </c>
      <c r="DT676">
        <v>22.4526846153846</v>
      </c>
      <c r="DU676">
        <v>21.9219923076923</v>
      </c>
      <c r="DV676">
        <v>1321.73538461538</v>
      </c>
      <c r="DW676">
        <v>22.0912230769231</v>
      </c>
      <c r="DX676">
        <v>500.001538461538</v>
      </c>
      <c r="DY676">
        <v>90.2104</v>
      </c>
      <c r="DZ676">
        <v>0.0293901692307692</v>
      </c>
      <c r="EA676">
        <v>29.1353307692308</v>
      </c>
      <c r="EB676">
        <v>29.9891153846154</v>
      </c>
      <c r="EC676">
        <v>999.9</v>
      </c>
      <c r="ED676">
        <v>0</v>
      </c>
      <c r="EE676">
        <v>0</v>
      </c>
      <c r="EF676">
        <v>10006.0561538462</v>
      </c>
      <c r="EG676">
        <v>0</v>
      </c>
      <c r="EH676">
        <v>9.84861</v>
      </c>
      <c r="EI676">
        <v>-30.1017692307692</v>
      </c>
      <c r="EJ676">
        <v>1360.08</v>
      </c>
      <c r="EK676">
        <v>1390.11769230769</v>
      </c>
      <c r="EL676">
        <v>0.530693461538462</v>
      </c>
      <c r="EM676">
        <v>1359.64153846154</v>
      </c>
      <c r="EN676">
        <v>21.9219923076923</v>
      </c>
      <c r="EO676">
        <v>2.02546384615385</v>
      </c>
      <c r="EP676">
        <v>1.97758846153846</v>
      </c>
      <c r="EQ676">
        <v>17.6448230769231</v>
      </c>
      <c r="ER676">
        <v>17.2660538461538</v>
      </c>
      <c r="ES676">
        <v>1999.98076923077</v>
      </c>
      <c r="ET676">
        <v>0.979993692307692</v>
      </c>
      <c r="EU676">
        <v>0.0200062538461538</v>
      </c>
      <c r="EV676">
        <v>0</v>
      </c>
      <c r="EW676">
        <v>337.89</v>
      </c>
      <c r="EX676">
        <v>5.00016</v>
      </c>
      <c r="EY676">
        <v>7009.66230769231</v>
      </c>
      <c r="EZ676">
        <v>18233.9769230769</v>
      </c>
      <c r="FA676">
        <v>48.9131538461538</v>
      </c>
      <c r="FB676">
        <v>49.4515384615385</v>
      </c>
      <c r="FC676">
        <v>49.3556153846154</v>
      </c>
      <c r="FD676">
        <v>49.062</v>
      </c>
      <c r="FE676">
        <v>50.687</v>
      </c>
      <c r="FF676">
        <v>1955.07076923077</v>
      </c>
      <c r="FG676">
        <v>39.91</v>
      </c>
      <c r="FH676">
        <v>0</v>
      </c>
      <c r="FI676">
        <v>1759007683.5</v>
      </c>
      <c r="FJ676">
        <v>0</v>
      </c>
      <c r="FK676">
        <v>337.956807692308</v>
      </c>
      <c r="FL676">
        <v>-2.03880343660137</v>
      </c>
      <c r="FM676">
        <v>-27.1962392415919</v>
      </c>
      <c r="FN676">
        <v>7009.44884615385</v>
      </c>
      <c r="FO676">
        <v>15</v>
      </c>
      <c r="FP676">
        <v>0</v>
      </c>
      <c r="FQ676" t="s">
        <v>439</v>
      </c>
      <c r="FR676">
        <v>1747249705.1</v>
      </c>
      <c r="FS676">
        <v>1747249711.1</v>
      </c>
      <c r="FT676">
        <v>0</v>
      </c>
      <c r="FU676">
        <v>0.871</v>
      </c>
      <c r="FV676">
        <v>0.066</v>
      </c>
      <c r="FW676">
        <v>5.486</v>
      </c>
      <c r="FX676">
        <v>0.145</v>
      </c>
      <c r="FY676">
        <v>420</v>
      </c>
      <c r="FZ676">
        <v>16</v>
      </c>
      <c r="GA676">
        <v>0.27</v>
      </c>
      <c r="GB676">
        <v>0.16</v>
      </c>
      <c r="GC676">
        <v>-29.88462</v>
      </c>
      <c r="GD676">
        <v>-2.95642105263159</v>
      </c>
      <c r="GE676">
        <v>0.576033872788745</v>
      </c>
      <c r="GF676">
        <v>0</v>
      </c>
      <c r="GG676">
        <v>337.991294117647</v>
      </c>
      <c r="GH676">
        <v>-1.13665394433014</v>
      </c>
      <c r="GI676">
        <v>0.253457912669557</v>
      </c>
      <c r="GJ676">
        <v>-1</v>
      </c>
      <c r="GK676">
        <v>0.53349305</v>
      </c>
      <c r="GL676">
        <v>-0.0706363759398498</v>
      </c>
      <c r="GM676">
        <v>0.00681812401966259</v>
      </c>
      <c r="GN676">
        <v>1</v>
      </c>
      <c r="GO676">
        <v>1</v>
      </c>
      <c r="GP676">
        <v>2</v>
      </c>
      <c r="GQ676" t="s">
        <v>446</v>
      </c>
      <c r="GR676">
        <v>3.12565</v>
      </c>
      <c r="GS676">
        <v>2.65514</v>
      </c>
      <c r="GT676">
        <v>0.198828</v>
      </c>
      <c r="GU676">
        <v>0.201753</v>
      </c>
      <c r="GV676">
        <v>0.0964813</v>
      </c>
      <c r="GW676">
        <v>0.0954605</v>
      </c>
      <c r="GX676">
        <v>20572.4</v>
      </c>
      <c r="GY676">
        <v>19479.1</v>
      </c>
      <c r="GZ676">
        <v>22963.5</v>
      </c>
      <c r="HA676">
        <v>23760.6</v>
      </c>
      <c r="HB676">
        <v>35371.8</v>
      </c>
      <c r="HC676">
        <v>35588.2</v>
      </c>
      <c r="HD676">
        <v>41402.4</v>
      </c>
      <c r="HE676">
        <v>42377</v>
      </c>
      <c r="HF676">
        <v>1.90298</v>
      </c>
      <c r="HG676">
        <v>1.81717</v>
      </c>
      <c r="HH676">
        <v>0.190295</v>
      </c>
      <c r="HI676">
        <v>0</v>
      </c>
      <c r="HJ676">
        <v>26.8831</v>
      </c>
      <c r="HK676">
        <v>999.9</v>
      </c>
      <c r="HL676">
        <v>55.799</v>
      </c>
      <c r="HM676">
        <v>29.457</v>
      </c>
      <c r="HN676">
        <v>25.5426</v>
      </c>
      <c r="HO676">
        <v>54.2628</v>
      </c>
      <c r="HP676">
        <v>41.3381</v>
      </c>
      <c r="HQ676">
        <v>1</v>
      </c>
      <c r="HR676">
        <v>0.0532851</v>
      </c>
      <c r="HS676">
        <v>0.787895</v>
      </c>
      <c r="HT676">
        <v>20.2158</v>
      </c>
      <c r="HU676">
        <v>5.23391</v>
      </c>
      <c r="HV676">
        <v>11.992</v>
      </c>
      <c r="HW676">
        <v>4.95575</v>
      </c>
      <c r="HX676">
        <v>3.30382</v>
      </c>
      <c r="HY676">
        <v>26.1</v>
      </c>
      <c r="HZ676">
        <v>9999</v>
      </c>
      <c r="IA676">
        <v>9999</v>
      </c>
      <c r="IB676">
        <v>9999</v>
      </c>
      <c r="IC676">
        <v>1.86846</v>
      </c>
      <c r="ID676">
        <v>1.86418</v>
      </c>
      <c r="IE676">
        <v>1.8718</v>
      </c>
      <c r="IF676">
        <v>1.86267</v>
      </c>
      <c r="IG676">
        <v>1.86205</v>
      </c>
      <c r="IH676">
        <v>1.86857</v>
      </c>
      <c r="II676">
        <v>1.85867</v>
      </c>
      <c r="IJ676">
        <v>1.86508</v>
      </c>
      <c r="IK676">
        <v>5</v>
      </c>
      <c r="IL676">
        <v>0</v>
      </c>
      <c r="IM676">
        <v>0</v>
      </c>
      <c r="IN676">
        <v>0</v>
      </c>
      <c r="IO676" t="s">
        <v>441</v>
      </c>
      <c r="IP676" t="s">
        <v>442</v>
      </c>
      <c r="IQ676" t="s">
        <v>443</v>
      </c>
      <c r="IR676" t="s">
        <v>443</v>
      </c>
      <c r="IS676" t="s">
        <v>443</v>
      </c>
      <c r="IT676" t="s">
        <v>443</v>
      </c>
      <c r="IU676">
        <v>0</v>
      </c>
      <c r="IV676">
        <v>100</v>
      </c>
      <c r="IW676">
        <v>100</v>
      </c>
      <c r="IX676">
        <v>7.86</v>
      </c>
      <c r="IY676">
        <v>0.3614</v>
      </c>
      <c r="IZ676">
        <v>4.29428474587108</v>
      </c>
      <c r="JA676">
        <v>0.0044018681294096</v>
      </c>
      <c r="JB676">
        <v>-1.90699597991277e-06</v>
      </c>
      <c r="JC676">
        <v>4.44501569190667e-10</v>
      </c>
      <c r="JD676">
        <v>0.0663976639725661</v>
      </c>
      <c r="JE676">
        <v>0.00774552653971819</v>
      </c>
      <c r="JF676">
        <v>0.000136201457998369</v>
      </c>
      <c r="JG676">
        <v>5.32982615085375e-06</v>
      </c>
      <c r="JH676">
        <v>-0</v>
      </c>
      <c r="JI676">
        <v>1991</v>
      </c>
      <c r="JJ676">
        <v>1</v>
      </c>
      <c r="JK676">
        <v>28</v>
      </c>
      <c r="JL676">
        <v>195966.2</v>
      </c>
      <c r="JM676">
        <v>195966.1</v>
      </c>
      <c r="JN676">
        <v>2.47803</v>
      </c>
      <c r="JO676">
        <v>2.34985</v>
      </c>
      <c r="JP676">
        <v>1.49902</v>
      </c>
      <c r="JQ676">
        <v>2.33276</v>
      </c>
      <c r="JR676">
        <v>1.54419</v>
      </c>
      <c r="JS676">
        <v>2.31323</v>
      </c>
      <c r="JT676">
        <v>35.8711</v>
      </c>
      <c r="JU676">
        <v>24.0963</v>
      </c>
      <c r="JV676">
        <v>18</v>
      </c>
      <c r="JW676">
        <v>546.876</v>
      </c>
      <c r="JX676">
        <v>434.583</v>
      </c>
      <c r="JY676">
        <v>25.3756</v>
      </c>
      <c r="JZ676">
        <v>28.2455</v>
      </c>
      <c r="KA676">
        <v>30.0001</v>
      </c>
      <c r="KB676">
        <v>28.1805</v>
      </c>
      <c r="KC676">
        <v>28.2048</v>
      </c>
      <c r="KD676">
        <v>49.6968</v>
      </c>
      <c r="KE676">
        <v>26.7282</v>
      </c>
      <c r="KF676">
        <v>100</v>
      </c>
      <c r="KG676">
        <v>25.3839</v>
      </c>
      <c r="KH676">
        <v>1410.19</v>
      </c>
      <c r="KI676">
        <v>21.9044</v>
      </c>
      <c r="KJ676">
        <v>92.7911</v>
      </c>
      <c r="KK676">
        <v>98.7581</v>
      </c>
    </row>
    <row r="677" spans="1:297">
      <c r="A677">
        <v>661</v>
      </c>
      <c r="B677">
        <v>1759007683.1</v>
      </c>
      <c r="C677">
        <v>20336.0999999046</v>
      </c>
      <c r="D677" t="s">
        <v>1769</v>
      </c>
      <c r="E677" t="s">
        <v>1770</v>
      </c>
      <c r="F677">
        <v>5</v>
      </c>
      <c r="G677" t="s">
        <v>1602</v>
      </c>
      <c r="H677" t="s">
        <v>436</v>
      </c>
      <c r="I677">
        <v>1759007674.94615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(EA677+(U677+2*0.95*5.67E-8*(((EA677+$B$7)+273)^4-(EA677+273)^4)-44100*J677)/(1.84*29.3*R677+8*0.95*5.67E-8*(EA677+273)^3))</f>
        <v>0</v>
      </c>
      <c r="W677">
        <f>($C$7*EB677+$D$7*EC677+$E$7*V677)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2*0.95*5.67E-8*(((EA677+$B$7)+273)^4-(W677+273)^4)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1423.34188138095</v>
      </c>
      <c r="AK677">
        <v>1402.11587878788</v>
      </c>
      <c r="AL677">
        <v>3.39401969696981</v>
      </c>
      <c r="AM677">
        <v>63.08</v>
      </c>
      <c r="AN677">
        <f>(AP677 - AO677 + DY677*1E3/(8.314*(EA677+273.15)) * AR677/DX677 * AQ677) * DX677/(100*DL677) * 1000/(1000 - AP677)</f>
        <v>0</v>
      </c>
      <c r="AO677">
        <v>21.9291645714286</v>
      </c>
      <c r="AP677">
        <v>22.447796969697</v>
      </c>
      <c r="AQ677">
        <v>-4.85556867377732e-06</v>
      </c>
      <c r="AR677">
        <v>99.94</v>
      </c>
      <c r="AS677">
        <v>0</v>
      </c>
      <c r="AT677">
        <v>0</v>
      </c>
      <c r="AU677">
        <f>IF(AS677*$H$13&gt;=AW677,1.0,(AW677/(AW677-AS677*$H$13)))</f>
        <v>0</v>
      </c>
      <c r="AV677">
        <f>(AU677-1)*100</f>
        <v>0</v>
      </c>
      <c r="AW677">
        <f>MAX(0,($B$13+$C$13*EF677)/(1+$D$13*EF677)*DY677/(EA677+273)*$E$13)</f>
        <v>0</v>
      </c>
      <c r="AX677" t="s">
        <v>437</v>
      </c>
      <c r="AY677" t="s">
        <v>437</v>
      </c>
      <c r="AZ677">
        <v>0</v>
      </c>
      <c r="BA677">
        <v>0</v>
      </c>
      <c r="BB677">
        <f>1-AZ677/BA677</f>
        <v>0</v>
      </c>
      <c r="BC677">
        <v>0</v>
      </c>
      <c r="BD677" t="s">
        <v>437</v>
      </c>
      <c r="BE677" t="s">
        <v>437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437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$B$11*EG677+$C$11*EH677+$F$11*ES677*(1-EV677)</f>
        <v>0</v>
      </c>
      <c r="DI677">
        <f>DH677*DJ677</f>
        <v>0</v>
      </c>
      <c r="DJ677">
        <f>($B$11*$D$9+$C$11*$D$9+$F$11*((FF677+EX677)/MAX(FF677+EX677+FG677, 0.1)*$I$9+FG677/MAX(FF677+EX677+FG677, 0.1)*$J$9))/($B$11+$C$11+$F$11)</f>
        <v>0</v>
      </c>
      <c r="DK677">
        <f>($B$11*$K$9+$C$11*$K$9+$F$11*((FF677+EX677)/MAX(FF677+EX677+FG677, 0.1)*$P$9+FG677/MAX(FF677+EX677+FG677, 0.1)*$Q$9))/($B$11+$C$11+$F$11)</f>
        <v>0</v>
      </c>
      <c r="DL677">
        <v>2.7</v>
      </c>
      <c r="DM677">
        <v>0.5</v>
      </c>
      <c r="DN677" t="s">
        <v>438</v>
      </c>
      <c r="DO677">
        <v>2</v>
      </c>
      <c r="DP677" t="b">
        <v>1</v>
      </c>
      <c r="DQ677">
        <v>1759007674.94615</v>
      </c>
      <c r="DR677">
        <v>1346.51846153846</v>
      </c>
      <c r="DS677">
        <v>1376.33</v>
      </c>
      <c r="DT677">
        <v>22.4507153846154</v>
      </c>
      <c r="DU677">
        <v>21.9255615384615</v>
      </c>
      <c r="DV677">
        <v>1338.68230769231</v>
      </c>
      <c r="DW677">
        <v>22.0893153846154</v>
      </c>
      <c r="DX677">
        <v>500.007846153846</v>
      </c>
      <c r="DY677">
        <v>90.2100461538462</v>
      </c>
      <c r="DZ677">
        <v>0.0295604769230769</v>
      </c>
      <c r="EA677">
        <v>29.1351692307692</v>
      </c>
      <c r="EB677">
        <v>29.9860461538462</v>
      </c>
      <c r="EC677">
        <v>999.9</v>
      </c>
      <c r="ED677">
        <v>0</v>
      </c>
      <c r="EE677">
        <v>0</v>
      </c>
      <c r="EF677">
        <v>9991.39769230769</v>
      </c>
      <c r="EG677">
        <v>0</v>
      </c>
      <c r="EH677">
        <v>9.84861</v>
      </c>
      <c r="EI677">
        <v>-29.8138692307692</v>
      </c>
      <c r="EJ677">
        <v>1377.44307692308</v>
      </c>
      <c r="EK677">
        <v>1407.18384615385</v>
      </c>
      <c r="EL677">
        <v>0.525159846153846</v>
      </c>
      <c r="EM677">
        <v>1376.33</v>
      </c>
      <c r="EN677">
        <v>21.9255615384615</v>
      </c>
      <c r="EO677">
        <v>2.02527923076923</v>
      </c>
      <c r="EP677">
        <v>1.97790461538462</v>
      </c>
      <c r="EQ677">
        <v>17.6433769230769</v>
      </c>
      <c r="ER677">
        <v>17.2685615384615</v>
      </c>
      <c r="ES677">
        <v>1999.95692307692</v>
      </c>
      <c r="ET677">
        <v>0.979993461538462</v>
      </c>
      <c r="EU677">
        <v>0.0200064692307692</v>
      </c>
      <c r="EV677">
        <v>0</v>
      </c>
      <c r="EW677">
        <v>337.762076923077</v>
      </c>
      <c r="EX677">
        <v>5.00016</v>
      </c>
      <c r="EY677">
        <v>7007.43692307692</v>
      </c>
      <c r="EZ677">
        <v>18233.7615384615</v>
      </c>
      <c r="FA677">
        <v>48.9179230769231</v>
      </c>
      <c r="FB677">
        <v>49.437</v>
      </c>
      <c r="FC677">
        <v>49.3556153846154</v>
      </c>
      <c r="FD677">
        <v>49.062</v>
      </c>
      <c r="FE677">
        <v>50.687</v>
      </c>
      <c r="FF677">
        <v>1955.04692307692</v>
      </c>
      <c r="FG677">
        <v>39.91</v>
      </c>
      <c r="FH677">
        <v>0</v>
      </c>
      <c r="FI677">
        <v>1759007688.9</v>
      </c>
      <c r="FJ677">
        <v>0</v>
      </c>
      <c r="FK677">
        <v>337.8028</v>
      </c>
      <c r="FL677">
        <v>-0.861461554027344</v>
      </c>
      <c r="FM677">
        <v>-25.2276922526173</v>
      </c>
      <c r="FN677">
        <v>7006.9508</v>
      </c>
      <c r="FO677">
        <v>15</v>
      </c>
      <c r="FP677">
        <v>0</v>
      </c>
      <c r="FQ677" t="s">
        <v>439</v>
      </c>
      <c r="FR677">
        <v>1747249705.1</v>
      </c>
      <c r="FS677">
        <v>1747249711.1</v>
      </c>
      <c r="FT677">
        <v>0</v>
      </c>
      <c r="FU677">
        <v>0.871</v>
      </c>
      <c r="FV677">
        <v>0.066</v>
      </c>
      <c r="FW677">
        <v>5.486</v>
      </c>
      <c r="FX677">
        <v>0.145</v>
      </c>
      <c r="FY677">
        <v>420</v>
      </c>
      <c r="FZ677">
        <v>16</v>
      </c>
      <c r="GA677">
        <v>0.27</v>
      </c>
      <c r="GB677">
        <v>0.16</v>
      </c>
      <c r="GC677">
        <v>-29.9493380952381</v>
      </c>
      <c r="GD677">
        <v>2.04002337662337</v>
      </c>
      <c r="GE677">
        <v>0.475836877287635</v>
      </c>
      <c r="GF677">
        <v>0</v>
      </c>
      <c r="GG677">
        <v>337.922205882353</v>
      </c>
      <c r="GH677">
        <v>-1.47307869959489</v>
      </c>
      <c r="GI677">
        <v>0.276082977660035</v>
      </c>
      <c r="GJ677">
        <v>-1</v>
      </c>
      <c r="GK677">
        <v>0.528462523809524</v>
      </c>
      <c r="GL677">
        <v>-0.0680922857142853</v>
      </c>
      <c r="GM677">
        <v>0.00691865622528818</v>
      </c>
      <c r="GN677">
        <v>1</v>
      </c>
      <c r="GO677">
        <v>1</v>
      </c>
      <c r="GP677">
        <v>2</v>
      </c>
      <c r="GQ677" t="s">
        <v>446</v>
      </c>
      <c r="GR677">
        <v>3.12562</v>
      </c>
      <c r="GS677">
        <v>2.65532</v>
      </c>
      <c r="GT677">
        <v>0.200331</v>
      </c>
      <c r="GU677">
        <v>0.203291</v>
      </c>
      <c r="GV677">
        <v>0.096469</v>
      </c>
      <c r="GW677">
        <v>0.0954671</v>
      </c>
      <c r="GX677">
        <v>20534</v>
      </c>
      <c r="GY677">
        <v>19441.6</v>
      </c>
      <c r="GZ677">
        <v>22963.7</v>
      </c>
      <c r="HA677">
        <v>23760.6</v>
      </c>
      <c r="HB677">
        <v>35372.6</v>
      </c>
      <c r="HC677">
        <v>35587.9</v>
      </c>
      <c r="HD677">
        <v>41402.6</v>
      </c>
      <c r="HE677">
        <v>42376.8</v>
      </c>
      <c r="HF677">
        <v>1.90325</v>
      </c>
      <c r="HG677">
        <v>1.8172</v>
      </c>
      <c r="HH677">
        <v>0.189878</v>
      </c>
      <c r="HI677">
        <v>0</v>
      </c>
      <c r="HJ677">
        <v>26.8831</v>
      </c>
      <c r="HK677">
        <v>999.9</v>
      </c>
      <c r="HL677">
        <v>55.823</v>
      </c>
      <c r="HM677">
        <v>29.477</v>
      </c>
      <c r="HN677">
        <v>25.5798</v>
      </c>
      <c r="HO677">
        <v>54.4228</v>
      </c>
      <c r="HP677">
        <v>41.5625</v>
      </c>
      <c r="HQ677">
        <v>1</v>
      </c>
      <c r="HR677">
        <v>0.0531021</v>
      </c>
      <c r="HS677">
        <v>0.770033</v>
      </c>
      <c r="HT677">
        <v>20.2159</v>
      </c>
      <c r="HU677">
        <v>5.23346</v>
      </c>
      <c r="HV677">
        <v>11.992</v>
      </c>
      <c r="HW677">
        <v>4.95575</v>
      </c>
      <c r="HX677">
        <v>3.30387</v>
      </c>
      <c r="HY677">
        <v>26.1</v>
      </c>
      <c r="HZ677">
        <v>9999</v>
      </c>
      <c r="IA677">
        <v>9999</v>
      </c>
      <c r="IB677">
        <v>9999</v>
      </c>
      <c r="IC677">
        <v>1.86847</v>
      </c>
      <c r="ID677">
        <v>1.86418</v>
      </c>
      <c r="IE677">
        <v>1.8718</v>
      </c>
      <c r="IF677">
        <v>1.86267</v>
      </c>
      <c r="IG677">
        <v>1.86205</v>
      </c>
      <c r="IH677">
        <v>1.86858</v>
      </c>
      <c r="II677">
        <v>1.85867</v>
      </c>
      <c r="IJ677">
        <v>1.86508</v>
      </c>
      <c r="IK677">
        <v>5</v>
      </c>
      <c r="IL677">
        <v>0</v>
      </c>
      <c r="IM677">
        <v>0</v>
      </c>
      <c r="IN677">
        <v>0</v>
      </c>
      <c r="IO677" t="s">
        <v>441</v>
      </c>
      <c r="IP677" t="s">
        <v>442</v>
      </c>
      <c r="IQ677" t="s">
        <v>443</v>
      </c>
      <c r="IR677" t="s">
        <v>443</v>
      </c>
      <c r="IS677" t="s">
        <v>443</v>
      </c>
      <c r="IT677" t="s">
        <v>443</v>
      </c>
      <c r="IU677">
        <v>0</v>
      </c>
      <c r="IV677">
        <v>100</v>
      </c>
      <c r="IW677">
        <v>100</v>
      </c>
      <c r="IX677">
        <v>7.88</v>
      </c>
      <c r="IY677">
        <v>0.3613</v>
      </c>
      <c r="IZ677">
        <v>4.29428474587108</v>
      </c>
      <c r="JA677">
        <v>0.0044018681294096</v>
      </c>
      <c r="JB677">
        <v>-1.90699597991277e-06</v>
      </c>
      <c r="JC677">
        <v>4.44501569190667e-10</v>
      </c>
      <c r="JD677">
        <v>0.0663976639725661</v>
      </c>
      <c r="JE677">
        <v>0.00774552653971819</v>
      </c>
      <c r="JF677">
        <v>0.000136201457998369</v>
      </c>
      <c r="JG677">
        <v>5.32982615085375e-06</v>
      </c>
      <c r="JH677">
        <v>-0</v>
      </c>
      <c r="JI677">
        <v>1991</v>
      </c>
      <c r="JJ677">
        <v>1</v>
      </c>
      <c r="JK677">
        <v>28</v>
      </c>
      <c r="JL677">
        <v>195966.3</v>
      </c>
      <c r="JM677">
        <v>195966.2</v>
      </c>
      <c r="JN677">
        <v>2.5061</v>
      </c>
      <c r="JO677">
        <v>2.34009</v>
      </c>
      <c r="JP677">
        <v>1.4978</v>
      </c>
      <c r="JQ677">
        <v>2.33276</v>
      </c>
      <c r="JR677">
        <v>1.54419</v>
      </c>
      <c r="JS677">
        <v>2.35474</v>
      </c>
      <c r="JT677">
        <v>35.8477</v>
      </c>
      <c r="JU677">
        <v>24.105</v>
      </c>
      <c r="JV677">
        <v>18</v>
      </c>
      <c r="JW677">
        <v>547.047</v>
      </c>
      <c r="JX677">
        <v>434.584</v>
      </c>
      <c r="JY677">
        <v>25.3875</v>
      </c>
      <c r="JZ677">
        <v>28.2455</v>
      </c>
      <c r="KA677">
        <v>30</v>
      </c>
      <c r="KB677">
        <v>28.1795</v>
      </c>
      <c r="KC677">
        <v>28.2032</v>
      </c>
      <c r="KD677">
        <v>50.2134</v>
      </c>
      <c r="KE677">
        <v>26.7282</v>
      </c>
      <c r="KF677">
        <v>100</v>
      </c>
      <c r="KG677">
        <v>25.3941</v>
      </c>
      <c r="KH677">
        <v>1423.74</v>
      </c>
      <c r="KI677">
        <v>21.9153</v>
      </c>
      <c r="KJ677">
        <v>92.7918</v>
      </c>
      <c r="KK677">
        <v>98.758</v>
      </c>
    </row>
    <row r="678" spans="1:297">
      <c r="A678">
        <v>662</v>
      </c>
      <c r="B678">
        <v>1759007688.1</v>
      </c>
      <c r="C678">
        <v>20341.0999999046</v>
      </c>
      <c r="D678" t="s">
        <v>1771</v>
      </c>
      <c r="E678" t="s">
        <v>1772</v>
      </c>
      <c r="F678">
        <v>5</v>
      </c>
      <c r="G678" t="s">
        <v>1602</v>
      </c>
      <c r="H678" t="s">
        <v>436</v>
      </c>
      <c r="I678">
        <v>1759007679.94615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(EA678+(U678+2*0.95*5.67E-8*(((EA678+$B$7)+273)^4-(EA678+273)^4)-44100*J678)/(1.84*29.3*R678+8*0.95*5.67E-8*(EA678+273)^3))</f>
        <v>0</v>
      </c>
      <c r="W678">
        <f>($C$7*EB678+$D$7*EC678+$E$7*V678)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2*0.95*5.67E-8*(((EA678+$B$7)+273)^4-(W678+273)^4)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1441.15717503571</v>
      </c>
      <c r="AK678">
        <v>1419.64181818182</v>
      </c>
      <c r="AL678">
        <v>3.4801235930734</v>
      </c>
      <c r="AM678">
        <v>63.08</v>
      </c>
      <c r="AN678">
        <f>(AP678 - AO678 + DY678*1E3/(8.314*(EA678+273.15)) * AR678/DX678 * AQ678) * DX678/(100*DL678) * 1000/(1000 - AP678)</f>
        <v>0</v>
      </c>
      <c r="AO678">
        <v>21.9334984672619</v>
      </c>
      <c r="AP678">
        <v>22.4463175757576</v>
      </c>
      <c r="AQ678">
        <v>-1.00588114037282e-06</v>
      </c>
      <c r="AR678">
        <v>99.94</v>
      </c>
      <c r="AS678">
        <v>0</v>
      </c>
      <c r="AT678">
        <v>0</v>
      </c>
      <c r="AU678">
        <f>IF(AS678*$H$13&gt;=AW678,1.0,(AW678/(AW678-AS678*$H$13)))</f>
        <v>0</v>
      </c>
      <c r="AV678">
        <f>(AU678-1)*100</f>
        <v>0</v>
      </c>
      <c r="AW678">
        <f>MAX(0,($B$13+$C$13*EF678)/(1+$D$13*EF678)*DY678/(EA678+273)*$E$13)</f>
        <v>0</v>
      </c>
      <c r="AX678" t="s">
        <v>437</v>
      </c>
      <c r="AY678" t="s">
        <v>437</v>
      </c>
      <c r="AZ678">
        <v>0</v>
      </c>
      <c r="BA678">
        <v>0</v>
      </c>
      <c r="BB678">
        <f>1-AZ678/BA678</f>
        <v>0</v>
      </c>
      <c r="BC678">
        <v>0</v>
      </c>
      <c r="BD678" t="s">
        <v>437</v>
      </c>
      <c r="BE678" t="s">
        <v>437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437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$B$11*EG678+$C$11*EH678+$F$11*ES678*(1-EV678)</f>
        <v>0</v>
      </c>
      <c r="DI678">
        <f>DH678*DJ678</f>
        <v>0</v>
      </c>
      <c r="DJ678">
        <f>($B$11*$D$9+$C$11*$D$9+$F$11*((FF678+EX678)/MAX(FF678+EX678+FG678, 0.1)*$I$9+FG678/MAX(FF678+EX678+FG678, 0.1)*$J$9))/($B$11+$C$11+$F$11)</f>
        <v>0</v>
      </c>
      <c r="DK678">
        <f>($B$11*$K$9+$C$11*$K$9+$F$11*((FF678+EX678)/MAX(FF678+EX678+FG678, 0.1)*$P$9+FG678/MAX(FF678+EX678+FG678, 0.1)*$Q$9))/($B$11+$C$11+$F$11)</f>
        <v>0</v>
      </c>
      <c r="DL678">
        <v>2.7</v>
      </c>
      <c r="DM678">
        <v>0.5</v>
      </c>
      <c r="DN678" t="s">
        <v>438</v>
      </c>
      <c r="DO678">
        <v>2</v>
      </c>
      <c r="DP678" t="b">
        <v>1</v>
      </c>
      <c r="DQ678">
        <v>1759007679.94615</v>
      </c>
      <c r="DR678">
        <v>1363.49538461538</v>
      </c>
      <c r="DS678">
        <v>1393.34076923077</v>
      </c>
      <c r="DT678">
        <v>22.4485769230769</v>
      </c>
      <c r="DU678">
        <v>21.9293461538462</v>
      </c>
      <c r="DV678">
        <v>1355.63</v>
      </c>
      <c r="DW678">
        <v>22.0872307692308</v>
      </c>
      <c r="DX678">
        <v>499.99</v>
      </c>
      <c r="DY678">
        <v>90.2094076923077</v>
      </c>
      <c r="DZ678">
        <v>0.0297110230769231</v>
      </c>
      <c r="EA678">
        <v>29.1333153846154</v>
      </c>
      <c r="EB678">
        <v>29.9817923076923</v>
      </c>
      <c r="EC678">
        <v>999.9</v>
      </c>
      <c r="ED678">
        <v>0</v>
      </c>
      <c r="EE678">
        <v>0</v>
      </c>
      <c r="EF678">
        <v>9987.65384615385</v>
      </c>
      <c r="EG678">
        <v>0</v>
      </c>
      <c r="EH678">
        <v>9.84861</v>
      </c>
      <c r="EI678">
        <v>-29.8478923076923</v>
      </c>
      <c r="EJ678">
        <v>1394.80615384615</v>
      </c>
      <c r="EK678">
        <v>1424.58153846154</v>
      </c>
      <c r="EL678">
        <v>0.519241</v>
      </c>
      <c r="EM678">
        <v>1393.34076923077</v>
      </c>
      <c r="EN678">
        <v>21.9293461538462</v>
      </c>
      <c r="EO678">
        <v>2.02507307692308</v>
      </c>
      <c r="EP678">
        <v>1.97823230769231</v>
      </c>
      <c r="EQ678">
        <v>17.6417615384615</v>
      </c>
      <c r="ER678">
        <v>17.2711692307692</v>
      </c>
      <c r="ES678">
        <v>2000.00076923077</v>
      </c>
      <c r="ET678">
        <v>0.979993923076923</v>
      </c>
      <c r="EU678">
        <v>0.0200060384615385</v>
      </c>
      <c r="EV678">
        <v>0</v>
      </c>
      <c r="EW678">
        <v>337.719230769231</v>
      </c>
      <c r="EX678">
        <v>5.00016</v>
      </c>
      <c r="EY678">
        <v>7005.38846153846</v>
      </c>
      <c r="EZ678">
        <v>18234.1538461538</v>
      </c>
      <c r="FA678">
        <v>48.9131538461538</v>
      </c>
      <c r="FB678">
        <v>49.437</v>
      </c>
      <c r="FC678">
        <v>49.3653076923077</v>
      </c>
      <c r="FD678">
        <v>49.062</v>
      </c>
      <c r="FE678">
        <v>50.687</v>
      </c>
      <c r="FF678">
        <v>1955.09076923077</v>
      </c>
      <c r="FG678">
        <v>39.91</v>
      </c>
      <c r="FH678">
        <v>0</v>
      </c>
      <c r="FI678">
        <v>1759007693.7</v>
      </c>
      <c r="FJ678">
        <v>0</v>
      </c>
      <c r="FK678">
        <v>337.75236</v>
      </c>
      <c r="FL678">
        <v>-1.61253847455367</v>
      </c>
      <c r="FM678">
        <v>-25.5699999748147</v>
      </c>
      <c r="FN678">
        <v>7004.8452</v>
      </c>
      <c r="FO678">
        <v>15</v>
      </c>
      <c r="FP678">
        <v>0</v>
      </c>
      <c r="FQ678" t="s">
        <v>439</v>
      </c>
      <c r="FR678">
        <v>1747249705.1</v>
      </c>
      <c r="FS678">
        <v>1747249711.1</v>
      </c>
      <c r="FT678">
        <v>0</v>
      </c>
      <c r="FU678">
        <v>0.871</v>
      </c>
      <c r="FV678">
        <v>0.066</v>
      </c>
      <c r="FW678">
        <v>5.486</v>
      </c>
      <c r="FX678">
        <v>0.145</v>
      </c>
      <c r="FY678">
        <v>420</v>
      </c>
      <c r="FZ678">
        <v>16</v>
      </c>
      <c r="GA678">
        <v>0.27</v>
      </c>
      <c r="GB678">
        <v>0.16</v>
      </c>
      <c r="GC678">
        <v>-29.80478</v>
      </c>
      <c r="GD678">
        <v>0.159852631578924</v>
      </c>
      <c r="GE678">
        <v>0.386169538674401</v>
      </c>
      <c r="GF678">
        <v>1</v>
      </c>
      <c r="GG678">
        <v>337.805352941177</v>
      </c>
      <c r="GH678">
        <v>-0.943071056012006</v>
      </c>
      <c r="GI678">
        <v>0.231344647702862</v>
      </c>
      <c r="GJ678">
        <v>-1</v>
      </c>
      <c r="GK678">
        <v>0.5218664</v>
      </c>
      <c r="GL678">
        <v>-0.0700089022556392</v>
      </c>
      <c r="GM678">
        <v>0.00681000592070227</v>
      </c>
      <c r="GN678">
        <v>1</v>
      </c>
      <c r="GO678">
        <v>2</v>
      </c>
      <c r="GP678">
        <v>2</v>
      </c>
      <c r="GQ678" t="s">
        <v>440</v>
      </c>
      <c r="GR678">
        <v>3.12546</v>
      </c>
      <c r="GS678">
        <v>2.65566</v>
      </c>
      <c r="GT678">
        <v>0.201837</v>
      </c>
      <c r="GU678">
        <v>0.204696</v>
      </c>
      <c r="GV678">
        <v>0.0964736</v>
      </c>
      <c r="GW678">
        <v>0.0954788</v>
      </c>
      <c r="GX678">
        <v>20494.9</v>
      </c>
      <c r="GY678">
        <v>19407.6</v>
      </c>
      <c r="GZ678">
        <v>22963.3</v>
      </c>
      <c r="HA678">
        <v>23760.9</v>
      </c>
      <c r="HB678">
        <v>35372.5</v>
      </c>
      <c r="HC678">
        <v>35588.1</v>
      </c>
      <c r="HD678">
        <v>41402.5</v>
      </c>
      <c r="HE678">
        <v>42377.5</v>
      </c>
      <c r="HF678">
        <v>1.90298</v>
      </c>
      <c r="HG678">
        <v>1.81747</v>
      </c>
      <c r="HH678">
        <v>0.189178</v>
      </c>
      <c r="HI678">
        <v>0</v>
      </c>
      <c r="HJ678">
        <v>26.8831</v>
      </c>
      <c r="HK678">
        <v>999.9</v>
      </c>
      <c r="HL678">
        <v>55.799</v>
      </c>
      <c r="HM678">
        <v>29.457</v>
      </c>
      <c r="HN678">
        <v>25.5409</v>
      </c>
      <c r="HO678">
        <v>54.1628</v>
      </c>
      <c r="HP678">
        <v>41.6226</v>
      </c>
      <c r="HQ678">
        <v>1</v>
      </c>
      <c r="HR678">
        <v>0.0531301</v>
      </c>
      <c r="HS678">
        <v>0.749069</v>
      </c>
      <c r="HT678">
        <v>20.216</v>
      </c>
      <c r="HU678">
        <v>5.23361</v>
      </c>
      <c r="HV678">
        <v>11.992</v>
      </c>
      <c r="HW678">
        <v>4.9557</v>
      </c>
      <c r="HX678">
        <v>3.30387</v>
      </c>
      <c r="HY678">
        <v>26.1</v>
      </c>
      <c r="HZ678">
        <v>9999</v>
      </c>
      <c r="IA678">
        <v>9999</v>
      </c>
      <c r="IB678">
        <v>9999</v>
      </c>
      <c r="IC678">
        <v>1.86847</v>
      </c>
      <c r="ID678">
        <v>1.86417</v>
      </c>
      <c r="IE678">
        <v>1.8718</v>
      </c>
      <c r="IF678">
        <v>1.8627</v>
      </c>
      <c r="IG678">
        <v>1.86204</v>
      </c>
      <c r="IH678">
        <v>1.86857</v>
      </c>
      <c r="II678">
        <v>1.85868</v>
      </c>
      <c r="IJ678">
        <v>1.86508</v>
      </c>
      <c r="IK678">
        <v>5</v>
      </c>
      <c r="IL678">
        <v>0</v>
      </c>
      <c r="IM678">
        <v>0</v>
      </c>
      <c r="IN678">
        <v>0</v>
      </c>
      <c r="IO678" t="s">
        <v>441</v>
      </c>
      <c r="IP678" t="s">
        <v>442</v>
      </c>
      <c r="IQ678" t="s">
        <v>443</v>
      </c>
      <c r="IR678" t="s">
        <v>443</v>
      </c>
      <c r="IS678" t="s">
        <v>443</v>
      </c>
      <c r="IT678" t="s">
        <v>443</v>
      </c>
      <c r="IU678">
        <v>0</v>
      </c>
      <c r="IV678">
        <v>100</v>
      </c>
      <c r="IW678">
        <v>100</v>
      </c>
      <c r="IX678">
        <v>7.91</v>
      </c>
      <c r="IY678">
        <v>0.3613</v>
      </c>
      <c r="IZ678">
        <v>4.29428474587108</v>
      </c>
      <c r="JA678">
        <v>0.0044018681294096</v>
      </c>
      <c r="JB678">
        <v>-1.90699597991277e-06</v>
      </c>
      <c r="JC678">
        <v>4.44501569190667e-10</v>
      </c>
      <c r="JD678">
        <v>0.0663976639725661</v>
      </c>
      <c r="JE678">
        <v>0.00774552653971819</v>
      </c>
      <c r="JF678">
        <v>0.000136201457998369</v>
      </c>
      <c r="JG678">
        <v>5.32982615085375e-06</v>
      </c>
      <c r="JH678">
        <v>-0</v>
      </c>
      <c r="JI678">
        <v>1991</v>
      </c>
      <c r="JJ678">
        <v>1</v>
      </c>
      <c r="JK678">
        <v>28</v>
      </c>
      <c r="JL678">
        <v>195966.4</v>
      </c>
      <c r="JM678">
        <v>195966.3</v>
      </c>
      <c r="JN678">
        <v>2.53174</v>
      </c>
      <c r="JO678">
        <v>2.34985</v>
      </c>
      <c r="JP678">
        <v>1.4978</v>
      </c>
      <c r="JQ678">
        <v>2.33276</v>
      </c>
      <c r="JR678">
        <v>1.54419</v>
      </c>
      <c r="JS678">
        <v>2.38159</v>
      </c>
      <c r="JT678">
        <v>35.8477</v>
      </c>
      <c r="JU678">
        <v>24.0963</v>
      </c>
      <c r="JV678">
        <v>18</v>
      </c>
      <c r="JW678">
        <v>546.855</v>
      </c>
      <c r="JX678">
        <v>434.739</v>
      </c>
      <c r="JY678">
        <v>25.3976</v>
      </c>
      <c r="JZ678">
        <v>28.2438</v>
      </c>
      <c r="KA678">
        <v>30</v>
      </c>
      <c r="KB678">
        <v>28.1781</v>
      </c>
      <c r="KC678">
        <v>28.2018</v>
      </c>
      <c r="KD678">
        <v>50.8075</v>
      </c>
      <c r="KE678">
        <v>26.7282</v>
      </c>
      <c r="KF678">
        <v>100</v>
      </c>
      <c r="KG678">
        <v>25.4068</v>
      </c>
      <c r="KH678">
        <v>1443.99</v>
      </c>
      <c r="KI678">
        <v>21.9234</v>
      </c>
      <c r="KJ678">
        <v>92.791</v>
      </c>
      <c r="KK678">
        <v>98.7594</v>
      </c>
    </row>
    <row r="679" spans="1:297">
      <c r="A679">
        <v>663</v>
      </c>
      <c r="B679">
        <v>1759007693.1</v>
      </c>
      <c r="C679">
        <v>20346.0999999046</v>
      </c>
      <c r="D679" t="s">
        <v>1773</v>
      </c>
      <c r="E679" t="s">
        <v>1774</v>
      </c>
      <c r="F679">
        <v>5</v>
      </c>
      <c r="G679" t="s">
        <v>1602</v>
      </c>
      <c r="H679" t="s">
        <v>436</v>
      </c>
      <c r="I679">
        <v>1759007684.94615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(EA679+(U679+2*0.95*5.67E-8*(((EA679+$B$7)+273)^4-(EA679+273)^4)-44100*J679)/(1.84*29.3*R679+8*0.95*5.67E-8*(EA679+273)^3))</f>
        <v>0</v>
      </c>
      <c r="W679">
        <f>($C$7*EB679+$D$7*EC679+$E$7*V679)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2*0.95*5.67E-8*(((EA679+$B$7)+273)^4-(W679+273)^4)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1457.65403363095</v>
      </c>
      <c r="AK679">
        <v>1436.53290909091</v>
      </c>
      <c r="AL679">
        <v>3.39912012986987</v>
      </c>
      <c r="AM679">
        <v>63.08</v>
      </c>
      <c r="AN679">
        <f>(AP679 - AO679 + DY679*1E3/(8.314*(EA679+273.15)) * AR679/DX679 * AQ679) * DX679/(100*DL679) * 1000/(1000 - AP679)</f>
        <v>0</v>
      </c>
      <c r="AO679">
        <v>21.9367426160714</v>
      </c>
      <c r="AP679">
        <v>22.4475678787879</v>
      </c>
      <c r="AQ679">
        <v>1.66358135417917e-06</v>
      </c>
      <c r="AR679">
        <v>99.94</v>
      </c>
      <c r="AS679">
        <v>0</v>
      </c>
      <c r="AT679">
        <v>0</v>
      </c>
      <c r="AU679">
        <f>IF(AS679*$H$13&gt;=AW679,1.0,(AW679/(AW679-AS679*$H$13)))</f>
        <v>0</v>
      </c>
      <c r="AV679">
        <f>(AU679-1)*100</f>
        <v>0</v>
      </c>
      <c r="AW679">
        <f>MAX(0,($B$13+$C$13*EF679)/(1+$D$13*EF679)*DY679/(EA679+273)*$E$13)</f>
        <v>0</v>
      </c>
      <c r="AX679" t="s">
        <v>437</v>
      </c>
      <c r="AY679" t="s">
        <v>437</v>
      </c>
      <c r="AZ679">
        <v>0</v>
      </c>
      <c r="BA679">
        <v>0</v>
      </c>
      <c r="BB679">
        <f>1-AZ679/BA679</f>
        <v>0</v>
      </c>
      <c r="BC679">
        <v>0</v>
      </c>
      <c r="BD679" t="s">
        <v>437</v>
      </c>
      <c r="BE679" t="s">
        <v>437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437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$B$11*EG679+$C$11*EH679+$F$11*ES679*(1-EV679)</f>
        <v>0</v>
      </c>
      <c r="DI679">
        <f>DH679*DJ679</f>
        <v>0</v>
      </c>
      <c r="DJ679">
        <f>($B$11*$D$9+$C$11*$D$9+$F$11*((FF679+EX679)/MAX(FF679+EX679+FG679, 0.1)*$I$9+FG679/MAX(FF679+EX679+FG679, 0.1)*$J$9))/($B$11+$C$11+$F$11)</f>
        <v>0</v>
      </c>
      <c r="DK679">
        <f>($B$11*$K$9+$C$11*$K$9+$F$11*((FF679+EX679)/MAX(FF679+EX679+FG679, 0.1)*$P$9+FG679/MAX(FF679+EX679+FG679, 0.1)*$Q$9))/($B$11+$C$11+$F$11)</f>
        <v>0</v>
      </c>
      <c r="DL679">
        <v>2.7</v>
      </c>
      <c r="DM679">
        <v>0.5</v>
      </c>
      <c r="DN679" t="s">
        <v>438</v>
      </c>
      <c r="DO679">
        <v>2</v>
      </c>
      <c r="DP679" t="b">
        <v>1</v>
      </c>
      <c r="DQ679">
        <v>1759007684.94615</v>
      </c>
      <c r="DR679">
        <v>1380.36846153846</v>
      </c>
      <c r="DS679">
        <v>1409.99923076923</v>
      </c>
      <c r="DT679">
        <v>22.4474153846154</v>
      </c>
      <c r="DU679">
        <v>21.9329692307692</v>
      </c>
      <c r="DV679">
        <v>1372.47384615385</v>
      </c>
      <c r="DW679">
        <v>22.0861</v>
      </c>
      <c r="DX679">
        <v>500.016384615385</v>
      </c>
      <c r="DY679">
        <v>90.2082230769231</v>
      </c>
      <c r="DZ679">
        <v>0.0296685846153846</v>
      </c>
      <c r="EA679">
        <v>29.1303846153846</v>
      </c>
      <c r="EB679">
        <v>29.9795</v>
      </c>
      <c r="EC679">
        <v>999.9</v>
      </c>
      <c r="ED679">
        <v>0</v>
      </c>
      <c r="EE679">
        <v>0</v>
      </c>
      <c r="EF679">
        <v>10002.9461538462</v>
      </c>
      <c r="EG679">
        <v>0</v>
      </c>
      <c r="EH679">
        <v>9.84861</v>
      </c>
      <c r="EI679">
        <v>-29.6325153846154</v>
      </c>
      <c r="EJ679">
        <v>1412.06384615385</v>
      </c>
      <c r="EK679">
        <v>1441.61692307692</v>
      </c>
      <c r="EL679">
        <v>0.514447</v>
      </c>
      <c r="EM679">
        <v>1409.99923076923</v>
      </c>
      <c r="EN679">
        <v>21.9329692307692</v>
      </c>
      <c r="EO679">
        <v>2.02494230769231</v>
      </c>
      <c r="EP679">
        <v>1.97853461538462</v>
      </c>
      <c r="EQ679">
        <v>17.6407307692308</v>
      </c>
      <c r="ER679">
        <v>17.2735769230769</v>
      </c>
      <c r="ES679">
        <v>2000.02230769231</v>
      </c>
      <c r="ET679">
        <v>0.979994153846154</v>
      </c>
      <c r="EU679">
        <v>0.0200058307692308</v>
      </c>
      <c r="EV679">
        <v>0</v>
      </c>
      <c r="EW679">
        <v>337.602615384615</v>
      </c>
      <c r="EX679">
        <v>5.00016</v>
      </c>
      <c r="EY679">
        <v>7003.26230769231</v>
      </c>
      <c r="EZ679">
        <v>18234.3538461538</v>
      </c>
      <c r="FA679">
        <v>48.9131538461538</v>
      </c>
      <c r="FB679">
        <v>49.437</v>
      </c>
      <c r="FC679">
        <v>49.3653076923077</v>
      </c>
      <c r="FD679">
        <v>49.062</v>
      </c>
      <c r="FE679">
        <v>50.687</v>
      </c>
      <c r="FF679">
        <v>1955.11230769231</v>
      </c>
      <c r="FG679">
        <v>39.91</v>
      </c>
      <c r="FH679">
        <v>0</v>
      </c>
      <c r="FI679">
        <v>1759007698.5</v>
      </c>
      <c r="FJ679">
        <v>0</v>
      </c>
      <c r="FK679">
        <v>337.63812</v>
      </c>
      <c r="FL679">
        <v>-1.54992308261012</v>
      </c>
      <c r="FM679">
        <v>-25.7161538005897</v>
      </c>
      <c r="FN679">
        <v>7002.8728</v>
      </c>
      <c r="FO679">
        <v>15</v>
      </c>
      <c r="FP679">
        <v>0</v>
      </c>
      <c r="FQ679" t="s">
        <v>439</v>
      </c>
      <c r="FR679">
        <v>1747249705.1</v>
      </c>
      <c r="FS679">
        <v>1747249711.1</v>
      </c>
      <c r="FT679">
        <v>0</v>
      </c>
      <c r="FU679">
        <v>0.871</v>
      </c>
      <c r="FV679">
        <v>0.066</v>
      </c>
      <c r="FW679">
        <v>5.486</v>
      </c>
      <c r="FX679">
        <v>0.145</v>
      </c>
      <c r="FY679">
        <v>420</v>
      </c>
      <c r="FZ679">
        <v>16</v>
      </c>
      <c r="GA679">
        <v>0.27</v>
      </c>
      <c r="GB679">
        <v>0.16</v>
      </c>
      <c r="GC679">
        <v>-29.75916</v>
      </c>
      <c r="GD679">
        <v>2.59135939849626</v>
      </c>
      <c r="GE679">
        <v>0.425441080997123</v>
      </c>
      <c r="GF679">
        <v>0</v>
      </c>
      <c r="GG679">
        <v>337.714117647059</v>
      </c>
      <c r="GH679">
        <v>-1.17399542431843</v>
      </c>
      <c r="GI679">
        <v>0.21717745044709</v>
      </c>
      <c r="GJ679">
        <v>-1</v>
      </c>
      <c r="GK679">
        <v>0.51787755</v>
      </c>
      <c r="GL679">
        <v>-0.0621041954887218</v>
      </c>
      <c r="GM679">
        <v>0.00613484902401845</v>
      </c>
      <c r="GN679">
        <v>1</v>
      </c>
      <c r="GO679">
        <v>1</v>
      </c>
      <c r="GP679">
        <v>2</v>
      </c>
      <c r="GQ679" t="s">
        <v>446</v>
      </c>
      <c r="GR679">
        <v>3.12563</v>
      </c>
      <c r="GS679">
        <v>2.655</v>
      </c>
      <c r="GT679">
        <v>0.203337</v>
      </c>
      <c r="GU679">
        <v>0.206255</v>
      </c>
      <c r="GV679">
        <v>0.0964746</v>
      </c>
      <c r="GW679">
        <v>0.0954941</v>
      </c>
      <c r="GX679">
        <v>20457</v>
      </c>
      <c r="GY679">
        <v>19369.7</v>
      </c>
      <c r="GZ679">
        <v>22963.9</v>
      </c>
      <c r="HA679">
        <v>23761.1</v>
      </c>
      <c r="HB679">
        <v>35372.9</v>
      </c>
      <c r="HC679">
        <v>35587.9</v>
      </c>
      <c r="HD679">
        <v>41402.9</v>
      </c>
      <c r="HE679">
        <v>42377.8</v>
      </c>
      <c r="HF679">
        <v>1.9033</v>
      </c>
      <c r="HG679">
        <v>1.81715</v>
      </c>
      <c r="HH679">
        <v>0.189915</v>
      </c>
      <c r="HI679">
        <v>0</v>
      </c>
      <c r="HJ679">
        <v>26.8831</v>
      </c>
      <c r="HK679">
        <v>999.9</v>
      </c>
      <c r="HL679">
        <v>55.823</v>
      </c>
      <c r="HM679">
        <v>29.477</v>
      </c>
      <c r="HN679">
        <v>25.5833</v>
      </c>
      <c r="HO679">
        <v>54.4428</v>
      </c>
      <c r="HP679">
        <v>41.3622</v>
      </c>
      <c r="HQ679">
        <v>1</v>
      </c>
      <c r="HR679">
        <v>0.0529954</v>
      </c>
      <c r="HS679">
        <v>0.712358</v>
      </c>
      <c r="HT679">
        <v>20.2162</v>
      </c>
      <c r="HU679">
        <v>5.23346</v>
      </c>
      <c r="HV679">
        <v>11.992</v>
      </c>
      <c r="HW679">
        <v>4.9557</v>
      </c>
      <c r="HX679">
        <v>3.304</v>
      </c>
      <c r="HY679">
        <v>26.1</v>
      </c>
      <c r="HZ679">
        <v>9999</v>
      </c>
      <c r="IA679">
        <v>9999</v>
      </c>
      <c r="IB679">
        <v>9999</v>
      </c>
      <c r="IC679">
        <v>1.86846</v>
      </c>
      <c r="ID679">
        <v>1.86417</v>
      </c>
      <c r="IE679">
        <v>1.8718</v>
      </c>
      <c r="IF679">
        <v>1.86265</v>
      </c>
      <c r="IG679">
        <v>1.86203</v>
      </c>
      <c r="IH679">
        <v>1.86858</v>
      </c>
      <c r="II679">
        <v>1.85867</v>
      </c>
      <c r="IJ679">
        <v>1.86509</v>
      </c>
      <c r="IK679">
        <v>5</v>
      </c>
      <c r="IL679">
        <v>0</v>
      </c>
      <c r="IM679">
        <v>0</v>
      </c>
      <c r="IN679">
        <v>0</v>
      </c>
      <c r="IO679" t="s">
        <v>441</v>
      </c>
      <c r="IP679" t="s">
        <v>442</v>
      </c>
      <c r="IQ679" t="s">
        <v>443</v>
      </c>
      <c r="IR679" t="s">
        <v>443</v>
      </c>
      <c r="IS679" t="s">
        <v>443</v>
      </c>
      <c r="IT679" t="s">
        <v>443</v>
      </c>
      <c r="IU679">
        <v>0</v>
      </c>
      <c r="IV679">
        <v>100</v>
      </c>
      <c r="IW679">
        <v>100</v>
      </c>
      <c r="IX679">
        <v>7.94</v>
      </c>
      <c r="IY679">
        <v>0.3614</v>
      </c>
      <c r="IZ679">
        <v>4.29428474587108</v>
      </c>
      <c r="JA679">
        <v>0.0044018681294096</v>
      </c>
      <c r="JB679">
        <v>-1.90699597991277e-06</v>
      </c>
      <c r="JC679">
        <v>4.44501569190667e-10</v>
      </c>
      <c r="JD679">
        <v>0.0663976639725661</v>
      </c>
      <c r="JE679">
        <v>0.00774552653971819</v>
      </c>
      <c r="JF679">
        <v>0.000136201457998369</v>
      </c>
      <c r="JG679">
        <v>5.32982615085375e-06</v>
      </c>
      <c r="JH679">
        <v>-0</v>
      </c>
      <c r="JI679">
        <v>1991</v>
      </c>
      <c r="JJ679">
        <v>1</v>
      </c>
      <c r="JK679">
        <v>28</v>
      </c>
      <c r="JL679">
        <v>195966.5</v>
      </c>
      <c r="JM679">
        <v>195966.4</v>
      </c>
      <c r="JN679">
        <v>2.55981</v>
      </c>
      <c r="JO679">
        <v>2.36206</v>
      </c>
      <c r="JP679">
        <v>1.49902</v>
      </c>
      <c r="JQ679">
        <v>2.33276</v>
      </c>
      <c r="JR679">
        <v>1.54419</v>
      </c>
      <c r="JS679">
        <v>2.2937</v>
      </c>
      <c r="JT679">
        <v>35.8477</v>
      </c>
      <c r="JU679">
        <v>24.0875</v>
      </c>
      <c r="JV679">
        <v>18</v>
      </c>
      <c r="JW679">
        <v>547.054</v>
      </c>
      <c r="JX679">
        <v>434.537</v>
      </c>
      <c r="JY679">
        <v>25.4137</v>
      </c>
      <c r="JZ679">
        <v>28.2431</v>
      </c>
      <c r="KA679">
        <v>29.9999</v>
      </c>
      <c r="KB679">
        <v>28.1765</v>
      </c>
      <c r="KC679">
        <v>28.2008</v>
      </c>
      <c r="KD679">
        <v>51.2762</v>
      </c>
      <c r="KE679">
        <v>26.7282</v>
      </c>
      <c r="KF679">
        <v>100</v>
      </c>
      <c r="KG679">
        <v>25.4261</v>
      </c>
      <c r="KH679">
        <v>1457.56</v>
      </c>
      <c r="KI679">
        <v>21.9315</v>
      </c>
      <c r="KJ679">
        <v>92.7924</v>
      </c>
      <c r="KK679">
        <v>98.7602</v>
      </c>
    </row>
    <row r="680" spans="1:297">
      <c r="A680">
        <v>664</v>
      </c>
      <c r="B680">
        <v>1759007698.1</v>
      </c>
      <c r="C680">
        <v>20351.0999999046</v>
      </c>
      <c r="D680" t="s">
        <v>1775</v>
      </c>
      <c r="E680" t="s">
        <v>1776</v>
      </c>
      <c r="F680">
        <v>5</v>
      </c>
      <c r="G680" t="s">
        <v>1602</v>
      </c>
      <c r="H680" t="s">
        <v>436</v>
      </c>
      <c r="I680">
        <v>1759007689.94615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(EA680+(U680+2*0.95*5.67E-8*(((EA680+$B$7)+273)^4-(EA680+273)^4)-44100*J680)/(1.84*29.3*R680+8*0.95*5.67E-8*(EA680+273)^3))</f>
        <v>0</v>
      </c>
      <c r="W680">
        <f>($C$7*EB680+$D$7*EC680+$E$7*V680)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2*0.95*5.67E-8*(((EA680+$B$7)+273)^4-(W680+273)^4)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1475.40793571429</v>
      </c>
      <c r="AK680">
        <v>1454.4376969697</v>
      </c>
      <c r="AL680">
        <v>3.57108614718585</v>
      </c>
      <c r="AM680">
        <v>63.08</v>
      </c>
      <c r="AN680">
        <f>(AP680 - AO680 + DY680*1E3/(8.314*(EA680+273.15)) * AR680/DX680 * AQ680) * DX680/(100*DL680) * 1000/(1000 - AP680)</f>
        <v>0</v>
      </c>
      <c r="AO680">
        <v>21.9427982916667</v>
      </c>
      <c r="AP680">
        <v>22.4454787878788</v>
      </c>
      <c r="AQ680">
        <v>-4.48819845008964e-06</v>
      </c>
      <c r="AR680">
        <v>99.94</v>
      </c>
      <c r="AS680">
        <v>0</v>
      </c>
      <c r="AT680">
        <v>0</v>
      </c>
      <c r="AU680">
        <f>IF(AS680*$H$13&gt;=AW680,1.0,(AW680/(AW680-AS680*$H$13)))</f>
        <v>0</v>
      </c>
      <c r="AV680">
        <f>(AU680-1)*100</f>
        <v>0</v>
      </c>
      <c r="AW680">
        <f>MAX(0,($B$13+$C$13*EF680)/(1+$D$13*EF680)*DY680/(EA680+273)*$E$13)</f>
        <v>0</v>
      </c>
      <c r="AX680" t="s">
        <v>437</v>
      </c>
      <c r="AY680" t="s">
        <v>437</v>
      </c>
      <c r="AZ680">
        <v>0</v>
      </c>
      <c r="BA680">
        <v>0</v>
      </c>
      <c r="BB680">
        <f>1-AZ680/BA680</f>
        <v>0</v>
      </c>
      <c r="BC680">
        <v>0</v>
      </c>
      <c r="BD680" t="s">
        <v>437</v>
      </c>
      <c r="BE680" t="s">
        <v>437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437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$B$11*EG680+$C$11*EH680+$F$11*ES680*(1-EV680)</f>
        <v>0</v>
      </c>
      <c r="DI680">
        <f>DH680*DJ680</f>
        <v>0</v>
      </c>
      <c r="DJ680">
        <f>($B$11*$D$9+$C$11*$D$9+$F$11*((FF680+EX680)/MAX(FF680+EX680+FG680, 0.1)*$I$9+FG680/MAX(FF680+EX680+FG680, 0.1)*$J$9))/($B$11+$C$11+$F$11)</f>
        <v>0</v>
      </c>
      <c r="DK680">
        <f>($B$11*$K$9+$C$11*$K$9+$F$11*((FF680+EX680)/MAX(FF680+EX680+FG680, 0.1)*$P$9+FG680/MAX(FF680+EX680+FG680, 0.1)*$Q$9))/($B$11+$C$11+$F$11)</f>
        <v>0</v>
      </c>
      <c r="DL680">
        <v>2.7</v>
      </c>
      <c r="DM680">
        <v>0.5</v>
      </c>
      <c r="DN680" t="s">
        <v>438</v>
      </c>
      <c r="DO680">
        <v>2</v>
      </c>
      <c r="DP680" t="b">
        <v>1</v>
      </c>
      <c r="DQ680">
        <v>1759007689.94615</v>
      </c>
      <c r="DR680">
        <v>1397.31615384615</v>
      </c>
      <c r="DS680">
        <v>1426.85846153846</v>
      </c>
      <c r="DT680">
        <v>22.4465230769231</v>
      </c>
      <c r="DU680">
        <v>21.9376076923077</v>
      </c>
      <c r="DV680">
        <v>1389.39307692308</v>
      </c>
      <c r="DW680">
        <v>22.0852153846154</v>
      </c>
      <c r="DX680">
        <v>500.021615384615</v>
      </c>
      <c r="DY680">
        <v>90.2073230769231</v>
      </c>
      <c r="DZ680">
        <v>0.0294152384615385</v>
      </c>
      <c r="EA680">
        <v>29.1317076923077</v>
      </c>
      <c r="EB680">
        <v>29.9788615384615</v>
      </c>
      <c r="EC680">
        <v>999.9</v>
      </c>
      <c r="ED680">
        <v>0</v>
      </c>
      <c r="EE680">
        <v>0</v>
      </c>
      <c r="EF680">
        <v>10029.6292307692</v>
      </c>
      <c r="EG680">
        <v>0</v>
      </c>
      <c r="EH680">
        <v>9.84861</v>
      </c>
      <c r="EI680">
        <v>-29.5452692307692</v>
      </c>
      <c r="EJ680">
        <v>1429.39923076923</v>
      </c>
      <c r="EK680">
        <v>1458.86230769231</v>
      </c>
      <c r="EL680">
        <v>0.508909692307692</v>
      </c>
      <c r="EM680">
        <v>1426.85846153846</v>
      </c>
      <c r="EN680">
        <v>21.9376076923077</v>
      </c>
      <c r="EO680">
        <v>2.02484076923077</v>
      </c>
      <c r="EP680">
        <v>1.97893307692308</v>
      </c>
      <c r="EQ680">
        <v>17.6399461538462</v>
      </c>
      <c r="ER680">
        <v>17.2767615384615</v>
      </c>
      <c r="ES680">
        <v>2000.04538461538</v>
      </c>
      <c r="ET680">
        <v>0.979994384615385</v>
      </c>
      <c r="EU680">
        <v>0.0200056153846154</v>
      </c>
      <c r="EV680">
        <v>0</v>
      </c>
      <c r="EW680">
        <v>337.442846153846</v>
      </c>
      <c r="EX680">
        <v>5.00016</v>
      </c>
      <c r="EY680">
        <v>7001.18615384615</v>
      </c>
      <c r="EZ680">
        <v>18234.5615384615</v>
      </c>
      <c r="FA680">
        <v>48.9131538461539</v>
      </c>
      <c r="FB680">
        <v>49.437</v>
      </c>
      <c r="FC680">
        <v>49.3701538461538</v>
      </c>
      <c r="FD680">
        <v>49.062</v>
      </c>
      <c r="FE680">
        <v>50.687</v>
      </c>
      <c r="FF680">
        <v>1955.13538461538</v>
      </c>
      <c r="FG680">
        <v>39.91</v>
      </c>
      <c r="FH680">
        <v>0</v>
      </c>
      <c r="FI680">
        <v>1759007703.9</v>
      </c>
      <c r="FJ680">
        <v>0</v>
      </c>
      <c r="FK680">
        <v>337.514615384615</v>
      </c>
      <c r="FL680">
        <v>-1.47993164341831</v>
      </c>
      <c r="FM680">
        <v>-23.7158974212676</v>
      </c>
      <c r="FN680">
        <v>7000.79807692308</v>
      </c>
      <c r="FO680">
        <v>15</v>
      </c>
      <c r="FP680">
        <v>0</v>
      </c>
      <c r="FQ680" t="s">
        <v>439</v>
      </c>
      <c r="FR680">
        <v>1747249705.1</v>
      </c>
      <c r="FS680">
        <v>1747249711.1</v>
      </c>
      <c r="FT680">
        <v>0</v>
      </c>
      <c r="FU680">
        <v>0.871</v>
      </c>
      <c r="FV680">
        <v>0.066</v>
      </c>
      <c r="FW680">
        <v>5.486</v>
      </c>
      <c r="FX680">
        <v>0.145</v>
      </c>
      <c r="FY680">
        <v>420</v>
      </c>
      <c r="FZ680">
        <v>16</v>
      </c>
      <c r="GA680">
        <v>0.27</v>
      </c>
      <c r="GB680">
        <v>0.16</v>
      </c>
      <c r="GC680">
        <v>-29.552335</v>
      </c>
      <c r="GD680">
        <v>0.753387969924796</v>
      </c>
      <c r="GE680">
        <v>0.446567462176769</v>
      </c>
      <c r="GF680">
        <v>0</v>
      </c>
      <c r="GG680">
        <v>337.577323529412</v>
      </c>
      <c r="GH680">
        <v>-1.34990069842245</v>
      </c>
      <c r="GI680">
        <v>0.258212944564137</v>
      </c>
      <c r="GJ680">
        <v>-1</v>
      </c>
      <c r="GK680">
        <v>0.5116908</v>
      </c>
      <c r="GL680">
        <v>-0.0596746466165418</v>
      </c>
      <c r="GM680">
        <v>0.00597338985501532</v>
      </c>
      <c r="GN680">
        <v>1</v>
      </c>
      <c r="GO680">
        <v>1</v>
      </c>
      <c r="GP680">
        <v>2</v>
      </c>
      <c r="GQ680" t="s">
        <v>446</v>
      </c>
      <c r="GR680">
        <v>3.12568</v>
      </c>
      <c r="GS680">
        <v>2.65491</v>
      </c>
      <c r="GT680">
        <v>0.20484</v>
      </c>
      <c r="GU680">
        <v>0.207594</v>
      </c>
      <c r="GV680">
        <v>0.0964692</v>
      </c>
      <c r="GW680">
        <v>0.0955109</v>
      </c>
      <c r="GX680">
        <v>20418.7</v>
      </c>
      <c r="GY680">
        <v>19337</v>
      </c>
      <c r="GZ680">
        <v>22964.2</v>
      </c>
      <c r="HA680">
        <v>23761.2</v>
      </c>
      <c r="HB680">
        <v>35373.2</v>
      </c>
      <c r="HC680">
        <v>35587.5</v>
      </c>
      <c r="HD680">
        <v>41402.8</v>
      </c>
      <c r="HE680">
        <v>42378</v>
      </c>
      <c r="HF680">
        <v>1.90322</v>
      </c>
      <c r="HG680">
        <v>1.81715</v>
      </c>
      <c r="HH680">
        <v>0.190511</v>
      </c>
      <c r="HI680">
        <v>0</v>
      </c>
      <c r="HJ680">
        <v>26.8809</v>
      </c>
      <c r="HK680">
        <v>999.9</v>
      </c>
      <c r="HL680">
        <v>55.823</v>
      </c>
      <c r="HM680">
        <v>29.477</v>
      </c>
      <c r="HN680">
        <v>25.5852</v>
      </c>
      <c r="HO680">
        <v>53.8528</v>
      </c>
      <c r="HP680">
        <v>41.4864</v>
      </c>
      <c r="HQ680">
        <v>1</v>
      </c>
      <c r="HR680">
        <v>0.052467</v>
      </c>
      <c r="HS680">
        <v>0.711106</v>
      </c>
      <c r="HT680">
        <v>20.2163</v>
      </c>
      <c r="HU680">
        <v>5.23376</v>
      </c>
      <c r="HV680">
        <v>11.992</v>
      </c>
      <c r="HW680">
        <v>4.95565</v>
      </c>
      <c r="HX680">
        <v>3.30393</v>
      </c>
      <c r="HY680">
        <v>26.1</v>
      </c>
      <c r="HZ680">
        <v>9999</v>
      </c>
      <c r="IA680">
        <v>9999</v>
      </c>
      <c r="IB680">
        <v>9999</v>
      </c>
      <c r="IC680">
        <v>1.86846</v>
      </c>
      <c r="ID680">
        <v>1.86417</v>
      </c>
      <c r="IE680">
        <v>1.87181</v>
      </c>
      <c r="IF680">
        <v>1.86267</v>
      </c>
      <c r="IG680">
        <v>1.86204</v>
      </c>
      <c r="IH680">
        <v>1.86857</v>
      </c>
      <c r="II680">
        <v>1.85867</v>
      </c>
      <c r="IJ680">
        <v>1.86508</v>
      </c>
      <c r="IK680">
        <v>5</v>
      </c>
      <c r="IL680">
        <v>0</v>
      </c>
      <c r="IM680">
        <v>0</v>
      </c>
      <c r="IN680">
        <v>0</v>
      </c>
      <c r="IO680" t="s">
        <v>441</v>
      </c>
      <c r="IP680" t="s">
        <v>442</v>
      </c>
      <c r="IQ680" t="s">
        <v>443</v>
      </c>
      <c r="IR680" t="s">
        <v>443</v>
      </c>
      <c r="IS680" t="s">
        <v>443</v>
      </c>
      <c r="IT680" t="s">
        <v>443</v>
      </c>
      <c r="IU680">
        <v>0</v>
      </c>
      <c r="IV680">
        <v>100</v>
      </c>
      <c r="IW680">
        <v>100</v>
      </c>
      <c r="IX680">
        <v>7.97</v>
      </c>
      <c r="IY680">
        <v>0.3613</v>
      </c>
      <c r="IZ680">
        <v>4.29428474587108</v>
      </c>
      <c r="JA680">
        <v>0.0044018681294096</v>
      </c>
      <c r="JB680">
        <v>-1.90699597991277e-06</v>
      </c>
      <c r="JC680">
        <v>4.44501569190667e-10</v>
      </c>
      <c r="JD680">
        <v>0.0663976639725661</v>
      </c>
      <c r="JE680">
        <v>0.00774552653971819</v>
      </c>
      <c r="JF680">
        <v>0.000136201457998369</v>
      </c>
      <c r="JG680">
        <v>5.32982615085375e-06</v>
      </c>
      <c r="JH680">
        <v>-0</v>
      </c>
      <c r="JI680">
        <v>1991</v>
      </c>
      <c r="JJ680">
        <v>1</v>
      </c>
      <c r="JK680">
        <v>28</v>
      </c>
      <c r="JL680">
        <v>195966.5</v>
      </c>
      <c r="JM680">
        <v>195966.5</v>
      </c>
      <c r="JN680">
        <v>2.58423</v>
      </c>
      <c r="JO680">
        <v>2.34497</v>
      </c>
      <c r="JP680">
        <v>1.4978</v>
      </c>
      <c r="JQ680">
        <v>2.33276</v>
      </c>
      <c r="JR680">
        <v>1.54419</v>
      </c>
      <c r="JS680">
        <v>2.32056</v>
      </c>
      <c r="JT680">
        <v>35.8477</v>
      </c>
      <c r="JU680">
        <v>24.0963</v>
      </c>
      <c r="JV680">
        <v>18</v>
      </c>
      <c r="JW680">
        <v>546.998</v>
      </c>
      <c r="JX680">
        <v>434.522</v>
      </c>
      <c r="JY680">
        <v>25.4328</v>
      </c>
      <c r="JZ680">
        <v>28.2431</v>
      </c>
      <c r="KA680">
        <v>29.9999</v>
      </c>
      <c r="KB680">
        <v>28.1757</v>
      </c>
      <c r="KC680">
        <v>28.1988</v>
      </c>
      <c r="KD680">
        <v>51.7563</v>
      </c>
      <c r="KE680">
        <v>26.7282</v>
      </c>
      <c r="KF680">
        <v>100</v>
      </c>
      <c r="KG680">
        <v>25.4403</v>
      </c>
      <c r="KH680">
        <v>1471.22</v>
      </c>
      <c r="KI680">
        <v>21.9432</v>
      </c>
      <c r="KJ680">
        <v>92.7928</v>
      </c>
      <c r="KK680">
        <v>98.7605</v>
      </c>
    </row>
    <row r="681" spans="1:297">
      <c r="A681">
        <v>665</v>
      </c>
      <c r="B681">
        <v>1759007703.1</v>
      </c>
      <c r="C681">
        <v>20356.0999999046</v>
      </c>
      <c r="D681" t="s">
        <v>1777</v>
      </c>
      <c r="E681" t="s">
        <v>1778</v>
      </c>
      <c r="F681">
        <v>5</v>
      </c>
      <c r="G681" t="s">
        <v>1602</v>
      </c>
      <c r="H681" t="s">
        <v>436</v>
      </c>
      <c r="I681">
        <v>1759007694.94615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(EA681+(U681+2*0.95*5.67E-8*(((EA681+$B$7)+273)^4-(EA681+273)^4)-44100*J681)/(1.84*29.3*R681+8*0.95*5.67E-8*(EA681+273)^3))</f>
        <v>0</v>
      </c>
      <c r="W681">
        <f>($C$7*EB681+$D$7*EC681+$E$7*V681)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2*0.95*5.67E-8*(((EA681+$B$7)+273)^4-(W681+273)^4)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1491.15916142857</v>
      </c>
      <c r="AK681">
        <v>1470.43096969697</v>
      </c>
      <c r="AL681">
        <v>3.19637099567096</v>
      </c>
      <c r="AM681">
        <v>63.08</v>
      </c>
      <c r="AN681">
        <f>(AP681 - AO681 + DY681*1E3/(8.314*(EA681+273.15)) * AR681/DX681 * AQ681) * DX681/(100*DL681) * 1000/(1000 - AP681)</f>
        <v>0</v>
      </c>
      <c r="AO681">
        <v>21.9466859672619</v>
      </c>
      <c r="AP681">
        <v>22.4469375757576</v>
      </c>
      <c r="AQ681">
        <v>3.37289950169594e-07</v>
      </c>
      <c r="AR681">
        <v>99.94</v>
      </c>
      <c r="AS681">
        <v>0</v>
      </c>
      <c r="AT681">
        <v>0</v>
      </c>
      <c r="AU681">
        <f>IF(AS681*$H$13&gt;=AW681,1.0,(AW681/(AW681-AS681*$H$13)))</f>
        <v>0</v>
      </c>
      <c r="AV681">
        <f>(AU681-1)*100</f>
        <v>0</v>
      </c>
      <c r="AW681">
        <f>MAX(0,($B$13+$C$13*EF681)/(1+$D$13*EF681)*DY681/(EA681+273)*$E$13)</f>
        <v>0</v>
      </c>
      <c r="AX681" t="s">
        <v>437</v>
      </c>
      <c r="AY681" t="s">
        <v>437</v>
      </c>
      <c r="AZ681">
        <v>0</v>
      </c>
      <c r="BA681">
        <v>0</v>
      </c>
      <c r="BB681">
        <f>1-AZ681/BA681</f>
        <v>0</v>
      </c>
      <c r="BC681">
        <v>0</v>
      </c>
      <c r="BD681" t="s">
        <v>437</v>
      </c>
      <c r="BE681" t="s">
        <v>437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437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$B$11*EG681+$C$11*EH681+$F$11*ES681*(1-EV681)</f>
        <v>0</v>
      </c>
      <c r="DI681">
        <f>DH681*DJ681</f>
        <v>0</v>
      </c>
      <c r="DJ681">
        <f>($B$11*$D$9+$C$11*$D$9+$F$11*((FF681+EX681)/MAX(FF681+EX681+FG681, 0.1)*$I$9+FG681/MAX(FF681+EX681+FG681, 0.1)*$J$9))/($B$11+$C$11+$F$11)</f>
        <v>0</v>
      </c>
      <c r="DK681">
        <f>($B$11*$K$9+$C$11*$K$9+$F$11*((FF681+EX681)/MAX(FF681+EX681+FG681, 0.1)*$P$9+FG681/MAX(FF681+EX681+FG681, 0.1)*$Q$9))/($B$11+$C$11+$F$11)</f>
        <v>0</v>
      </c>
      <c r="DL681">
        <v>2.7</v>
      </c>
      <c r="DM681">
        <v>0.5</v>
      </c>
      <c r="DN681" t="s">
        <v>438</v>
      </c>
      <c r="DO681">
        <v>2</v>
      </c>
      <c r="DP681" t="b">
        <v>1</v>
      </c>
      <c r="DQ681">
        <v>1759007694.94615</v>
      </c>
      <c r="DR681">
        <v>1414.02153846154</v>
      </c>
      <c r="DS681">
        <v>1443.13538461538</v>
      </c>
      <c r="DT681">
        <v>22.4469</v>
      </c>
      <c r="DU681">
        <v>21.9417230769231</v>
      </c>
      <c r="DV681">
        <v>1406.07076923077</v>
      </c>
      <c r="DW681">
        <v>22.0855769230769</v>
      </c>
      <c r="DX681">
        <v>500.025230769231</v>
      </c>
      <c r="DY681">
        <v>90.2070384615385</v>
      </c>
      <c r="DZ681">
        <v>0.0293137923076923</v>
      </c>
      <c r="EA681">
        <v>29.1330384615385</v>
      </c>
      <c r="EB681">
        <v>29.9826461538462</v>
      </c>
      <c r="EC681">
        <v>999.9</v>
      </c>
      <c r="ED681">
        <v>0</v>
      </c>
      <c r="EE681">
        <v>0</v>
      </c>
      <c r="EF681">
        <v>10025.6815384615</v>
      </c>
      <c r="EG681">
        <v>0</v>
      </c>
      <c r="EH681">
        <v>9.84861</v>
      </c>
      <c r="EI681">
        <v>-29.1160615384615</v>
      </c>
      <c r="EJ681">
        <v>1446.49</v>
      </c>
      <c r="EK681">
        <v>1475.51153846154</v>
      </c>
      <c r="EL681">
        <v>0.505169076923077</v>
      </c>
      <c r="EM681">
        <v>1443.13538461538</v>
      </c>
      <c r="EN681">
        <v>21.9417230769231</v>
      </c>
      <c r="EO681">
        <v>2.02486846153846</v>
      </c>
      <c r="EP681">
        <v>1.97929769230769</v>
      </c>
      <c r="EQ681">
        <v>17.6401615384615</v>
      </c>
      <c r="ER681">
        <v>17.2796923076923</v>
      </c>
      <c r="ES681">
        <v>2000.02461538462</v>
      </c>
      <c r="ET681">
        <v>0.979994153846154</v>
      </c>
      <c r="EU681">
        <v>0.0200058307692308</v>
      </c>
      <c r="EV681">
        <v>0</v>
      </c>
      <c r="EW681">
        <v>337.327846153846</v>
      </c>
      <c r="EX681">
        <v>5.00016</v>
      </c>
      <c r="EY681">
        <v>6999.09846153846</v>
      </c>
      <c r="EZ681">
        <v>18234.3769230769</v>
      </c>
      <c r="FA681">
        <v>48.9226923076923</v>
      </c>
      <c r="FB681">
        <v>49.437</v>
      </c>
      <c r="FC681">
        <v>49.375</v>
      </c>
      <c r="FD681">
        <v>49.062</v>
      </c>
      <c r="FE681">
        <v>50.687</v>
      </c>
      <c r="FF681">
        <v>1955.11461538462</v>
      </c>
      <c r="FG681">
        <v>39.91</v>
      </c>
      <c r="FH681">
        <v>0</v>
      </c>
      <c r="FI681">
        <v>1759007708.7</v>
      </c>
      <c r="FJ681">
        <v>0</v>
      </c>
      <c r="FK681">
        <v>337.380538461538</v>
      </c>
      <c r="FL681">
        <v>-1.07610258091881</v>
      </c>
      <c r="FM681">
        <v>-24.5439316678834</v>
      </c>
      <c r="FN681">
        <v>6998.87961538462</v>
      </c>
      <c r="FO681">
        <v>15</v>
      </c>
      <c r="FP681">
        <v>0</v>
      </c>
      <c r="FQ681" t="s">
        <v>439</v>
      </c>
      <c r="FR681">
        <v>1747249705.1</v>
      </c>
      <c r="FS681">
        <v>1747249711.1</v>
      </c>
      <c r="FT681">
        <v>0</v>
      </c>
      <c r="FU681">
        <v>0.871</v>
      </c>
      <c r="FV681">
        <v>0.066</v>
      </c>
      <c r="FW681">
        <v>5.486</v>
      </c>
      <c r="FX681">
        <v>0.145</v>
      </c>
      <c r="FY681">
        <v>420</v>
      </c>
      <c r="FZ681">
        <v>16</v>
      </c>
      <c r="GA681">
        <v>0.27</v>
      </c>
      <c r="GB681">
        <v>0.16</v>
      </c>
      <c r="GC681">
        <v>-29.3517714285714</v>
      </c>
      <c r="GD681">
        <v>4.79784935064935</v>
      </c>
      <c r="GE681">
        <v>0.619111477109281</v>
      </c>
      <c r="GF681">
        <v>0</v>
      </c>
      <c r="GG681">
        <v>337.464088235294</v>
      </c>
      <c r="GH681">
        <v>-1.38928953947607</v>
      </c>
      <c r="GI681">
        <v>0.260206520654272</v>
      </c>
      <c r="GJ681">
        <v>-1</v>
      </c>
      <c r="GK681">
        <v>0.507442761904762</v>
      </c>
      <c r="GL681">
        <v>-0.0513035064935061</v>
      </c>
      <c r="GM681">
        <v>0.00540703846327271</v>
      </c>
      <c r="GN681">
        <v>1</v>
      </c>
      <c r="GO681">
        <v>1</v>
      </c>
      <c r="GP681">
        <v>2</v>
      </c>
      <c r="GQ681" t="s">
        <v>446</v>
      </c>
      <c r="GR681">
        <v>3.12542</v>
      </c>
      <c r="GS681">
        <v>2.65482</v>
      </c>
      <c r="GT681">
        <v>0.206228</v>
      </c>
      <c r="GU681">
        <v>0.208901</v>
      </c>
      <c r="GV681">
        <v>0.0964692</v>
      </c>
      <c r="GW681">
        <v>0.09552</v>
      </c>
      <c r="GX681">
        <v>20382.6</v>
      </c>
      <c r="GY681">
        <v>19305.2</v>
      </c>
      <c r="GZ681">
        <v>22963.7</v>
      </c>
      <c r="HA681">
        <v>23761.2</v>
      </c>
      <c r="HB681">
        <v>35373.2</v>
      </c>
      <c r="HC681">
        <v>35587.1</v>
      </c>
      <c r="HD681">
        <v>41402.7</v>
      </c>
      <c r="HE681">
        <v>42377.8</v>
      </c>
      <c r="HF681">
        <v>1.9029</v>
      </c>
      <c r="HG681">
        <v>1.81798</v>
      </c>
      <c r="HH681">
        <v>0.190921</v>
      </c>
      <c r="HI681">
        <v>0</v>
      </c>
      <c r="HJ681">
        <v>26.8787</v>
      </c>
      <c r="HK681">
        <v>999.9</v>
      </c>
      <c r="HL681">
        <v>55.823</v>
      </c>
      <c r="HM681">
        <v>29.477</v>
      </c>
      <c r="HN681">
        <v>25.5822</v>
      </c>
      <c r="HO681">
        <v>53.7728</v>
      </c>
      <c r="HP681">
        <v>41.5665</v>
      </c>
      <c r="HQ681">
        <v>1</v>
      </c>
      <c r="HR681">
        <v>0.0525686</v>
      </c>
      <c r="HS681">
        <v>0.725692</v>
      </c>
      <c r="HT681">
        <v>20.2158</v>
      </c>
      <c r="HU681">
        <v>5.23271</v>
      </c>
      <c r="HV681">
        <v>11.992</v>
      </c>
      <c r="HW681">
        <v>4.95565</v>
      </c>
      <c r="HX681">
        <v>3.3038</v>
      </c>
      <c r="HY681">
        <v>26.1</v>
      </c>
      <c r="HZ681">
        <v>9999</v>
      </c>
      <c r="IA681">
        <v>9999</v>
      </c>
      <c r="IB681">
        <v>9999</v>
      </c>
      <c r="IC681">
        <v>1.86846</v>
      </c>
      <c r="ID681">
        <v>1.86418</v>
      </c>
      <c r="IE681">
        <v>1.8718</v>
      </c>
      <c r="IF681">
        <v>1.86265</v>
      </c>
      <c r="IG681">
        <v>1.86204</v>
      </c>
      <c r="IH681">
        <v>1.86854</v>
      </c>
      <c r="II681">
        <v>1.85867</v>
      </c>
      <c r="IJ681">
        <v>1.86508</v>
      </c>
      <c r="IK681">
        <v>5</v>
      </c>
      <c r="IL681">
        <v>0</v>
      </c>
      <c r="IM681">
        <v>0</v>
      </c>
      <c r="IN681">
        <v>0</v>
      </c>
      <c r="IO681" t="s">
        <v>441</v>
      </c>
      <c r="IP681" t="s">
        <v>442</v>
      </c>
      <c r="IQ681" t="s">
        <v>443</v>
      </c>
      <c r="IR681" t="s">
        <v>443</v>
      </c>
      <c r="IS681" t="s">
        <v>443</v>
      </c>
      <c r="IT681" t="s">
        <v>443</v>
      </c>
      <c r="IU681">
        <v>0</v>
      </c>
      <c r="IV681">
        <v>100</v>
      </c>
      <c r="IW681">
        <v>100</v>
      </c>
      <c r="IX681">
        <v>8</v>
      </c>
      <c r="IY681">
        <v>0.3613</v>
      </c>
      <c r="IZ681">
        <v>4.29428474587108</v>
      </c>
      <c r="JA681">
        <v>0.0044018681294096</v>
      </c>
      <c r="JB681">
        <v>-1.90699597991277e-06</v>
      </c>
      <c r="JC681">
        <v>4.44501569190667e-10</v>
      </c>
      <c r="JD681">
        <v>0.0663976639725661</v>
      </c>
      <c r="JE681">
        <v>0.00774552653971819</v>
      </c>
      <c r="JF681">
        <v>0.000136201457998369</v>
      </c>
      <c r="JG681">
        <v>5.32982615085375e-06</v>
      </c>
      <c r="JH681">
        <v>-0</v>
      </c>
      <c r="JI681">
        <v>1991</v>
      </c>
      <c r="JJ681">
        <v>1</v>
      </c>
      <c r="JK681">
        <v>28</v>
      </c>
      <c r="JL681">
        <v>195966.6</v>
      </c>
      <c r="JM681">
        <v>195966.5</v>
      </c>
      <c r="JN681">
        <v>2.6062</v>
      </c>
      <c r="JO681">
        <v>2.33276</v>
      </c>
      <c r="JP681">
        <v>1.4978</v>
      </c>
      <c r="JQ681">
        <v>2.33276</v>
      </c>
      <c r="JR681">
        <v>1.54419</v>
      </c>
      <c r="JS681">
        <v>2.36938</v>
      </c>
      <c r="JT681">
        <v>35.8477</v>
      </c>
      <c r="JU681">
        <v>24.0963</v>
      </c>
      <c r="JV681">
        <v>18</v>
      </c>
      <c r="JW681">
        <v>546.774</v>
      </c>
      <c r="JX681">
        <v>435.011</v>
      </c>
      <c r="JY681">
        <v>25.4465</v>
      </c>
      <c r="JZ681">
        <v>28.2407</v>
      </c>
      <c r="KA681">
        <v>30</v>
      </c>
      <c r="KB681">
        <v>28.1741</v>
      </c>
      <c r="KC681">
        <v>28.1984</v>
      </c>
      <c r="KD681">
        <v>52.3521</v>
      </c>
      <c r="KE681">
        <v>26.7282</v>
      </c>
      <c r="KF681">
        <v>100</v>
      </c>
      <c r="KG681">
        <v>25.4474</v>
      </c>
      <c r="KH681">
        <v>1491.63</v>
      </c>
      <c r="KI681">
        <v>21.9469</v>
      </c>
      <c r="KJ681">
        <v>92.7919</v>
      </c>
      <c r="KK681">
        <v>98.7604</v>
      </c>
    </row>
    <row r="682" spans="1:297">
      <c r="A682">
        <v>666</v>
      </c>
      <c r="B682">
        <v>1759007708.1</v>
      </c>
      <c r="C682">
        <v>20361.0999999046</v>
      </c>
      <c r="D682" t="s">
        <v>1779</v>
      </c>
      <c r="E682" t="s">
        <v>1780</v>
      </c>
      <c r="F682">
        <v>5</v>
      </c>
      <c r="G682" t="s">
        <v>1602</v>
      </c>
      <c r="H682" t="s">
        <v>436</v>
      </c>
      <c r="I682">
        <v>1759007699.94615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(EA682+(U682+2*0.95*5.67E-8*(((EA682+$B$7)+273)^4-(EA682+273)^4)-44100*J682)/(1.84*29.3*R682+8*0.95*5.67E-8*(EA682+273)^3))</f>
        <v>0</v>
      </c>
      <c r="W682">
        <f>($C$7*EB682+$D$7*EC682+$E$7*V682)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2*0.95*5.67E-8*(((EA682+$B$7)+273)^4-(W682+273)^4)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1506.92176629762</v>
      </c>
      <c r="AK682">
        <v>1486.33824242424</v>
      </c>
      <c r="AL682">
        <v>3.16496774891768</v>
      </c>
      <c r="AM682">
        <v>63.08</v>
      </c>
      <c r="AN682">
        <f>(AP682 - AO682 + DY682*1E3/(8.314*(EA682+273.15)) * AR682/DX682 * AQ682) * DX682/(100*DL682) * 1000/(1000 - AP682)</f>
        <v>0</v>
      </c>
      <c r="AO682">
        <v>21.9490846041667</v>
      </c>
      <c r="AP682">
        <v>22.4459412121212</v>
      </c>
      <c r="AQ682">
        <v>-1.16426102635773e-06</v>
      </c>
      <c r="AR682">
        <v>99.94</v>
      </c>
      <c r="AS682">
        <v>0</v>
      </c>
      <c r="AT682">
        <v>0</v>
      </c>
      <c r="AU682">
        <f>IF(AS682*$H$13&gt;=AW682,1.0,(AW682/(AW682-AS682*$H$13)))</f>
        <v>0</v>
      </c>
      <c r="AV682">
        <f>(AU682-1)*100</f>
        <v>0</v>
      </c>
      <c r="AW682">
        <f>MAX(0,($B$13+$C$13*EF682)/(1+$D$13*EF682)*DY682/(EA682+273)*$E$13)</f>
        <v>0</v>
      </c>
      <c r="AX682" t="s">
        <v>437</v>
      </c>
      <c r="AY682" t="s">
        <v>437</v>
      </c>
      <c r="AZ682">
        <v>0</v>
      </c>
      <c r="BA682">
        <v>0</v>
      </c>
      <c r="BB682">
        <f>1-AZ682/BA682</f>
        <v>0</v>
      </c>
      <c r="BC682">
        <v>0</v>
      </c>
      <c r="BD682" t="s">
        <v>437</v>
      </c>
      <c r="BE682" t="s">
        <v>437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437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$B$11*EG682+$C$11*EH682+$F$11*ES682*(1-EV682)</f>
        <v>0</v>
      </c>
      <c r="DI682">
        <f>DH682*DJ682</f>
        <v>0</v>
      </c>
      <c r="DJ682">
        <f>($B$11*$D$9+$C$11*$D$9+$F$11*((FF682+EX682)/MAX(FF682+EX682+FG682, 0.1)*$I$9+FG682/MAX(FF682+EX682+FG682, 0.1)*$J$9))/($B$11+$C$11+$F$11)</f>
        <v>0</v>
      </c>
      <c r="DK682">
        <f>($B$11*$K$9+$C$11*$K$9+$F$11*((FF682+EX682)/MAX(FF682+EX682+FG682, 0.1)*$P$9+FG682/MAX(FF682+EX682+FG682, 0.1)*$Q$9))/($B$11+$C$11+$F$11)</f>
        <v>0</v>
      </c>
      <c r="DL682">
        <v>2.7</v>
      </c>
      <c r="DM682">
        <v>0.5</v>
      </c>
      <c r="DN682" t="s">
        <v>438</v>
      </c>
      <c r="DO682">
        <v>2</v>
      </c>
      <c r="DP682" t="b">
        <v>1</v>
      </c>
      <c r="DQ682">
        <v>1759007699.94615</v>
      </c>
      <c r="DR682">
        <v>1430.38692307692</v>
      </c>
      <c r="DS682">
        <v>1459.27692307692</v>
      </c>
      <c r="DT682">
        <v>22.4465769230769</v>
      </c>
      <c r="DU682">
        <v>21.9457769230769</v>
      </c>
      <c r="DV682">
        <v>1422.40923076923</v>
      </c>
      <c r="DW682">
        <v>22.0852692307692</v>
      </c>
      <c r="DX682">
        <v>499.993846153846</v>
      </c>
      <c r="DY682">
        <v>90.2073615384615</v>
      </c>
      <c r="DZ682">
        <v>0.0293912307692308</v>
      </c>
      <c r="EA682">
        <v>29.1336769230769</v>
      </c>
      <c r="EB682">
        <v>29.9896769230769</v>
      </c>
      <c r="EC682">
        <v>999.9</v>
      </c>
      <c r="ED682">
        <v>0</v>
      </c>
      <c r="EE682">
        <v>0</v>
      </c>
      <c r="EF682">
        <v>10011.3430769231</v>
      </c>
      <c r="EG682">
        <v>0</v>
      </c>
      <c r="EH682">
        <v>9.84861</v>
      </c>
      <c r="EI682">
        <v>-28.8916461538462</v>
      </c>
      <c r="EJ682">
        <v>1463.23076923077</v>
      </c>
      <c r="EK682">
        <v>1492.02153846154</v>
      </c>
      <c r="EL682">
        <v>0.500808461538461</v>
      </c>
      <c r="EM682">
        <v>1459.27692307692</v>
      </c>
      <c r="EN682">
        <v>21.9457769230769</v>
      </c>
      <c r="EO682">
        <v>2.02484769230769</v>
      </c>
      <c r="EP682">
        <v>1.97966923076923</v>
      </c>
      <c r="EQ682">
        <v>17.6399923076923</v>
      </c>
      <c r="ER682">
        <v>17.2826769230769</v>
      </c>
      <c r="ES682">
        <v>2000.00153846154</v>
      </c>
      <c r="ET682">
        <v>0.979993923076923</v>
      </c>
      <c r="EU682">
        <v>0.0200060384615385</v>
      </c>
      <c r="EV682">
        <v>0</v>
      </c>
      <c r="EW682">
        <v>337.286230769231</v>
      </c>
      <c r="EX682">
        <v>5.00016</v>
      </c>
      <c r="EY682">
        <v>6997.13769230769</v>
      </c>
      <c r="EZ682">
        <v>18234.1615384615</v>
      </c>
      <c r="FA682">
        <v>48.9274615384615</v>
      </c>
      <c r="FB682">
        <v>49.437</v>
      </c>
      <c r="FC682">
        <v>49.3653076923077</v>
      </c>
      <c r="FD682">
        <v>49.062</v>
      </c>
      <c r="FE682">
        <v>50.687</v>
      </c>
      <c r="FF682">
        <v>1955.09153846154</v>
      </c>
      <c r="FG682">
        <v>39.91</v>
      </c>
      <c r="FH682">
        <v>0</v>
      </c>
      <c r="FI682">
        <v>1759007713.5</v>
      </c>
      <c r="FJ682">
        <v>0</v>
      </c>
      <c r="FK682">
        <v>337.326923076923</v>
      </c>
      <c r="FL682">
        <v>0.10611964455163</v>
      </c>
      <c r="FM682">
        <v>-23.3914529667351</v>
      </c>
      <c r="FN682">
        <v>6997.01384615385</v>
      </c>
      <c r="FO682">
        <v>15</v>
      </c>
      <c r="FP682">
        <v>0</v>
      </c>
      <c r="FQ682" t="s">
        <v>439</v>
      </c>
      <c r="FR682">
        <v>1747249705.1</v>
      </c>
      <c r="FS682">
        <v>1747249711.1</v>
      </c>
      <c r="FT682">
        <v>0</v>
      </c>
      <c r="FU682">
        <v>0.871</v>
      </c>
      <c r="FV682">
        <v>0.066</v>
      </c>
      <c r="FW682">
        <v>5.486</v>
      </c>
      <c r="FX682">
        <v>0.145</v>
      </c>
      <c r="FY682">
        <v>420</v>
      </c>
      <c r="FZ682">
        <v>16</v>
      </c>
      <c r="GA682">
        <v>0.27</v>
      </c>
      <c r="GB682">
        <v>0.16</v>
      </c>
      <c r="GC682">
        <v>-28.98806</v>
      </c>
      <c r="GD682">
        <v>4.05422255639095</v>
      </c>
      <c r="GE682">
        <v>0.698690024545935</v>
      </c>
      <c r="GF682">
        <v>0</v>
      </c>
      <c r="GG682">
        <v>337.379176470588</v>
      </c>
      <c r="GH682">
        <v>-0.660412535747441</v>
      </c>
      <c r="GI682">
        <v>0.239985351340719</v>
      </c>
      <c r="GJ682">
        <v>-1</v>
      </c>
      <c r="GK682">
        <v>0.5030934</v>
      </c>
      <c r="GL682">
        <v>-0.0536388270676701</v>
      </c>
      <c r="GM682">
        <v>0.0053492109642451</v>
      </c>
      <c r="GN682">
        <v>1</v>
      </c>
      <c r="GO682">
        <v>1</v>
      </c>
      <c r="GP682">
        <v>2</v>
      </c>
      <c r="GQ682" t="s">
        <v>446</v>
      </c>
      <c r="GR682">
        <v>3.12566</v>
      </c>
      <c r="GS682">
        <v>2.6553</v>
      </c>
      <c r="GT682">
        <v>0.207595</v>
      </c>
      <c r="GU682">
        <v>0.21046</v>
      </c>
      <c r="GV682">
        <v>0.0964662</v>
      </c>
      <c r="GW682">
        <v>0.0955292</v>
      </c>
      <c r="GX682">
        <v>20347.5</v>
      </c>
      <c r="GY682">
        <v>19267.2</v>
      </c>
      <c r="GZ682">
        <v>22963.7</v>
      </c>
      <c r="HA682">
        <v>23761.2</v>
      </c>
      <c r="HB682">
        <v>35373.5</v>
      </c>
      <c r="HC682">
        <v>35586.7</v>
      </c>
      <c r="HD682">
        <v>41402.8</v>
      </c>
      <c r="HE682">
        <v>42377.7</v>
      </c>
      <c r="HF682">
        <v>1.90322</v>
      </c>
      <c r="HG682">
        <v>1.81758</v>
      </c>
      <c r="HH682">
        <v>0.190996</v>
      </c>
      <c r="HI682">
        <v>0</v>
      </c>
      <c r="HJ682">
        <v>26.8765</v>
      </c>
      <c r="HK682">
        <v>999.9</v>
      </c>
      <c r="HL682">
        <v>55.823</v>
      </c>
      <c r="HM682">
        <v>29.477</v>
      </c>
      <c r="HN682">
        <v>25.5825</v>
      </c>
      <c r="HO682">
        <v>54.3228</v>
      </c>
      <c r="HP682">
        <v>41.3862</v>
      </c>
      <c r="HQ682">
        <v>1</v>
      </c>
      <c r="HR682">
        <v>0.0526905</v>
      </c>
      <c r="HS682">
        <v>0.748282</v>
      </c>
      <c r="HT682">
        <v>20.2158</v>
      </c>
      <c r="HU682">
        <v>5.23346</v>
      </c>
      <c r="HV682">
        <v>11.992</v>
      </c>
      <c r="HW682">
        <v>4.95575</v>
      </c>
      <c r="HX682">
        <v>3.3039</v>
      </c>
      <c r="HY682">
        <v>26.1</v>
      </c>
      <c r="HZ682">
        <v>9999</v>
      </c>
      <c r="IA682">
        <v>9999</v>
      </c>
      <c r="IB682">
        <v>9999</v>
      </c>
      <c r="IC682">
        <v>1.86845</v>
      </c>
      <c r="ID682">
        <v>1.86417</v>
      </c>
      <c r="IE682">
        <v>1.8718</v>
      </c>
      <c r="IF682">
        <v>1.86264</v>
      </c>
      <c r="IG682">
        <v>1.86203</v>
      </c>
      <c r="IH682">
        <v>1.86856</v>
      </c>
      <c r="II682">
        <v>1.85867</v>
      </c>
      <c r="IJ682">
        <v>1.86508</v>
      </c>
      <c r="IK682">
        <v>5</v>
      </c>
      <c r="IL682">
        <v>0</v>
      </c>
      <c r="IM682">
        <v>0</v>
      </c>
      <c r="IN682">
        <v>0</v>
      </c>
      <c r="IO682" t="s">
        <v>441</v>
      </c>
      <c r="IP682" t="s">
        <v>442</v>
      </c>
      <c r="IQ682" t="s">
        <v>443</v>
      </c>
      <c r="IR682" t="s">
        <v>443</v>
      </c>
      <c r="IS682" t="s">
        <v>443</v>
      </c>
      <c r="IT682" t="s">
        <v>443</v>
      </c>
      <c r="IU682">
        <v>0</v>
      </c>
      <c r="IV682">
        <v>100</v>
      </c>
      <c r="IW682">
        <v>100</v>
      </c>
      <c r="IX682">
        <v>8.02</v>
      </c>
      <c r="IY682">
        <v>0.3613</v>
      </c>
      <c r="IZ682">
        <v>4.29428474587108</v>
      </c>
      <c r="JA682">
        <v>0.0044018681294096</v>
      </c>
      <c r="JB682">
        <v>-1.90699597991277e-06</v>
      </c>
      <c r="JC682">
        <v>4.44501569190667e-10</v>
      </c>
      <c r="JD682">
        <v>0.0663976639725661</v>
      </c>
      <c r="JE682">
        <v>0.00774552653971819</v>
      </c>
      <c r="JF682">
        <v>0.000136201457998369</v>
      </c>
      <c r="JG682">
        <v>5.32982615085375e-06</v>
      </c>
      <c r="JH682">
        <v>-0</v>
      </c>
      <c r="JI682">
        <v>1991</v>
      </c>
      <c r="JJ682">
        <v>1</v>
      </c>
      <c r="JK682">
        <v>28</v>
      </c>
      <c r="JL682">
        <v>195966.7</v>
      </c>
      <c r="JM682">
        <v>195966.6</v>
      </c>
      <c r="JN682">
        <v>2.63794</v>
      </c>
      <c r="JO682">
        <v>2.35474</v>
      </c>
      <c r="JP682">
        <v>1.4978</v>
      </c>
      <c r="JQ682">
        <v>2.33276</v>
      </c>
      <c r="JR682">
        <v>1.54419</v>
      </c>
      <c r="JS682">
        <v>2.31079</v>
      </c>
      <c r="JT682">
        <v>35.8711</v>
      </c>
      <c r="JU682">
        <v>24.0875</v>
      </c>
      <c r="JV682">
        <v>18</v>
      </c>
      <c r="JW682">
        <v>546.977</v>
      </c>
      <c r="JX682">
        <v>434.758</v>
      </c>
      <c r="JY682">
        <v>25.4543</v>
      </c>
      <c r="JZ682">
        <v>28.2407</v>
      </c>
      <c r="KA682">
        <v>30.0001</v>
      </c>
      <c r="KB682">
        <v>28.1733</v>
      </c>
      <c r="KC682">
        <v>28.1964</v>
      </c>
      <c r="KD682">
        <v>52.8437</v>
      </c>
      <c r="KE682">
        <v>26.7282</v>
      </c>
      <c r="KF682">
        <v>100</v>
      </c>
      <c r="KG682">
        <v>25.4526</v>
      </c>
      <c r="KH682">
        <v>1505.13</v>
      </c>
      <c r="KI682">
        <v>21.9601</v>
      </c>
      <c r="KJ682">
        <v>92.7921</v>
      </c>
      <c r="KK682">
        <v>98.7602</v>
      </c>
    </row>
    <row r="683" spans="1:297">
      <c r="A683">
        <v>667</v>
      </c>
      <c r="B683">
        <v>1759007713.1</v>
      </c>
      <c r="C683">
        <v>20366.0999999046</v>
      </c>
      <c r="D683" t="s">
        <v>1781</v>
      </c>
      <c r="E683" t="s">
        <v>1782</v>
      </c>
      <c r="F683">
        <v>5</v>
      </c>
      <c r="G683" t="s">
        <v>1602</v>
      </c>
      <c r="H683" t="s">
        <v>436</v>
      </c>
      <c r="I683">
        <v>1759007704.94615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(EA683+(U683+2*0.95*5.67E-8*(((EA683+$B$7)+273)^4-(EA683+273)^4)-44100*J683)/(1.84*29.3*R683+8*0.95*5.67E-8*(EA683+273)^3))</f>
        <v>0</v>
      </c>
      <c r="W683">
        <f>($C$7*EB683+$D$7*EC683+$E$7*V683)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2*0.95*5.67E-8*(((EA683+$B$7)+273)^4-(W683+273)^4)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1525.8042159881</v>
      </c>
      <c r="AK683">
        <v>1504.14103030303</v>
      </c>
      <c r="AL683">
        <v>3.60793138528112</v>
      </c>
      <c r="AM683">
        <v>63.08</v>
      </c>
      <c r="AN683">
        <f>(AP683 - AO683 + DY683*1E3/(8.314*(EA683+273.15)) * AR683/DX683 * AQ683) * DX683/(100*DL683) * 1000/(1000 - AP683)</f>
        <v>0</v>
      </c>
      <c r="AO683">
        <v>21.9526515</v>
      </c>
      <c r="AP683">
        <v>22.4445993939394</v>
      </c>
      <c r="AQ683">
        <v>-1.93458897125565e-06</v>
      </c>
      <c r="AR683">
        <v>99.94</v>
      </c>
      <c r="AS683">
        <v>0</v>
      </c>
      <c r="AT683">
        <v>0</v>
      </c>
      <c r="AU683">
        <f>IF(AS683*$H$13&gt;=AW683,1.0,(AW683/(AW683-AS683*$H$13)))</f>
        <v>0</v>
      </c>
      <c r="AV683">
        <f>(AU683-1)*100</f>
        <v>0</v>
      </c>
      <c r="AW683">
        <f>MAX(0,($B$13+$C$13*EF683)/(1+$D$13*EF683)*DY683/(EA683+273)*$E$13)</f>
        <v>0</v>
      </c>
      <c r="AX683" t="s">
        <v>437</v>
      </c>
      <c r="AY683" t="s">
        <v>437</v>
      </c>
      <c r="AZ683">
        <v>0</v>
      </c>
      <c r="BA683">
        <v>0</v>
      </c>
      <c r="BB683">
        <f>1-AZ683/BA683</f>
        <v>0</v>
      </c>
      <c r="BC683">
        <v>0</v>
      </c>
      <c r="BD683" t="s">
        <v>437</v>
      </c>
      <c r="BE683" t="s">
        <v>437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437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$B$11*EG683+$C$11*EH683+$F$11*ES683*(1-EV683)</f>
        <v>0</v>
      </c>
      <c r="DI683">
        <f>DH683*DJ683</f>
        <v>0</v>
      </c>
      <c r="DJ683">
        <f>($B$11*$D$9+$C$11*$D$9+$F$11*((FF683+EX683)/MAX(FF683+EX683+FG683, 0.1)*$I$9+FG683/MAX(FF683+EX683+FG683, 0.1)*$J$9))/($B$11+$C$11+$F$11)</f>
        <v>0</v>
      </c>
      <c r="DK683">
        <f>($B$11*$K$9+$C$11*$K$9+$F$11*((FF683+EX683)/MAX(FF683+EX683+FG683, 0.1)*$P$9+FG683/MAX(FF683+EX683+FG683, 0.1)*$Q$9))/($B$11+$C$11+$F$11)</f>
        <v>0</v>
      </c>
      <c r="DL683">
        <v>2.7</v>
      </c>
      <c r="DM683">
        <v>0.5</v>
      </c>
      <c r="DN683" t="s">
        <v>438</v>
      </c>
      <c r="DO683">
        <v>2</v>
      </c>
      <c r="DP683" t="b">
        <v>1</v>
      </c>
      <c r="DQ683">
        <v>1759007704.94615</v>
      </c>
      <c r="DR683">
        <v>1446.63153846154</v>
      </c>
      <c r="DS683">
        <v>1475.76769230769</v>
      </c>
      <c r="DT683">
        <v>22.4459692307692</v>
      </c>
      <c r="DU683">
        <v>21.9493</v>
      </c>
      <c r="DV683">
        <v>1438.62769230769</v>
      </c>
      <c r="DW683">
        <v>22.0846692307692</v>
      </c>
      <c r="DX683">
        <v>499.990692307692</v>
      </c>
      <c r="DY683">
        <v>90.2077846153846</v>
      </c>
      <c r="DZ683">
        <v>0.0295742230769231</v>
      </c>
      <c r="EA683">
        <v>29.1314</v>
      </c>
      <c r="EB683">
        <v>29.9908769230769</v>
      </c>
      <c r="EC683">
        <v>999.9</v>
      </c>
      <c r="ED683">
        <v>0</v>
      </c>
      <c r="EE683">
        <v>0</v>
      </c>
      <c r="EF683">
        <v>9996.63538461538</v>
      </c>
      <c r="EG683">
        <v>0</v>
      </c>
      <c r="EH683">
        <v>9.84861</v>
      </c>
      <c r="EI683">
        <v>-29.1357923076923</v>
      </c>
      <c r="EJ683">
        <v>1479.84769230769</v>
      </c>
      <c r="EK683">
        <v>1508.88692307692</v>
      </c>
      <c r="EL683">
        <v>0.496674692307692</v>
      </c>
      <c r="EM683">
        <v>1475.76769230769</v>
      </c>
      <c r="EN683">
        <v>21.9493</v>
      </c>
      <c r="EO683">
        <v>2.02480076923077</v>
      </c>
      <c r="EP683">
        <v>1.97999615384615</v>
      </c>
      <c r="EQ683">
        <v>17.6396307692308</v>
      </c>
      <c r="ER683">
        <v>17.2852846153846</v>
      </c>
      <c r="ES683">
        <v>1999.97923076923</v>
      </c>
      <c r="ET683">
        <v>0.979993692307692</v>
      </c>
      <c r="EU683">
        <v>0.0200062538461538</v>
      </c>
      <c r="EV683">
        <v>0</v>
      </c>
      <c r="EW683">
        <v>337.332769230769</v>
      </c>
      <c r="EX683">
        <v>5.00016</v>
      </c>
      <c r="EY683">
        <v>6995.08769230769</v>
      </c>
      <c r="EZ683">
        <v>18233.9615384615</v>
      </c>
      <c r="FA683">
        <v>48.9322307692308</v>
      </c>
      <c r="FB683">
        <v>49.437</v>
      </c>
      <c r="FC683">
        <v>49.3604615384615</v>
      </c>
      <c r="FD683">
        <v>49.062</v>
      </c>
      <c r="FE683">
        <v>50.687</v>
      </c>
      <c r="FF683">
        <v>1955.06923076923</v>
      </c>
      <c r="FG683">
        <v>39.91</v>
      </c>
      <c r="FH683">
        <v>0</v>
      </c>
      <c r="FI683">
        <v>1759007718.9</v>
      </c>
      <c r="FJ683">
        <v>0</v>
      </c>
      <c r="FK683">
        <v>337.25104</v>
      </c>
      <c r="FL683">
        <v>-0.386538455765043</v>
      </c>
      <c r="FM683">
        <v>-23.6176922775972</v>
      </c>
      <c r="FN683">
        <v>6994.722</v>
      </c>
      <c r="FO683">
        <v>15</v>
      </c>
      <c r="FP683">
        <v>0</v>
      </c>
      <c r="FQ683" t="s">
        <v>439</v>
      </c>
      <c r="FR683">
        <v>1747249705.1</v>
      </c>
      <c r="FS683">
        <v>1747249711.1</v>
      </c>
      <c r="FT683">
        <v>0</v>
      </c>
      <c r="FU683">
        <v>0.871</v>
      </c>
      <c r="FV683">
        <v>0.066</v>
      </c>
      <c r="FW683">
        <v>5.486</v>
      </c>
      <c r="FX683">
        <v>0.145</v>
      </c>
      <c r="FY683">
        <v>420</v>
      </c>
      <c r="FZ683">
        <v>16</v>
      </c>
      <c r="GA683">
        <v>0.27</v>
      </c>
      <c r="GB683">
        <v>0.16</v>
      </c>
      <c r="GC683">
        <v>-29.2554095238095</v>
      </c>
      <c r="GD683">
        <v>-1.89165974025979</v>
      </c>
      <c r="GE683">
        <v>0.928805245311858</v>
      </c>
      <c r="GF683">
        <v>0</v>
      </c>
      <c r="GG683">
        <v>337.310558823529</v>
      </c>
      <c r="GH683">
        <v>-0.328357529183206</v>
      </c>
      <c r="GI683">
        <v>0.242178372665372</v>
      </c>
      <c r="GJ683">
        <v>-1</v>
      </c>
      <c r="GK683">
        <v>0.498994761904762</v>
      </c>
      <c r="GL683">
        <v>-0.0496769610389612</v>
      </c>
      <c r="GM683">
        <v>0.00518036233247171</v>
      </c>
      <c r="GN683">
        <v>1</v>
      </c>
      <c r="GO683">
        <v>1</v>
      </c>
      <c r="GP683">
        <v>2</v>
      </c>
      <c r="GQ683" t="s">
        <v>446</v>
      </c>
      <c r="GR683">
        <v>3.12556</v>
      </c>
      <c r="GS683">
        <v>2.65536</v>
      </c>
      <c r="GT683">
        <v>0.209108</v>
      </c>
      <c r="GU683">
        <v>0.211808</v>
      </c>
      <c r="GV683">
        <v>0.0964679</v>
      </c>
      <c r="GW683">
        <v>0.095545</v>
      </c>
      <c r="GX683">
        <v>20308.8</v>
      </c>
      <c r="GY683">
        <v>19233.9</v>
      </c>
      <c r="GZ683">
        <v>22963.9</v>
      </c>
      <c r="HA683">
        <v>23760.8</v>
      </c>
      <c r="HB683">
        <v>35373.4</v>
      </c>
      <c r="HC683">
        <v>35585.9</v>
      </c>
      <c r="HD683">
        <v>41402.6</v>
      </c>
      <c r="HE683">
        <v>42377.3</v>
      </c>
      <c r="HF683">
        <v>1.9032</v>
      </c>
      <c r="HG683">
        <v>1.81765</v>
      </c>
      <c r="HH683">
        <v>0.190996</v>
      </c>
      <c r="HI683">
        <v>0</v>
      </c>
      <c r="HJ683">
        <v>26.8747</v>
      </c>
      <c r="HK683">
        <v>999.9</v>
      </c>
      <c r="HL683">
        <v>55.823</v>
      </c>
      <c r="HM683">
        <v>29.457</v>
      </c>
      <c r="HN683">
        <v>25.5545</v>
      </c>
      <c r="HO683">
        <v>54.4828</v>
      </c>
      <c r="HP683">
        <v>41.3982</v>
      </c>
      <c r="HQ683">
        <v>1</v>
      </c>
      <c r="HR683">
        <v>0.0527363</v>
      </c>
      <c r="HS683">
        <v>0.755517</v>
      </c>
      <c r="HT683">
        <v>20.2156</v>
      </c>
      <c r="HU683">
        <v>5.23286</v>
      </c>
      <c r="HV683">
        <v>11.992</v>
      </c>
      <c r="HW683">
        <v>4.95555</v>
      </c>
      <c r="HX683">
        <v>3.30382</v>
      </c>
      <c r="HY683">
        <v>26.1</v>
      </c>
      <c r="HZ683">
        <v>9999</v>
      </c>
      <c r="IA683">
        <v>9999</v>
      </c>
      <c r="IB683">
        <v>9999</v>
      </c>
      <c r="IC683">
        <v>1.86844</v>
      </c>
      <c r="ID683">
        <v>1.86417</v>
      </c>
      <c r="IE683">
        <v>1.8718</v>
      </c>
      <c r="IF683">
        <v>1.86265</v>
      </c>
      <c r="IG683">
        <v>1.86204</v>
      </c>
      <c r="IH683">
        <v>1.86855</v>
      </c>
      <c r="II683">
        <v>1.85867</v>
      </c>
      <c r="IJ683">
        <v>1.86508</v>
      </c>
      <c r="IK683">
        <v>5</v>
      </c>
      <c r="IL683">
        <v>0</v>
      </c>
      <c r="IM683">
        <v>0</v>
      </c>
      <c r="IN683">
        <v>0</v>
      </c>
      <c r="IO683" t="s">
        <v>441</v>
      </c>
      <c r="IP683" t="s">
        <v>442</v>
      </c>
      <c r="IQ683" t="s">
        <v>443</v>
      </c>
      <c r="IR683" t="s">
        <v>443</v>
      </c>
      <c r="IS683" t="s">
        <v>443</v>
      </c>
      <c r="IT683" t="s">
        <v>443</v>
      </c>
      <c r="IU683">
        <v>0</v>
      </c>
      <c r="IV683">
        <v>100</v>
      </c>
      <c r="IW683">
        <v>100</v>
      </c>
      <c r="IX683">
        <v>8.05</v>
      </c>
      <c r="IY683">
        <v>0.3613</v>
      </c>
      <c r="IZ683">
        <v>4.29428474587108</v>
      </c>
      <c r="JA683">
        <v>0.0044018681294096</v>
      </c>
      <c r="JB683">
        <v>-1.90699597991277e-06</v>
      </c>
      <c r="JC683">
        <v>4.44501569190667e-10</v>
      </c>
      <c r="JD683">
        <v>0.0663976639725661</v>
      </c>
      <c r="JE683">
        <v>0.00774552653971819</v>
      </c>
      <c r="JF683">
        <v>0.000136201457998369</v>
      </c>
      <c r="JG683">
        <v>5.32982615085375e-06</v>
      </c>
      <c r="JH683">
        <v>-0</v>
      </c>
      <c r="JI683">
        <v>1991</v>
      </c>
      <c r="JJ683">
        <v>1</v>
      </c>
      <c r="JK683">
        <v>28</v>
      </c>
      <c r="JL683">
        <v>195966.8</v>
      </c>
      <c r="JM683">
        <v>195966.7</v>
      </c>
      <c r="JN683">
        <v>2.66357</v>
      </c>
      <c r="JO683">
        <v>2.35596</v>
      </c>
      <c r="JP683">
        <v>1.4978</v>
      </c>
      <c r="JQ683">
        <v>2.33276</v>
      </c>
      <c r="JR683">
        <v>1.54419</v>
      </c>
      <c r="JS683">
        <v>2.28516</v>
      </c>
      <c r="JT683">
        <v>35.8477</v>
      </c>
      <c r="JU683">
        <v>24.0875</v>
      </c>
      <c r="JV683">
        <v>18</v>
      </c>
      <c r="JW683">
        <v>546.954</v>
      </c>
      <c r="JX683">
        <v>434.799</v>
      </c>
      <c r="JY683">
        <v>25.4584</v>
      </c>
      <c r="JZ683">
        <v>28.2407</v>
      </c>
      <c r="KA683">
        <v>30.0001</v>
      </c>
      <c r="KB683">
        <v>28.1724</v>
      </c>
      <c r="KC683">
        <v>28.196</v>
      </c>
      <c r="KD683">
        <v>53.4043</v>
      </c>
      <c r="KE683">
        <v>26.7282</v>
      </c>
      <c r="KF683">
        <v>100</v>
      </c>
      <c r="KG683">
        <v>25.4582</v>
      </c>
      <c r="KH683">
        <v>1525.46</v>
      </c>
      <c r="KI683">
        <v>21.9675</v>
      </c>
      <c r="KJ683">
        <v>92.7919</v>
      </c>
      <c r="KK683">
        <v>98.7589</v>
      </c>
    </row>
    <row r="684" spans="1:297">
      <c r="A684">
        <v>668</v>
      </c>
      <c r="B684">
        <v>1759007718.1</v>
      </c>
      <c r="C684">
        <v>20371.0999999046</v>
      </c>
      <c r="D684" t="s">
        <v>1783</v>
      </c>
      <c r="E684" t="s">
        <v>1784</v>
      </c>
      <c r="F684">
        <v>5</v>
      </c>
      <c r="G684" t="s">
        <v>1602</v>
      </c>
      <c r="H684" t="s">
        <v>436</v>
      </c>
      <c r="I684">
        <v>1759007709.94615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(EA684+(U684+2*0.95*5.67E-8*(((EA684+$B$7)+273)^4-(EA684+273)^4)-44100*J684)/(1.84*29.3*R684+8*0.95*5.67E-8*(EA684+273)^3))</f>
        <v>0</v>
      </c>
      <c r="W684">
        <f>($C$7*EB684+$D$7*EC684+$E$7*V684)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2*0.95*5.67E-8*(((EA684+$B$7)+273)^4-(W684+273)^4)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1541.69223891667</v>
      </c>
      <c r="AK684">
        <v>1520.8523030303</v>
      </c>
      <c r="AL684">
        <v>3.31244242424224</v>
      </c>
      <c r="AM684">
        <v>63.08</v>
      </c>
      <c r="AN684">
        <f>(AP684 - AO684 + DY684*1E3/(8.314*(EA684+273.15)) * AR684/DX684 * AQ684) * DX684/(100*DL684) * 1000/(1000 - AP684)</f>
        <v>0</v>
      </c>
      <c r="AO684">
        <v>21.9572712827381</v>
      </c>
      <c r="AP684">
        <v>22.4446721212121</v>
      </c>
      <c r="AQ684">
        <v>-7.18413369609289e-07</v>
      </c>
      <c r="AR684">
        <v>99.94</v>
      </c>
      <c r="AS684">
        <v>0</v>
      </c>
      <c r="AT684">
        <v>0</v>
      </c>
      <c r="AU684">
        <f>IF(AS684*$H$13&gt;=AW684,1.0,(AW684/(AW684-AS684*$H$13)))</f>
        <v>0</v>
      </c>
      <c r="AV684">
        <f>(AU684-1)*100</f>
        <v>0</v>
      </c>
      <c r="AW684">
        <f>MAX(0,($B$13+$C$13*EF684)/(1+$D$13*EF684)*DY684/(EA684+273)*$E$13)</f>
        <v>0</v>
      </c>
      <c r="AX684" t="s">
        <v>437</v>
      </c>
      <c r="AY684" t="s">
        <v>437</v>
      </c>
      <c r="AZ684">
        <v>0</v>
      </c>
      <c r="BA684">
        <v>0</v>
      </c>
      <c r="BB684">
        <f>1-AZ684/BA684</f>
        <v>0</v>
      </c>
      <c r="BC684">
        <v>0</v>
      </c>
      <c r="BD684" t="s">
        <v>437</v>
      </c>
      <c r="BE684" t="s">
        <v>437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437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$B$11*EG684+$C$11*EH684+$F$11*ES684*(1-EV684)</f>
        <v>0</v>
      </c>
      <c r="DI684">
        <f>DH684*DJ684</f>
        <v>0</v>
      </c>
      <c r="DJ684">
        <f>($B$11*$D$9+$C$11*$D$9+$F$11*((FF684+EX684)/MAX(FF684+EX684+FG684, 0.1)*$I$9+FG684/MAX(FF684+EX684+FG684, 0.1)*$J$9))/($B$11+$C$11+$F$11)</f>
        <v>0</v>
      </c>
      <c r="DK684">
        <f>($B$11*$K$9+$C$11*$K$9+$F$11*((FF684+EX684)/MAX(FF684+EX684+FG684, 0.1)*$P$9+FG684/MAX(FF684+EX684+FG684, 0.1)*$Q$9))/($B$11+$C$11+$F$11)</f>
        <v>0</v>
      </c>
      <c r="DL684">
        <v>2.7</v>
      </c>
      <c r="DM684">
        <v>0.5</v>
      </c>
      <c r="DN684" t="s">
        <v>438</v>
      </c>
      <c r="DO684">
        <v>2</v>
      </c>
      <c r="DP684" t="b">
        <v>1</v>
      </c>
      <c r="DQ684">
        <v>1759007709.94615</v>
      </c>
      <c r="DR684">
        <v>1462.97076923077</v>
      </c>
      <c r="DS684">
        <v>1492.21153846154</v>
      </c>
      <c r="DT684">
        <v>22.4452769230769</v>
      </c>
      <c r="DU684">
        <v>21.9528538461538</v>
      </c>
      <c r="DV684">
        <v>1454.93923076923</v>
      </c>
      <c r="DW684">
        <v>22.0839923076923</v>
      </c>
      <c r="DX684">
        <v>499.991923076923</v>
      </c>
      <c r="DY684">
        <v>90.2078461538461</v>
      </c>
      <c r="DZ684">
        <v>0.0296749615384615</v>
      </c>
      <c r="EA684">
        <v>29.1304</v>
      </c>
      <c r="EB684">
        <v>29.9910307692308</v>
      </c>
      <c r="EC684">
        <v>999.9</v>
      </c>
      <c r="ED684">
        <v>0</v>
      </c>
      <c r="EE684">
        <v>0</v>
      </c>
      <c r="EF684">
        <v>9998.75230769231</v>
      </c>
      <c r="EG684">
        <v>0</v>
      </c>
      <c r="EH684">
        <v>9.84861</v>
      </c>
      <c r="EI684">
        <v>-29.2408538461539</v>
      </c>
      <c r="EJ684">
        <v>1496.55923076923</v>
      </c>
      <c r="EK684">
        <v>1525.70461538462</v>
      </c>
      <c r="EL684">
        <v>0.492434923076923</v>
      </c>
      <c r="EM684">
        <v>1492.21153846154</v>
      </c>
      <c r="EN684">
        <v>21.9528538461538</v>
      </c>
      <c r="EO684">
        <v>2.02473923076923</v>
      </c>
      <c r="EP684">
        <v>1.98031846153846</v>
      </c>
      <c r="EQ684">
        <v>17.6391461538462</v>
      </c>
      <c r="ER684">
        <v>17.2878461538462</v>
      </c>
      <c r="ES684">
        <v>1999.97923076923</v>
      </c>
      <c r="ET684">
        <v>0.979993692307692</v>
      </c>
      <c r="EU684">
        <v>0.0200062615384615</v>
      </c>
      <c r="EV684">
        <v>0</v>
      </c>
      <c r="EW684">
        <v>337.272</v>
      </c>
      <c r="EX684">
        <v>5.00016</v>
      </c>
      <c r="EY684">
        <v>6993.07384615385</v>
      </c>
      <c r="EZ684">
        <v>18233.9615384615</v>
      </c>
      <c r="FA684">
        <v>48.937</v>
      </c>
      <c r="FB684">
        <v>49.437</v>
      </c>
      <c r="FC684">
        <v>49.3507692307692</v>
      </c>
      <c r="FD684">
        <v>49.062</v>
      </c>
      <c r="FE684">
        <v>50.687</v>
      </c>
      <c r="FF684">
        <v>1955.06923076923</v>
      </c>
      <c r="FG684">
        <v>39.91</v>
      </c>
      <c r="FH684">
        <v>0</v>
      </c>
      <c r="FI684">
        <v>1759007723.7</v>
      </c>
      <c r="FJ684">
        <v>0</v>
      </c>
      <c r="FK684">
        <v>337.19632</v>
      </c>
      <c r="FL684">
        <v>-1.50169231268029</v>
      </c>
      <c r="FM684">
        <v>-23.6846153595345</v>
      </c>
      <c r="FN684">
        <v>6992.8328</v>
      </c>
      <c r="FO684">
        <v>15</v>
      </c>
      <c r="FP684">
        <v>0</v>
      </c>
      <c r="FQ684" t="s">
        <v>439</v>
      </c>
      <c r="FR684">
        <v>1747249705.1</v>
      </c>
      <c r="FS684">
        <v>1747249711.1</v>
      </c>
      <c r="FT684">
        <v>0</v>
      </c>
      <c r="FU684">
        <v>0.871</v>
      </c>
      <c r="FV684">
        <v>0.066</v>
      </c>
      <c r="FW684">
        <v>5.486</v>
      </c>
      <c r="FX684">
        <v>0.145</v>
      </c>
      <c r="FY684">
        <v>420</v>
      </c>
      <c r="FZ684">
        <v>16</v>
      </c>
      <c r="GA684">
        <v>0.27</v>
      </c>
      <c r="GB684">
        <v>0.16</v>
      </c>
      <c r="GC684">
        <v>-29.0316761904762</v>
      </c>
      <c r="GD684">
        <v>-3.14272987012994</v>
      </c>
      <c r="GE684">
        <v>0.874027068287804</v>
      </c>
      <c r="GF684">
        <v>0</v>
      </c>
      <c r="GG684">
        <v>337.262058823529</v>
      </c>
      <c r="GH684">
        <v>-1.09607334016158</v>
      </c>
      <c r="GI684">
        <v>0.243125837809103</v>
      </c>
      <c r="GJ684">
        <v>-1</v>
      </c>
      <c r="GK684">
        <v>0.49543819047619</v>
      </c>
      <c r="GL684">
        <v>-0.0471569610389606</v>
      </c>
      <c r="GM684">
        <v>0.00487268403223568</v>
      </c>
      <c r="GN684">
        <v>1</v>
      </c>
      <c r="GO684">
        <v>1</v>
      </c>
      <c r="GP684">
        <v>2</v>
      </c>
      <c r="GQ684" t="s">
        <v>446</v>
      </c>
      <c r="GR684">
        <v>3.12565</v>
      </c>
      <c r="GS684">
        <v>2.65539</v>
      </c>
      <c r="GT684">
        <v>0.210506</v>
      </c>
      <c r="GU684">
        <v>0.21327</v>
      </c>
      <c r="GV684">
        <v>0.0964655</v>
      </c>
      <c r="GW684">
        <v>0.0955554</v>
      </c>
      <c r="GX684">
        <v>20272.8</v>
      </c>
      <c r="GY684">
        <v>19198.7</v>
      </c>
      <c r="GZ684">
        <v>22963.7</v>
      </c>
      <c r="HA684">
        <v>23761.3</v>
      </c>
      <c r="HB684">
        <v>35373.7</v>
      </c>
      <c r="HC684">
        <v>35586.1</v>
      </c>
      <c r="HD684">
        <v>41402.7</v>
      </c>
      <c r="HE684">
        <v>42377.8</v>
      </c>
      <c r="HF684">
        <v>1.90333</v>
      </c>
      <c r="HG684">
        <v>1.81778</v>
      </c>
      <c r="HH684">
        <v>0.191182</v>
      </c>
      <c r="HI684">
        <v>0</v>
      </c>
      <c r="HJ684">
        <v>26.8731</v>
      </c>
      <c r="HK684">
        <v>999.9</v>
      </c>
      <c r="HL684">
        <v>55.823</v>
      </c>
      <c r="HM684">
        <v>29.457</v>
      </c>
      <c r="HN684">
        <v>25.5528</v>
      </c>
      <c r="HO684">
        <v>54.4628</v>
      </c>
      <c r="HP684">
        <v>41.5104</v>
      </c>
      <c r="HQ684">
        <v>1</v>
      </c>
      <c r="HR684">
        <v>0.0527058</v>
      </c>
      <c r="HS684">
        <v>0.748094</v>
      </c>
      <c r="HT684">
        <v>20.216</v>
      </c>
      <c r="HU684">
        <v>5.23331</v>
      </c>
      <c r="HV684">
        <v>11.992</v>
      </c>
      <c r="HW684">
        <v>4.9558</v>
      </c>
      <c r="HX684">
        <v>3.30398</v>
      </c>
      <c r="HY684">
        <v>26.1</v>
      </c>
      <c r="HZ684">
        <v>9999</v>
      </c>
      <c r="IA684">
        <v>9999</v>
      </c>
      <c r="IB684">
        <v>9999</v>
      </c>
      <c r="IC684">
        <v>1.86845</v>
      </c>
      <c r="ID684">
        <v>1.86418</v>
      </c>
      <c r="IE684">
        <v>1.8718</v>
      </c>
      <c r="IF684">
        <v>1.86264</v>
      </c>
      <c r="IG684">
        <v>1.86203</v>
      </c>
      <c r="IH684">
        <v>1.86856</v>
      </c>
      <c r="II684">
        <v>1.85867</v>
      </c>
      <c r="IJ684">
        <v>1.86508</v>
      </c>
      <c r="IK684">
        <v>5</v>
      </c>
      <c r="IL684">
        <v>0</v>
      </c>
      <c r="IM684">
        <v>0</v>
      </c>
      <c r="IN684">
        <v>0</v>
      </c>
      <c r="IO684" t="s">
        <v>441</v>
      </c>
      <c r="IP684" t="s">
        <v>442</v>
      </c>
      <c r="IQ684" t="s">
        <v>443</v>
      </c>
      <c r="IR684" t="s">
        <v>443</v>
      </c>
      <c r="IS684" t="s">
        <v>443</v>
      </c>
      <c r="IT684" t="s">
        <v>443</v>
      </c>
      <c r="IU684">
        <v>0</v>
      </c>
      <c r="IV684">
        <v>100</v>
      </c>
      <c r="IW684">
        <v>100</v>
      </c>
      <c r="IX684">
        <v>8.08</v>
      </c>
      <c r="IY684">
        <v>0.3613</v>
      </c>
      <c r="IZ684">
        <v>4.29428474587108</v>
      </c>
      <c r="JA684">
        <v>0.0044018681294096</v>
      </c>
      <c r="JB684">
        <v>-1.90699597991277e-06</v>
      </c>
      <c r="JC684">
        <v>4.44501569190667e-10</v>
      </c>
      <c r="JD684">
        <v>0.0663976639725661</v>
      </c>
      <c r="JE684">
        <v>0.00774552653971819</v>
      </c>
      <c r="JF684">
        <v>0.000136201457998369</v>
      </c>
      <c r="JG684">
        <v>5.32982615085375e-06</v>
      </c>
      <c r="JH684">
        <v>-0</v>
      </c>
      <c r="JI684">
        <v>1991</v>
      </c>
      <c r="JJ684">
        <v>1</v>
      </c>
      <c r="JK684">
        <v>28</v>
      </c>
      <c r="JL684">
        <v>195966.9</v>
      </c>
      <c r="JM684">
        <v>195966.8</v>
      </c>
      <c r="JN684">
        <v>2.69165</v>
      </c>
      <c r="JO684">
        <v>2.34131</v>
      </c>
      <c r="JP684">
        <v>1.4978</v>
      </c>
      <c r="JQ684">
        <v>2.33276</v>
      </c>
      <c r="JR684">
        <v>1.54419</v>
      </c>
      <c r="JS684">
        <v>2.32788</v>
      </c>
      <c r="JT684">
        <v>35.8477</v>
      </c>
      <c r="JU684">
        <v>24.105</v>
      </c>
      <c r="JV684">
        <v>18</v>
      </c>
      <c r="JW684">
        <v>547.023</v>
      </c>
      <c r="JX684">
        <v>434.864</v>
      </c>
      <c r="JY684">
        <v>25.4628</v>
      </c>
      <c r="JZ684">
        <v>28.2383</v>
      </c>
      <c r="KA684">
        <v>30.0001</v>
      </c>
      <c r="KB684">
        <v>28.171</v>
      </c>
      <c r="KC684">
        <v>28.1946</v>
      </c>
      <c r="KD684">
        <v>53.9065</v>
      </c>
      <c r="KE684">
        <v>26.7282</v>
      </c>
      <c r="KF684">
        <v>100</v>
      </c>
      <c r="KG684">
        <v>25.4655</v>
      </c>
      <c r="KH684">
        <v>1538.98</v>
      </c>
      <c r="KI684">
        <v>21.9789</v>
      </c>
      <c r="KJ684">
        <v>92.792</v>
      </c>
      <c r="KK684">
        <v>98.7606</v>
      </c>
    </row>
    <row r="685" spans="1:297">
      <c r="A685">
        <v>669</v>
      </c>
      <c r="B685">
        <v>1759007723.1</v>
      </c>
      <c r="C685">
        <v>20376.0999999046</v>
      </c>
      <c r="D685" t="s">
        <v>1785</v>
      </c>
      <c r="E685" t="s">
        <v>1786</v>
      </c>
      <c r="F685">
        <v>5</v>
      </c>
      <c r="G685" t="s">
        <v>1602</v>
      </c>
      <c r="H685" t="s">
        <v>436</v>
      </c>
      <c r="I685">
        <v>1759007714.94615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(EA685+(U685+2*0.95*5.67E-8*(((EA685+$B$7)+273)^4-(EA685+273)^4)-44100*J685)/(1.84*29.3*R685+8*0.95*5.67E-8*(EA685+273)^3))</f>
        <v>0</v>
      </c>
      <c r="W685">
        <f>($C$7*EB685+$D$7*EC685+$E$7*V685)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2*0.95*5.67E-8*(((EA685+$B$7)+273)^4-(W685+273)^4)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1559.50036809524</v>
      </c>
      <c r="AK685">
        <v>1538.08878787879</v>
      </c>
      <c r="AL685">
        <v>3.45935887445886</v>
      </c>
      <c r="AM685">
        <v>63.08</v>
      </c>
      <c r="AN685">
        <f>(AP685 - AO685 + DY685*1E3/(8.314*(EA685+273.15)) * AR685/DX685 * AQ685) * DX685/(100*DL685) * 1000/(1000 - AP685)</f>
        <v>0</v>
      </c>
      <c r="AO685">
        <v>21.961556452381</v>
      </c>
      <c r="AP685">
        <v>22.4478751515151</v>
      </c>
      <c r="AQ685">
        <v>6.15231027474348e-06</v>
      </c>
      <c r="AR685">
        <v>99.94</v>
      </c>
      <c r="AS685">
        <v>0</v>
      </c>
      <c r="AT685">
        <v>0</v>
      </c>
      <c r="AU685">
        <f>IF(AS685*$H$13&gt;=AW685,1.0,(AW685/(AW685-AS685*$H$13)))</f>
        <v>0</v>
      </c>
      <c r="AV685">
        <f>(AU685-1)*100</f>
        <v>0</v>
      </c>
      <c r="AW685">
        <f>MAX(0,($B$13+$C$13*EF685)/(1+$D$13*EF685)*DY685/(EA685+273)*$E$13)</f>
        <v>0</v>
      </c>
      <c r="AX685" t="s">
        <v>437</v>
      </c>
      <c r="AY685" t="s">
        <v>437</v>
      </c>
      <c r="AZ685">
        <v>0</v>
      </c>
      <c r="BA685">
        <v>0</v>
      </c>
      <c r="BB685">
        <f>1-AZ685/BA685</f>
        <v>0</v>
      </c>
      <c r="BC685">
        <v>0</v>
      </c>
      <c r="BD685" t="s">
        <v>437</v>
      </c>
      <c r="BE685" t="s">
        <v>437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437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$B$11*EG685+$C$11*EH685+$F$11*ES685*(1-EV685)</f>
        <v>0</v>
      </c>
      <c r="DI685">
        <f>DH685*DJ685</f>
        <v>0</v>
      </c>
      <c r="DJ685">
        <f>($B$11*$D$9+$C$11*$D$9+$F$11*((FF685+EX685)/MAX(FF685+EX685+FG685, 0.1)*$I$9+FG685/MAX(FF685+EX685+FG685, 0.1)*$J$9))/($B$11+$C$11+$F$11)</f>
        <v>0</v>
      </c>
      <c r="DK685">
        <f>($B$11*$K$9+$C$11*$K$9+$F$11*((FF685+EX685)/MAX(FF685+EX685+FG685, 0.1)*$P$9+FG685/MAX(FF685+EX685+FG685, 0.1)*$Q$9))/($B$11+$C$11+$F$11)</f>
        <v>0</v>
      </c>
      <c r="DL685">
        <v>2.7</v>
      </c>
      <c r="DM685">
        <v>0.5</v>
      </c>
      <c r="DN685" t="s">
        <v>438</v>
      </c>
      <c r="DO685">
        <v>2</v>
      </c>
      <c r="DP685" t="b">
        <v>1</v>
      </c>
      <c r="DQ685">
        <v>1759007714.94615</v>
      </c>
      <c r="DR685">
        <v>1479.59153846154</v>
      </c>
      <c r="DS685">
        <v>1509.28538461538</v>
      </c>
      <c r="DT685">
        <v>22.4454230769231</v>
      </c>
      <c r="DU685">
        <v>21.9569538461538</v>
      </c>
      <c r="DV685">
        <v>1471.53384615385</v>
      </c>
      <c r="DW685">
        <v>22.0841307692308</v>
      </c>
      <c r="DX685">
        <v>500.005846153846</v>
      </c>
      <c r="DY685">
        <v>90.2067538461539</v>
      </c>
      <c r="DZ685">
        <v>0.0296898923076923</v>
      </c>
      <c r="EA685">
        <v>29.1337153846154</v>
      </c>
      <c r="EB685">
        <v>29.9913615384615</v>
      </c>
      <c r="EC685">
        <v>999.9</v>
      </c>
      <c r="ED685">
        <v>0</v>
      </c>
      <c r="EE685">
        <v>0</v>
      </c>
      <c r="EF685">
        <v>9999.42076923077</v>
      </c>
      <c r="EG685">
        <v>0</v>
      </c>
      <c r="EH685">
        <v>9.84861</v>
      </c>
      <c r="EI685">
        <v>-29.6929153846154</v>
      </c>
      <c r="EJ685">
        <v>1513.56307692308</v>
      </c>
      <c r="EK685">
        <v>1543.16769230769</v>
      </c>
      <c r="EL685">
        <v>0.488481538461538</v>
      </c>
      <c r="EM685">
        <v>1509.28538461538</v>
      </c>
      <c r="EN685">
        <v>21.9569538461538</v>
      </c>
      <c r="EO685">
        <v>2.02472769230769</v>
      </c>
      <c r="EP685">
        <v>1.98066538461538</v>
      </c>
      <c r="EQ685">
        <v>17.6390615384615</v>
      </c>
      <c r="ER685">
        <v>17.2906076923077</v>
      </c>
      <c r="ES685">
        <v>1999.98461538462</v>
      </c>
      <c r="ET685">
        <v>0.979993692307692</v>
      </c>
      <c r="EU685">
        <v>0.0200062615384615</v>
      </c>
      <c r="EV685">
        <v>0</v>
      </c>
      <c r="EW685">
        <v>337.170307692308</v>
      </c>
      <c r="EX685">
        <v>5.00016</v>
      </c>
      <c r="EY685">
        <v>6990.93384615385</v>
      </c>
      <c r="EZ685">
        <v>18234.0153846154</v>
      </c>
      <c r="FA685">
        <v>48.937</v>
      </c>
      <c r="FB685">
        <v>49.437</v>
      </c>
      <c r="FC685">
        <v>49.3556153846154</v>
      </c>
      <c r="FD685">
        <v>49.062</v>
      </c>
      <c r="FE685">
        <v>50.687</v>
      </c>
      <c r="FF685">
        <v>1955.07461538462</v>
      </c>
      <c r="FG685">
        <v>39.91</v>
      </c>
      <c r="FH685">
        <v>0</v>
      </c>
      <c r="FI685">
        <v>1759007728.5</v>
      </c>
      <c r="FJ685">
        <v>0</v>
      </c>
      <c r="FK685">
        <v>337.05748</v>
      </c>
      <c r="FL685">
        <v>-1.41923076619059</v>
      </c>
      <c r="FM685">
        <v>-25.5130768685992</v>
      </c>
      <c r="FN685">
        <v>6990.7012</v>
      </c>
      <c r="FO685">
        <v>15</v>
      </c>
      <c r="FP685">
        <v>0</v>
      </c>
      <c r="FQ685" t="s">
        <v>439</v>
      </c>
      <c r="FR685">
        <v>1747249705.1</v>
      </c>
      <c r="FS685">
        <v>1747249711.1</v>
      </c>
      <c r="FT685">
        <v>0</v>
      </c>
      <c r="FU685">
        <v>0.871</v>
      </c>
      <c r="FV685">
        <v>0.066</v>
      </c>
      <c r="FW685">
        <v>5.486</v>
      </c>
      <c r="FX685">
        <v>0.145</v>
      </c>
      <c r="FY685">
        <v>420</v>
      </c>
      <c r="FZ685">
        <v>16</v>
      </c>
      <c r="GA685">
        <v>0.27</v>
      </c>
      <c r="GB685">
        <v>0.16</v>
      </c>
      <c r="GC685">
        <v>-29.3501523809524</v>
      </c>
      <c r="GD685">
        <v>-3.40038701298711</v>
      </c>
      <c r="GE685">
        <v>0.881887498288295</v>
      </c>
      <c r="GF685">
        <v>0</v>
      </c>
      <c r="GG685">
        <v>337.145411764706</v>
      </c>
      <c r="GH685">
        <v>-1.52247517076493</v>
      </c>
      <c r="GI685">
        <v>0.243173276110952</v>
      </c>
      <c r="GJ685">
        <v>-1</v>
      </c>
      <c r="GK685">
        <v>0.490886904761905</v>
      </c>
      <c r="GL685">
        <v>-0.0479465454545453</v>
      </c>
      <c r="GM685">
        <v>0.00491893425260044</v>
      </c>
      <c r="GN685">
        <v>1</v>
      </c>
      <c r="GO685">
        <v>1</v>
      </c>
      <c r="GP685">
        <v>2</v>
      </c>
      <c r="GQ685" t="s">
        <v>446</v>
      </c>
      <c r="GR685">
        <v>3.12565</v>
      </c>
      <c r="GS685">
        <v>2.65478</v>
      </c>
      <c r="GT685">
        <v>0.211943</v>
      </c>
      <c r="GU685">
        <v>0.214634</v>
      </c>
      <c r="GV685">
        <v>0.0964736</v>
      </c>
      <c r="GW685">
        <v>0.0955636</v>
      </c>
      <c r="GX685">
        <v>20236</v>
      </c>
      <c r="GY685">
        <v>19165.3</v>
      </c>
      <c r="GZ685">
        <v>22963.9</v>
      </c>
      <c r="HA685">
        <v>23761.2</v>
      </c>
      <c r="HB685">
        <v>35373.6</v>
      </c>
      <c r="HC685">
        <v>35585.8</v>
      </c>
      <c r="HD685">
        <v>41402.8</v>
      </c>
      <c r="HE685">
        <v>42377.8</v>
      </c>
      <c r="HF685">
        <v>1.9033</v>
      </c>
      <c r="HG685">
        <v>1.8175</v>
      </c>
      <c r="HH685">
        <v>0.191554</v>
      </c>
      <c r="HI685">
        <v>0</v>
      </c>
      <c r="HJ685">
        <v>26.8718</v>
      </c>
      <c r="HK685">
        <v>999.9</v>
      </c>
      <c r="HL685">
        <v>55.848</v>
      </c>
      <c r="HM685">
        <v>29.477</v>
      </c>
      <c r="HN685">
        <v>25.5946</v>
      </c>
      <c r="HO685">
        <v>54.3828</v>
      </c>
      <c r="HP685">
        <v>41.5304</v>
      </c>
      <c r="HQ685">
        <v>1</v>
      </c>
      <c r="HR685">
        <v>0.0526296</v>
      </c>
      <c r="HS685">
        <v>0.746626</v>
      </c>
      <c r="HT685">
        <v>20.216</v>
      </c>
      <c r="HU685">
        <v>5.23286</v>
      </c>
      <c r="HV685">
        <v>11.992</v>
      </c>
      <c r="HW685">
        <v>4.95555</v>
      </c>
      <c r="HX685">
        <v>3.30378</v>
      </c>
      <c r="HY685">
        <v>26.1</v>
      </c>
      <c r="HZ685">
        <v>9999</v>
      </c>
      <c r="IA685">
        <v>9999</v>
      </c>
      <c r="IB685">
        <v>9999</v>
      </c>
      <c r="IC685">
        <v>1.86844</v>
      </c>
      <c r="ID685">
        <v>1.86417</v>
      </c>
      <c r="IE685">
        <v>1.8718</v>
      </c>
      <c r="IF685">
        <v>1.86265</v>
      </c>
      <c r="IG685">
        <v>1.86204</v>
      </c>
      <c r="IH685">
        <v>1.86858</v>
      </c>
      <c r="II685">
        <v>1.85867</v>
      </c>
      <c r="IJ685">
        <v>1.86508</v>
      </c>
      <c r="IK685">
        <v>5</v>
      </c>
      <c r="IL685">
        <v>0</v>
      </c>
      <c r="IM685">
        <v>0</v>
      </c>
      <c r="IN685">
        <v>0</v>
      </c>
      <c r="IO685" t="s">
        <v>441</v>
      </c>
      <c r="IP685" t="s">
        <v>442</v>
      </c>
      <c r="IQ685" t="s">
        <v>443</v>
      </c>
      <c r="IR685" t="s">
        <v>443</v>
      </c>
      <c r="IS685" t="s">
        <v>443</v>
      </c>
      <c r="IT685" t="s">
        <v>443</v>
      </c>
      <c r="IU685">
        <v>0</v>
      </c>
      <c r="IV685">
        <v>100</v>
      </c>
      <c r="IW685">
        <v>100</v>
      </c>
      <c r="IX685">
        <v>8.11</v>
      </c>
      <c r="IY685">
        <v>0.3613</v>
      </c>
      <c r="IZ685">
        <v>4.29428474587108</v>
      </c>
      <c r="JA685">
        <v>0.0044018681294096</v>
      </c>
      <c r="JB685">
        <v>-1.90699597991277e-06</v>
      </c>
      <c r="JC685">
        <v>4.44501569190667e-10</v>
      </c>
      <c r="JD685">
        <v>0.0663976639725661</v>
      </c>
      <c r="JE685">
        <v>0.00774552653971819</v>
      </c>
      <c r="JF685">
        <v>0.000136201457998369</v>
      </c>
      <c r="JG685">
        <v>5.32982615085375e-06</v>
      </c>
      <c r="JH685">
        <v>-0</v>
      </c>
      <c r="JI685">
        <v>1991</v>
      </c>
      <c r="JJ685">
        <v>1</v>
      </c>
      <c r="JK685">
        <v>28</v>
      </c>
      <c r="JL685">
        <v>195967</v>
      </c>
      <c r="JM685">
        <v>195966.9</v>
      </c>
      <c r="JN685">
        <v>2.71606</v>
      </c>
      <c r="JO685">
        <v>2.33398</v>
      </c>
      <c r="JP685">
        <v>1.4978</v>
      </c>
      <c r="JQ685">
        <v>2.33276</v>
      </c>
      <c r="JR685">
        <v>1.54419</v>
      </c>
      <c r="JS685">
        <v>2.3645</v>
      </c>
      <c r="JT685">
        <v>35.8477</v>
      </c>
      <c r="JU685">
        <v>24.105</v>
      </c>
      <c r="JV685">
        <v>18</v>
      </c>
      <c r="JW685">
        <v>546.999</v>
      </c>
      <c r="JX685">
        <v>434.692</v>
      </c>
      <c r="JY685">
        <v>25.4688</v>
      </c>
      <c r="JZ685">
        <v>28.2383</v>
      </c>
      <c r="KA685">
        <v>30.0001</v>
      </c>
      <c r="KB685">
        <v>28.17</v>
      </c>
      <c r="KC685">
        <v>28.1937</v>
      </c>
      <c r="KD685">
        <v>54.4681</v>
      </c>
      <c r="KE685">
        <v>26.7282</v>
      </c>
      <c r="KF685">
        <v>100</v>
      </c>
      <c r="KG685">
        <v>25.471</v>
      </c>
      <c r="KH685">
        <v>1559.24</v>
      </c>
      <c r="KI685">
        <v>21.9861</v>
      </c>
      <c r="KJ685">
        <v>92.7923</v>
      </c>
      <c r="KK685">
        <v>98.7604</v>
      </c>
    </row>
    <row r="686" spans="1:297">
      <c r="A686">
        <v>670</v>
      </c>
      <c r="B686">
        <v>1759007728.1</v>
      </c>
      <c r="C686">
        <v>20381.0999999046</v>
      </c>
      <c r="D686" t="s">
        <v>1787</v>
      </c>
      <c r="E686" t="s">
        <v>1788</v>
      </c>
      <c r="F686">
        <v>5</v>
      </c>
      <c r="G686" t="s">
        <v>1602</v>
      </c>
      <c r="H686" t="s">
        <v>436</v>
      </c>
      <c r="I686">
        <v>1759007719.94615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(EA686+(U686+2*0.95*5.67E-8*(((EA686+$B$7)+273)^4-(EA686+273)^4)-44100*J686)/(1.84*29.3*R686+8*0.95*5.67E-8*(EA686+273)^3))</f>
        <v>0</v>
      </c>
      <c r="W686">
        <f>($C$7*EB686+$D$7*EC686+$E$7*V686)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2*0.95*5.67E-8*(((EA686+$B$7)+273)^4-(W686+273)^4)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1576.38146389286</v>
      </c>
      <c r="AK686">
        <v>1555.02993939394</v>
      </c>
      <c r="AL686">
        <v>3.37999913419916</v>
      </c>
      <c r="AM686">
        <v>63.08</v>
      </c>
      <c r="AN686">
        <f>(AP686 - AO686 + DY686*1E3/(8.314*(EA686+273.15)) * AR686/DX686 * AQ686) * DX686/(100*DL686) * 1000/(1000 - AP686)</f>
        <v>0</v>
      </c>
      <c r="AO686">
        <v>21.9637448333333</v>
      </c>
      <c r="AP686">
        <v>22.4471648484848</v>
      </c>
      <c r="AQ686">
        <v>-1.13204008419719e-06</v>
      </c>
      <c r="AR686">
        <v>99.94</v>
      </c>
      <c r="AS686">
        <v>0</v>
      </c>
      <c r="AT686">
        <v>0</v>
      </c>
      <c r="AU686">
        <f>IF(AS686*$H$13&gt;=AW686,1.0,(AW686/(AW686-AS686*$H$13)))</f>
        <v>0</v>
      </c>
      <c r="AV686">
        <f>(AU686-1)*100</f>
        <v>0</v>
      </c>
      <c r="AW686">
        <f>MAX(0,($B$13+$C$13*EF686)/(1+$D$13*EF686)*DY686/(EA686+273)*$E$13)</f>
        <v>0</v>
      </c>
      <c r="AX686" t="s">
        <v>437</v>
      </c>
      <c r="AY686" t="s">
        <v>437</v>
      </c>
      <c r="AZ686">
        <v>0</v>
      </c>
      <c r="BA686">
        <v>0</v>
      </c>
      <c r="BB686">
        <f>1-AZ686/BA686</f>
        <v>0</v>
      </c>
      <c r="BC686">
        <v>0</v>
      </c>
      <c r="BD686" t="s">
        <v>437</v>
      </c>
      <c r="BE686" t="s">
        <v>437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437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$B$11*EG686+$C$11*EH686+$F$11*ES686*(1-EV686)</f>
        <v>0</v>
      </c>
      <c r="DI686">
        <f>DH686*DJ686</f>
        <v>0</v>
      </c>
      <c r="DJ686">
        <f>($B$11*$D$9+$C$11*$D$9+$F$11*((FF686+EX686)/MAX(FF686+EX686+FG686, 0.1)*$I$9+FG686/MAX(FF686+EX686+FG686, 0.1)*$J$9))/($B$11+$C$11+$F$11)</f>
        <v>0</v>
      </c>
      <c r="DK686">
        <f>($B$11*$K$9+$C$11*$K$9+$F$11*((FF686+EX686)/MAX(FF686+EX686+FG686, 0.1)*$P$9+FG686/MAX(FF686+EX686+FG686, 0.1)*$Q$9))/($B$11+$C$11+$F$11)</f>
        <v>0</v>
      </c>
      <c r="DL686">
        <v>2.7</v>
      </c>
      <c r="DM686">
        <v>0.5</v>
      </c>
      <c r="DN686" t="s">
        <v>438</v>
      </c>
      <c r="DO686">
        <v>2</v>
      </c>
      <c r="DP686" t="b">
        <v>1</v>
      </c>
      <c r="DQ686">
        <v>1759007719.94615</v>
      </c>
      <c r="DR686">
        <v>1496.35076923077</v>
      </c>
      <c r="DS686">
        <v>1525.87461538462</v>
      </c>
      <c r="DT686">
        <v>22.4462769230769</v>
      </c>
      <c r="DU686">
        <v>21.9605461538462</v>
      </c>
      <c r="DV686">
        <v>1488.26538461538</v>
      </c>
      <c r="DW686">
        <v>22.0849615384615</v>
      </c>
      <c r="DX686">
        <v>500.020384615385</v>
      </c>
      <c r="DY686">
        <v>90.2060076923077</v>
      </c>
      <c r="DZ686">
        <v>0.0295061923076923</v>
      </c>
      <c r="EA686">
        <v>29.1364076923077</v>
      </c>
      <c r="EB686">
        <v>29.9908769230769</v>
      </c>
      <c r="EC686">
        <v>999.9</v>
      </c>
      <c r="ED686">
        <v>0</v>
      </c>
      <c r="EE686">
        <v>0</v>
      </c>
      <c r="EF686">
        <v>10004.8992307692</v>
      </c>
      <c r="EG686">
        <v>0</v>
      </c>
      <c r="EH686">
        <v>9.84861</v>
      </c>
      <c r="EI686">
        <v>-29.5226615384615</v>
      </c>
      <c r="EJ686">
        <v>1530.71</v>
      </c>
      <c r="EK686">
        <v>1560.13615384615</v>
      </c>
      <c r="EL686">
        <v>0.485724230769231</v>
      </c>
      <c r="EM686">
        <v>1525.87461538462</v>
      </c>
      <c r="EN686">
        <v>21.9605461538462</v>
      </c>
      <c r="EO686">
        <v>2.02478692307692</v>
      </c>
      <c r="EP686">
        <v>1.98097384615385</v>
      </c>
      <c r="EQ686">
        <v>17.6395153846154</v>
      </c>
      <c r="ER686">
        <v>17.2930769230769</v>
      </c>
      <c r="ES686">
        <v>2000.01076923077</v>
      </c>
      <c r="ET686">
        <v>0.979993923076923</v>
      </c>
      <c r="EU686">
        <v>0.0200060538461538</v>
      </c>
      <c r="EV686">
        <v>0</v>
      </c>
      <c r="EW686">
        <v>336.947538461538</v>
      </c>
      <c r="EX686">
        <v>5.00016</v>
      </c>
      <c r="EY686">
        <v>6988.80923076923</v>
      </c>
      <c r="EZ686">
        <v>18234.2538461538</v>
      </c>
      <c r="FA686">
        <v>48.937</v>
      </c>
      <c r="FB686">
        <v>49.4418461538462</v>
      </c>
      <c r="FC686">
        <v>49.3653076923077</v>
      </c>
      <c r="FD686">
        <v>49.062</v>
      </c>
      <c r="FE686">
        <v>50.687</v>
      </c>
      <c r="FF686">
        <v>1955.10076923077</v>
      </c>
      <c r="FG686">
        <v>39.91</v>
      </c>
      <c r="FH686">
        <v>0</v>
      </c>
      <c r="FI686">
        <v>1759007733.9</v>
      </c>
      <c r="FJ686">
        <v>0</v>
      </c>
      <c r="FK686">
        <v>336.896846153846</v>
      </c>
      <c r="FL686">
        <v>-1.93880342286729</v>
      </c>
      <c r="FM686">
        <v>-27.6875213475765</v>
      </c>
      <c r="FN686">
        <v>6988.49923076923</v>
      </c>
      <c r="FO686">
        <v>15</v>
      </c>
      <c r="FP686">
        <v>0</v>
      </c>
      <c r="FQ686" t="s">
        <v>439</v>
      </c>
      <c r="FR686">
        <v>1747249705.1</v>
      </c>
      <c r="FS686">
        <v>1747249711.1</v>
      </c>
      <c r="FT686">
        <v>0</v>
      </c>
      <c r="FU686">
        <v>0.871</v>
      </c>
      <c r="FV686">
        <v>0.066</v>
      </c>
      <c r="FW686">
        <v>5.486</v>
      </c>
      <c r="FX686">
        <v>0.145</v>
      </c>
      <c r="FY686">
        <v>420</v>
      </c>
      <c r="FZ686">
        <v>16</v>
      </c>
      <c r="GA686">
        <v>0.27</v>
      </c>
      <c r="GB686">
        <v>0.16</v>
      </c>
      <c r="GC686">
        <v>-29.70609</v>
      </c>
      <c r="GD686">
        <v>0.92369323308268</v>
      </c>
      <c r="GE686">
        <v>0.665775932953422</v>
      </c>
      <c r="GF686">
        <v>0</v>
      </c>
      <c r="GG686">
        <v>337.007029411765</v>
      </c>
      <c r="GH686">
        <v>-1.98409472958156</v>
      </c>
      <c r="GI686">
        <v>0.276400762458953</v>
      </c>
      <c r="GJ686">
        <v>-1</v>
      </c>
      <c r="GK686">
        <v>0.4872533</v>
      </c>
      <c r="GL686">
        <v>-0.03268222556391</v>
      </c>
      <c r="GM686">
        <v>0.00331329544562509</v>
      </c>
      <c r="GN686">
        <v>1</v>
      </c>
      <c r="GO686">
        <v>1</v>
      </c>
      <c r="GP686">
        <v>2</v>
      </c>
      <c r="GQ686" t="s">
        <v>446</v>
      </c>
      <c r="GR686">
        <v>3.12571</v>
      </c>
      <c r="GS686">
        <v>2.6547</v>
      </c>
      <c r="GT686">
        <v>0.213357</v>
      </c>
      <c r="GU686">
        <v>0.216174</v>
      </c>
      <c r="GV686">
        <v>0.0964725</v>
      </c>
      <c r="GW686">
        <v>0.0955708</v>
      </c>
      <c r="GX686">
        <v>20199.5</v>
      </c>
      <c r="GY686">
        <v>19127.6</v>
      </c>
      <c r="GZ686">
        <v>22963.6</v>
      </c>
      <c r="HA686">
        <v>23761</v>
      </c>
      <c r="HB686">
        <v>35373.7</v>
      </c>
      <c r="HC686">
        <v>35585.4</v>
      </c>
      <c r="HD686">
        <v>41402.7</v>
      </c>
      <c r="HE686">
        <v>42377.5</v>
      </c>
      <c r="HF686">
        <v>1.90338</v>
      </c>
      <c r="HG686">
        <v>1.81755</v>
      </c>
      <c r="HH686">
        <v>0.191256</v>
      </c>
      <c r="HI686">
        <v>0</v>
      </c>
      <c r="HJ686">
        <v>26.8718</v>
      </c>
      <c r="HK686">
        <v>999.9</v>
      </c>
      <c r="HL686">
        <v>55.848</v>
      </c>
      <c r="HM686">
        <v>29.477</v>
      </c>
      <c r="HN686">
        <v>25.5931</v>
      </c>
      <c r="HO686">
        <v>54.0928</v>
      </c>
      <c r="HP686">
        <v>41.3462</v>
      </c>
      <c r="HQ686">
        <v>1</v>
      </c>
      <c r="HR686">
        <v>0.0526219</v>
      </c>
      <c r="HS686">
        <v>0.744665</v>
      </c>
      <c r="HT686">
        <v>20.216</v>
      </c>
      <c r="HU686">
        <v>5.23376</v>
      </c>
      <c r="HV686">
        <v>11.992</v>
      </c>
      <c r="HW686">
        <v>4.95575</v>
      </c>
      <c r="HX686">
        <v>3.30395</v>
      </c>
      <c r="HY686">
        <v>26.2</v>
      </c>
      <c r="HZ686">
        <v>9999</v>
      </c>
      <c r="IA686">
        <v>9999</v>
      </c>
      <c r="IB686">
        <v>9999</v>
      </c>
      <c r="IC686">
        <v>1.86846</v>
      </c>
      <c r="ID686">
        <v>1.86418</v>
      </c>
      <c r="IE686">
        <v>1.8718</v>
      </c>
      <c r="IF686">
        <v>1.86266</v>
      </c>
      <c r="IG686">
        <v>1.86203</v>
      </c>
      <c r="IH686">
        <v>1.86855</v>
      </c>
      <c r="II686">
        <v>1.85867</v>
      </c>
      <c r="IJ686">
        <v>1.86509</v>
      </c>
      <c r="IK686">
        <v>5</v>
      </c>
      <c r="IL686">
        <v>0</v>
      </c>
      <c r="IM686">
        <v>0</v>
      </c>
      <c r="IN686">
        <v>0</v>
      </c>
      <c r="IO686" t="s">
        <v>441</v>
      </c>
      <c r="IP686" t="s">
        <v>442</v>
      </c>
      <c r="IQ686" t="s">
        <v>443</v>
      </c>
      <c r="IR686" t="s">
        <v>443</v>
      </c>
      <c r="IS686" t="s">
        <v>443</v>
      </c>
      <c r="IT686" t="s">
        <v>443</v>
      </c>
      <c r="IU686">
        <v>0</v>
      </c>
      <c r="IV686">
        <v>100</v>
      </c>
      <c r="IW686">
        <v>100</v>
      </c>
      <c r="IX686">
        <v>8.13</v>
      </c>
      <c r="IY686">
        <v>0.3613</v>
      </c>
      <c r="IZ686">
        <v>4.29428474587108</v>
      </c>
      <c r="JA686">
        <v>0.0044018681294096</v>
      </c>
      <c r="JB686">
        <v>-1.90699597991277e-06</v>
      </c>
      <c r="JC686">
        <v>4.44501569190667e-10</v>
      </c>
      <c r="JD686">
        <v>0.0663976639725661</v>
      </c>
      <c r="JE686">
        <v>0.00774552653971819</v>
      </c>
      <c r="JF686">
        <v>0.000136201457998369</v>
      </c>
      <c r="JG686">
        <v>5.32982615085375e-06</v>
      </c>
      <c r="JH686">
        <v>-0</v>
      </c>
      <c r="JI686">
        <v>1991</v>
      </c>
      <c r="JJ686">
        <v>1</v>
      </c>
      <c r="JK686">
        <v>28</v>
      </c>
      <c r="JL686">
        <v>195967</v>
      </c>
      <c r="JM686">
        <v>195967</v>
      </c>
      <c r="JN686">
        <v>2.74414</v>
      </c>
      <c r="JO686">
        <v>2.35596</v>
      </c>
      <c r="JP686">
        <v>1.49902</v>
      </c>
      <c r="JQ686">
        <v>2.33276</v>
      </c>
      <c r="JR686">
        <v>1.54419</v>
      </c>
      <c r="JS686">
        <v>2.26318</v>
      </c>
      <c r="JT686">
        <v>35.8477</v>
      </c>
      <c r="JU686">
        <v>24.0875</v>
      </c>
      <c r="JV686">
        <v>18</v>
      </c>
      <c r="JW686">
        <v>547.035</v>
      </c>
      <c r="JX686">
        <v>434.712</v>
      </c>
      <c r="JY686">
        <v>25.474</v>
      </c>
      <c r="JZ686">
        <v>28.2383</v>
      </c>
      <c r="KA686">
        <v>30.0001</v>
      </c>
      <c r="KB686">
        <v>28.1686</v>
      </c>
      <c r="KC686">
        <v>28.1922</v>
      </c>
      <c r="KD686">
        <v>54.9517</v>
      </c>
      <c r="KE686">
        <v>26.7282</v>
      </c>
      <c r="KF686">
        <v>100</v>
      </c>
      <c r="KG686">
        <v>25.4763</v>
      </c>
      <c r="KH686">
        <v>1572.75</v>
      </c>
      <c r="KI686">
        <v>21.9977</v>
      </c>
      <c r="KJ686">
        <v>92.7918</v>
      </c>
      <c r="KK686">
        <v>98.7595</v>
      </c>
    </row>
    <row r="687" spans="1:297">
      <c r="A687">
        <v>671</v>
      </c>
      <c r="B687">
        <v>1759007733.1</v>
      </c>
      <c r="C687">
        <v>20386.0999999046</v>
      </c>
      <c r="D687" t="s">
        <v>1789</v>
      </c>
      <c r="E687" t="s">
        <v>1790</v>
      </c>
      <c r="F687">
        <v>5</v>
      </c>
      <c r="G687" t="s">
        <v>1602</v>
      </c>
      <c r="H687" t="s">
        <v>436</v>
      </c>
      <c r="I687">
        <v>1759007724.94615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(EA687+(U687+2*0.95*5.67E-8*(((EA687+$B$7)+273)^4-(EA687+273)^4)-44100*J687)/(1.84*29.3*R687+8*0.95*5.67E-8*(EA687+273)^3))</f>
        <v>0</v>
      </c>
      <c r="W687">
        <f>($C$7*EB687+$D$7*EC687+$E$7*V687)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2*0.95*5.67E-8*(((EA687+$B$7)+273)^4-(W687+273)^4)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1595.05117782143</v>
      </c>
      <c r="AK687">
        <v>1572.81212121212</v>
      </c>
      <c r="AL687">
        <v>3.60381839826816</v>
      </c>
      <c r="AM687">
        <v>63.08</v>
      </c>
      <c r="AN687">
        <f>(AP687 - AO687 + DY687*1E3/(8.314*(EA687+273.15)) * AR687/DX687 * AQ687) * DX687/(100*DL687) * 1000/(1000 - AP687)</f>
        <v>0</v>
      </c>
      <c r="AO687">
        <v>21.9647844136905</v>
      </c>
      <c r="AP687">
        <v>22.443683030303</v>
      </c>
      <c r="AQ687">
        <v>-7.45079795827007e-06</v>
      </c>
      <c r="AR687">
        <v>99.94</v>
      </c>
      <c r="AS687">
        <v>0</v>
      </c>
      <c r="AT687">
        <v>0</v>
      </c>
      <c r="AU687">
        <f>IF(AS687*$H$13&gt;=AW687,1.0,(AW687/(AW687-AS687*$H$13)))</f>
        <v>0</v>
      </c>
      <c r="AV687">
        <f>(AU687-1)*100</f>
        <v>0</v>
      </c>
      <c r="AW687">
        <f>MAX(0,($B$13+$C$13*EF687)/(1+$D$13*EF687)*DY687/(EA687+273)*$E$13)</f>
        <v>0</v>
      </c>
      <c r="AX687" t="s">
        <v>437</v>
      </c>
      <c r="AY687" t="s">
        <v>437</v>
      </c>
      <c r="AZ687">
        <v>0</v>
      </c>
      <c r="BA687">
        <v>0</v>
      </c>
      <c r="BB687">
        <f>1-AZ687/BA687</f>
        <v>0</v>
      </c>
      <c r="BC687">
        <v>0</v>
      </c>
      <c r="BD687" t="s">
        <v>437</v>
      </c>
      <c r="BE687" t="s">
        <v>437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437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$B$11*EG687+$C$11*EH687+$F$11*ES687*(1-EV687)</f>
        <v>0</v>
      </c>
      <c r="DI687">
        <f>DH687*DJ687</f>
        <v>0</v>
      </c>
      <c r="DJ687">
        <f>($B$11*$D$9+$C$11*$D$9+$F$11*((FF687+EX687)/MAX(FF687+EX687+FG687, 0.1)*$I$9+FG687/MAX(FF687+EX687+FG687, 0.1)*$J$9))/($B$11+$C$11+$F$11)</f>
        <v>0</v>
      </c>
      <c r="DK687">
        <f>($B$11*$K$9+$C$11*$K$9+$F$11*((FF687+EX687)/MAX(FF687+EX687+FG687, 0.1)*$P$9+FG687/MAX(FF687+EX687+FG687, 0.1)*$Q$9))/($B$11+$C$11+$F$11)</f>
        <v>0</v>
      </c>
      <c r="DL687">
        <v>2.7</v>
      </c>
      <c r="DM687">
        <v>0.5</v>
      </c>
      <c r="DN687" t="s">
        <v>438</v>
      </c>
      <c r="DO687">
        <v>2</v>
      </c>
      <c r="DP687" t="b">
        <v>1</v>
      </c>
      <c r="DQ687">
        <v>1759007724.94615</v>
      </c>
      <c r="DR687">
        <v>1513.07769230769</v>
      </c>
      <c r="DS687">
        <v>1543.18846153846</v>
      </c>
      <c r="DT687">
        <v>22.4463307692308</v>
      </c>
      <c r="DU687">
        <v>21.9631384615385</v>
      </c>
      <c r="DV687">
        <v>1504.96384615385</v>
      </c>
      <c r="DW687">
        <v>22.0850076923077</v>
      </c>
      <c r="DX687">
        <v>500.011230769231</v>
      </c>
      <c r="DY687">
        <v>90.2059538461538</v>
      </c>
      <c r="DZ687">
        <v>0.0293464076923077</v>
      </c>
      <c r="EA687">
        <v>29.1394153846154</v>
      </c>
      <c r="EB687">
        <v>29.9909076923077</v>
      </c>
      <c r="EC687">
        <v>999.9</v>
      </c>
      <c r="ED687">
        <v>0</v>
      </c>
      <c r="EE687">
        <v>0</v>
      </c>
      <c r="EF687">
        <v>10000.3223076923</v>
      </c>
      <c r="EG687">
        <v>0</v>
      </c>
      <c r="EH687">
        <v>9.84861</v>
      </c>
      <c r="EI687">
        <v>-30.1091769230769</v>
      </c>
      <c r="EJ687">
        <v>1547.82076923077</v>
      </c>
      <c r="EK687">
        <v>1577.84153846154</v>
      </c>
      <c r="EL687">
        <v>0.483182769230769</v>
      </c>
      <c r="EM687">
        <v>1543.18846153846</v>
      </c>
      <c r="EN687">
        <v>21.9631384615385</v>
      </c>
      <c r="EO687">
        <v>2.02479153846154</v>
      </c>
      <c r="EP687">
        <v>1.98120461538462</v>
      </c>
      <c r="EQ687">
        <v>17.6395538461538</v>
      </c>
      <c r="ER687">
        <v>17.2949384615385</v>
      </c>
      <c r="ES687">
        <v>1999.99230769231</v>
      </c>
      <c r="ET687">
        <v>0.979993692307692</v>
      </c>
      <c r="EU687">
        <v>0.0200062615384615</v>
      </c>
      <c r="EV687">
        <v>0</v>
      </c>
      <c r="EW687">
        <v>336.830538461538</v>
      </c>
      <c r="EX687">
        <v>5.00016</v>
      </c>
      <c r="EY687">
        <v>6986.51461538462</v>
      </c>
      <c r="EZ687">
        <v>18234.0846153846</v>
      </c>
      <c r="FA687">
        <v>48.937</v>
      </c>
      <c r="FB687">
        <v>49.4418461538462</v>
      </c>
      <c r="FC687">
        <v>49.3701538461538</v>
      </c>
      <c r="FD687">
        <v>49.062</v>
      </c>
      <c r="FE687">
        <v>50.687</v>
      </c>
      <c r="FF687">
        <v>1955.08230769231</v>
      </c>
      <c r="FG687">
        <v>39.91</v>
      </c>
      <c r="FH687">
        <v>0</v>
      </c>
      <c r="FI687">
        <v>1759007738.7</v>
      </c>
      <c r="FJ687">
        <v>0</v>
      </c>
      <c r="FK687">
        <v>336.803653846154</v>
      </c>
      <c r="FL687">
        <v>-0.464512816968564</v>
      </c>
      <c r="FM687">
        <v>-28.0526495775293</v>
      </c>
      <c r="FN687">
        <v>6986.21692307692</v>
      </c>
      <c r="FO687">
        <v>15</v>
      </c>
      <c r="FP687">
        <v>0</v>
      </c>
      <c r="FQ687" t="s">
        <v>439</v>
      </c>
      <c r="FR687">
        <v>1747249705.1</v>
      </c>
      <c r="FS687">
        <v>1747249711.1</v>
      </c>
      <c r="FT687">
        <v>0</v>
      </c>
      <c r="FU687">
        <v>0.871</v>
      </c>
      <c r="FV687">
        <v>0.066</v>
      </c>
      <c r="FW687">
        <v>5.486</v>
      </c>
      <c r="FX687">
        <v>0.145</v>
      </c>
      <c r="FY687">
        <v>420</v>
      </c>
      <c r="FZ687">
        <v>16</v>
      </c>
      <c r="GA687">
        <v>0.27</v>
      </c>
      <c r="GB687">
        <v>0.16</v>
      </c>
      <c r="GC687">
        <v>-29.822419047619</v>
      </c>
      <c r="GD687">
        <v>-6.03945194805193</v>
      </c>
      <c r="GE687">
        <v>0.799602869655304</v>
      </c>
      <c r="GF687">
        <v>0</v>
      </c>
      <c r="GG687">
        <v>336.900617647059</v>
      </c>
      <c r="GH687">
        <v>-1.42317799927661</v>
      </c>
      <c r="GI687">
        <v>0.231786034029097</v>
      </c>
      <c r="GJ687">
        <v>-1</v>
      </c>
      <c r="GK687">
        <v>0.48470480952381</v>
      </c>
      <c r="GL687">
        <v>-0.0286687792207795</v>
      </c>
      <c r="GM687">
        <v>0.00309167842563362</v>
      </c>
      <c r="GN687">
        <v>1</v>
      </c>
      <c r="GO687">
        <v>1</v>
      </c>
      <c r="GP687">
        <v>2</v>
      </c>
      <c r="GQ687" t="s">
        <v>446</v>
      </c>
      <c r="GR687">
        <v>3.12563</v>
      </c>
      <c r="GS687">
        <v>2.65464</v>
      </c>
      <c r="GT687">
        <v>0.214821</v>
      </c>
      <c r="GU687">
        <v>0.21747</v>
      </c>
      <c r="GV687">
        <v>0.0964638</v>
      </c>
      <c r="GW687">
        <v>0.0955768</v>
      </c>
      <c r="GX687">
        <v>20161.7</v>
      </c>
      <c r="GY687">
        <v>19096.1</v>
      </c>
      <c r="GZ687">
        <v>22963.5</v>
      </c>
      <c r="HA687">
        <v>23761.2</v>
      </c>
      <c r="HB687">
        <v>35373.9</v>
      </c>
      <c r="HC687">
        <v>35585.3</v>
      </c>
      <c r="HD687">
        <v>41402.5</v>
      </c>
      <c r="HE687">
        <v>42377.5</v>
      </c>
      <c r="HF687">
        <v>1.90342</v>
      </c>
      <c r="HG687">
        <v>1.81767</v>
      </c>
      <c r="HH687">
        <v>0.190996</v>
      </c>
      <c r="HI687">
        <v>0</v>
      </c>
      <c r="HJ687">
        <v>26.8739</v>
      </c>
      <c r="HK687">
        <v>999.9</v>
      </c>
      <c r="HL687">
        <v>55.848</v>
      </c>
      <c r="HM687">
        <v>29.477</v>
      </c>
      <c r="HN687">
        <v>25.5937</v>
      </c>
      <c r="HO687">
        <v>53.8628</v>
      </c>
      <c r="HP687">
        <v>41.5345</v>
      </c>
      <c r="HQ687">
        <v>1</v>
      </c>
      <c r="HR687">
        <v>0.0525864</v>
      </c>
      <c r="HS687">
        <v>0.733527</v>
      </c>
      <c r="HT687">
        <v>20.216</v>
      </c>
      <c r="HU687">
        <v>5.23331</v>
      </c>
      <c r="HV687">
        <v>11.992</v>
      </c>
      <c r="HW687">
        <v>4.9558</v>
      </c>
      <c r="HX687">
        <v>3.30393</v>
      </c>
      <c r="HY687">
        <v>26.2</v>
      </c>
      <c r="HZ687">
        <v>9999</v>
      </c>
      <c r="IA687">
        <v>9999</v>
      </c>
      <c r="IB687">
        <v>9999</v>
      </c>
      <c r="IC687">
        <v>1.86847</v>
      </c>
      <c r="ID687">
        <v>1.86418</v>
      </c>
      <c r="IE687">
        <v>1.8718</v>
      </c>
      <c r="IF687">
        <v>1.86266</v>
      </c>
      <c r="IG687">
        <v>1.86203</v>
      </c>
      <c r="IH687">
        <v>1.86856</v>
      </c>
      <c r="II687">
        <v>1.85867</v>
      </c>
      <c r="IJ687">
        <v>1.86508</v>
      </c>
      <c r="IK687">
        <v>5</v>
      </c>
      <c r="IL687">
        <v>0</v>
      </c>
      <c r="IM687">
        <v>0</v>
      </c>
      <c r="IN687">
        <v>0</v>
      </c>
      <c r="IO687" t="s">
        <v>441</v>
      </c>
      <c r="IP687" t="s">
        <v>442</v>
      </c>
      <c r="IQ687" t="s">
        <v>443</v>
      </c>
      <c r="IR687" t="s">
        <v>443</v>
      </c>
      <c r="IS687" t="s">
        <v>443</v>
      </c>
      <c r="IT687" t="s">
        <v>443</v>
      </c>
      <c r="IU687">
        <v>0</v>
      </c>
      <c r="IV687">
        <v>100</v>
      </c>
      <c r="IW687">
        <v>100</v>
      </c>
      <c r="IX687">
        <v>8.16</v>
      </c>
      <c r="IY687">
        <v>0.3613</v>
      </c>
      <c r="IZ687">
        <v>4.29428474587108</v>
      </c>
      <c r="JA687">
        <v>0.0044018681294096</v>
      </c>
      <c r="JB687">
        <v>-1.90699597991277e-06</v>
      </c>
      <c r="JC687">
        <v>4.44501569190667e-10</v>
      </c>
      <c r="JD687">
        <v>0.0663976639725661</v>
      </c>
      <c r="JE687">
        <v>0.00774552653971819</v>
      </c>
      <c r="JF687">
        <v>0.000136201457998369</v>
      </c>
      <c r="JG687">
        <v>5.32982615085375e-06</v>
      </c>
      <c r="JH687">
        <v>-0</v>
      </c>
      <c r="JI687">
        <v>1991</v>
      </c>
      <c r="JJ687">
        <v>1</v>
      </c>
      <c r="JK687">
        <v>28</v>
      </c>
      <c r="JL687">
        <v>195967.1</v>
      </c>
      <c r="JM687">
        <v>195967</v>
      </c>
      <c r="JN687">
        <v>2.76855</v>
      </c>
      <c r="JO687">
        <v>2.34741</v>
      </c>
      <c r="JP687">
        <v>1.49902</v>
      </c>
      <c r="JQ687">
        <v>2.33276</v>
      </c>
      <c r="JR687">
        <v>1.54419</v>
      </c>
      <c r="JS687">
        <v>2.30225</v>
      </c>
      <c r="JT687">
        <v>35.8477</v>
      </c>
      <c r="JU687">
        <v>24.0787</v>
      </c>
      <c r="JV687">
        <v>18</v>
      </c>
      <c r="JW687">
        <v>547.06</v>
      </c>
      <c r="JX687">
        <v>434.779</v>
      </c>
      <c r="JY687">
        <v>25.4795</v>
      </c>
      <c r="JZ687">
        <v>28.2365</v>
      </c>
      <c r="KA687">
        <v>30</v>
      </c>
      <c r="KB687">
        <v>28.1676</v>
      </c>
      <c r="KC687">
        <v>28.1913</v>
      </c>
      <c r="KD687">
        <v>55.5196</v>
      </c>
      <c r="KE687">
        <v>26.7282</v>
      </c>
      <c r="KF687">
        <v>100</v>
      </c>
      <c r="KG687">
        <v>25.4836</v>
      </c>
      <c r="KH687">
        <v>1593.28</v>
      </c>
      <c r="KI687">
        <v>22.0066</v>
      </c>
      <c r="KJ687">
        <v>92.7913</v>
      </c>
      <c r="KK687">
        <v>98.7599</v>
      </c>
    </row>
    <row r="688" spans="1:297">
      <c r="A688">
        <v>672</v>
      </c>
      <c r="B688">
        <v>1759007738.1</v>
      </c>
      <c r="C688">
        <v>20391.0999999046</v>
      </c>
      <c r="D688" t="s">
        <v>1791</v>
      </c>
      <c r="E688" t="s">
        <v>1792</v>
      </c>
      <c r="F688">
        <v>5</v>
      </c>
      <c r="G688" t="s">
        <v>1602</v>
      </c>
      <c r="H688" t="s">
        <v>436</v>
      </c>
      <c r="I688">
        <v>1759007729.94615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(EA688+(U688+2*0.95*5.67E-8*(((EA688+$B$7)+273)^4-(EA688+273)^4)-44100*J688)/(1.84*29.3*R688+8*0.95*5.67E-8*(EA688+273)^3))</f>
        <v>0</v>
      </c>
      <c r="W688">
        <f>($C$7*EB688+$D$7*EC688+$E$7*V688)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2*0.95*5.67E-8*(((EA688+$B$7)+273)^4-(W688+273)^4)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1610.83247122619</v>
      </c>
      <c r="AK688">
        <v>1589.56357575758</v>
      </c>
      <c r="AL688">
        <v>3.31812012986992</v>
      </c>
      <c r="AM688">
        <v>63.08</v>
      </c>
      <c r="AN688">
        <f>(AP688 - AO688 + DY688*1E3/(8.314*(EA688+273.15)) * AR688/DX688 * AQ688) * DX688/(100*DL688) * 1000/(1000 - AP688)</f>
        <v>0</v>
      </c>
      <c r="AO688">
        <v>21.9680741845238</v>
      </c>
      <c r="AP688">
        <v>22.4464818181818</v>
      </c>
      <c r="AQ688">
        <v>4.82202154926994e-06</v>
      </c>
      <c r="AR688">
        <v>99.94</v>
      </c>
      <c r="AS688">
        <v>0</v>
      </c>
      <c r="AT688">
        <v>0</v>
      </c>
      <c r="AU688">
        <f>IF(AS688*$H$13&gt;=AW688,1.0,(AW688/(AW688-AS688*$H$13)))</f>
        <v>0</v>
      </c>
      <c r="AV688">
        <f>(AU688-1)*100</f>
        <v>0</v>
      </c>
      <c r="AW688">
        <f>MAX(0,($B$13+$C$13*EF688)/(1+$D$13*EF688)*DY688/(EA688+273)*$E$13)</f>
        <v>0</v>
      </c>
      <c r="AX688" t="s">
        <v>437</v>
      </c>
      <c r="AY688" t="s">
        <v>437</v>
      </c>
      <c r="AZ688">
        <v>0</v>
      </c>
      <c r="BA688">
        <v>0</v>
      </c>
      <c r="BB688">
        <f>1-AZ688/BA688</f>
        <v>0</v>
      </c>
      <c r="BC688">
        <v>0</v>
      </c>
      <c r="BD688" t="s">
        <v>437</v>
      </c>
      <c r="BE688" t="s">
        <v>437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437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$B$11*EG688+$C$11*EH688+$F$11*ES688*(1-EV688)</f>
        <v>0</v>
      </c>
      <c r="DI688">
        <f>DH688*DJ688</f>
        <v>0</v>
      </c>
      <c r="DJ688">
        <f>($B$11*$D$9+$C$11*$D$9+$F$11*((FF688+EX688)/MAX(FF688+EX688+FG688, 0.1)*$I$9+FG688/MAX(FF688+EX688+FG688, 0.1)*$J$9))/($B$11+$C$11+$F$11)</f>
        <v>0</v>
      </c>
      <c r="DK688">
        <f>($B$11*$K$9+$C$11*$K$9+$F$11*((FF688+EX688)/MAX(FF688+EX688+FG688, 0.1)*$P$9+FG688/MAX(FF688+EX688+FG688, 0.1)*$Q$9))/($B$11+$C$11+$F$11)</f>
        <v>0</v>
      </c>
      <c r="DL688">
        <v>2.7</v>
      </c>
      <c r="DM688">
        <v>0.5</v>
      </c>
      <c r="DN688" t="s">
        <v>438</v>
      </c>
      <c r="DO688">
        <v>2</v>
      </c>
      <c r="DP688" t="b">
        <v>1</v>
      </c>
      <c r="DQ688">
        <v>1759007729.94615</v>
      </c>
      <c r="DR688">
        <v>1529.94076923077</v>
      </c>
      <c r="DS688">
        <v>1559.92769230769</v>
      </c>
      <c r="DT688">
        <v>22.4461538461539</v>
      </c>
      <c r="DU688">
        <v>21.9654692307692</v>
      </c>
      <c r="DV688">
        <v>1521.79769230769</v>
      </c>
      <c r="DW688">
        <v>22.0848384615385</v>
      </c>
      <c r="DX688">
        <v>500.000846153846</v>
      </c>
      <c r="DY688">
        <v>90.2060230769231</v>
      </c>
      <c r="DZ688">
        <v>0.0292182923076923</v>
      </c>
      <c r="EA688">
        <v>29.1405692307692</v>
      </c>
      <c r="EB688">
        <v>29.9901692307692</v>
      </c>
      <c r="EC688">
        <v>999.9</v>
      </c>
      <c r="ED688">
        <v>0</v>
      </c>
      <c r="EE688">
        <v>0</v>
      </c>
      <c r="EF688">
        <v>10003.4946153846</v>
      </c>
      <c r="EG688">
        <v>0</v>
      </c>
      <c r="EH688">
        <v>9.84861</v>
      </c>
      <c r="EI688">
        <v>-29.9847384615385</v>
      </c>
      <c r="EJ688">
        <v>1565.07153846154</v>
      </c>
      <c r="EK688">
        <v>1594.96076923077</v>
      </c>
      <c r="EL688">
        <v>0.480666076923077</v>
      </c>
      <c r="EM688">
        <v>1559.92769230769</v>
      </c>
      <c r="EN688">
        <v>21.9654692307692</v>
      </c>
      <c r="EO688">
        <v>2.02477615384615</v>
      </c>
      <c r="EP688">
        <v>1.98141538461538</v>
      </c>
      <c r="EQ688">
        <v>17.6394384615385</v>
      </c>
      <c r="ER688">
        <v>17.2966230769231</v>
      </c>
      <c r="ES688">
        <v>1999.99153846154</v>
      </c>
      <c r="ET688">
        <v>0.979993692307692</v>
      </c>
      <c r="EU688">
        <v>0.0200062615384615</v>
      </c>
      <c r="EV688">
        <v>0</v>
      </c>
      <c r="EW688">
        <v>336.684538461538</v>
      </c>
      <c r="EX688">
        <v>5.00016</v>
      </c>
      <c r="EY688">
        <v>6984.42538461538</v>
      </c>
      <c r="EZ688">
        <v>18234.0692307692</v>
      </c>
      <c r="FA688">
        <v>48.9322307692308</v>
      </c>
      <c r="FB688">
        <v>49.4418461538462</v>
      </c>
      <c r="FC688">
        <v>49.375</v>
      </c>
      <c r="FD688">
        <v>49.062</v>
      </c>
      <c r="FE688">
        <v>50.687</v>
      </c>
      <c r="FF688">
        <v>1955.08153846154</v>
      </c>
      <c r="FG688">
        <v>39.91</v>
      </c>
      <c r="FH688">
        <v>0</v>
      </c>
      <c r="FI688">
        <v>1759007743.5</v>
      </c>
      <c r="FJ688">
        <v>0</v>
      </c>
      <c r="FK688">
        <v>336.688538461538</v>
      </c>
      <c r="FL688">
        <v>-1.38242734737141</v>
      </c>
      <c r="FM688">
        <v>-23.5558973992764</v>
      </c>
      <c r="FN688">
        <v>6984.25961538462</v>
      </c>
      <c r="FO688">
        <v>15</v>
      </c>
      <c r="FP688">
        <v>0</v>
      </c>
      <c r="FQ688" t="s">
        <v>439</v>
      </c>
      <c r="FR688">
        <v>1747249705.1</v>
      </c>
      <c r="FS688">
        <v>1747249711.1</v>
      </c>
      <c r="FT688">
        <v>0</v>
      </c>
      <c r="FU688">
        <v>0.871</v>
      </c>
      <c r="FV688">
        <v>0.066</v>
      </c>
      <c r="FW688">
        <v>5.486</v>
      </c>
      <c r="FX688">
        <v>0.145</v>
      </c>
      <c r="FY688">
        <v>420</v>
      </c>
      <c r="FZ688">
        <v>16</v>
      </c>
      <c r="GA688">
        <v>0.27</v>
      </c>
      <c r="GB688">
        <v>0.16</v>
      </c>
      <c r="GC688">
        <v>-29.94814</v>
      </c>
      <c r="GD688">
        <v>-0.195663157894755</v>
      </c>
      <c r="GE688">
        <v>0.717928945230655</v>
      </c>
      <c r="GF688">
        <v>1</v>
      </c>
      <c r="GG688">
        <v>336.771911764706</v>
      </c>
      <c r="GH688">
        <v>-1.09269671341842</v>
      </c>
      <c r="GI688">
        <v>0.205124835397585</v>
      </c>
      <c r="GJ688">
        <v>-1</v>
      </c>
      <c r="GK688">
        <v>0.48173995</v>
      </c>
      <c r="GL688">
        <v>-0.0326129774436087</v>
      </c>
      <c r="GM688">
        <v>0.00335588443595724</v>
      </c>
      <c r="GN688">
        <v>1</v>
      </c>
      <c r="GO688">
        <v>2</v>
      </c>
      <c r="GP688">
        <v>2</v>
      </c>
      <c r="GQ688" t="s">
        <v>440</v>
      </c>
      <c r="GR688">
        <v>3.12555</v>
      </c>
      <c r="GS688">
        <v>2.6552</v>
      </c>
      <c r="GT688">
        <v>0.2162</v>
      </c>
      <c r="GU688">
        <v>0.218931</v>
      </c>
      <c r="GV688">
        <v>0.0964698</v>
      </c>
      <c r="GW688">
        <v>0.0955884</v>
      </c>
      <c r="GX688">
        <v>20126.5</v>
      </c>
      <c r="GY688">
        <v>19060.6</v>
      </c>
      <c r="GZ688">
        <v>22963.6</v>
      </c>
      <c r="HA688">
        <v>23761.4</v>
      </c>
      <c r="HB688">
        <v>35374</v>
      </c>
      <c r="HC688">
        <v>35585.3</v>
      </c>
      <c r="HD688">
        <v>41402.7</v>
      </c>
      <c r="HE688">
        <v>42377.9</v>
      </c>
      <c r="HF688">
        <v>1.9032</v>
      </c>
      <c r="HG688">
        <v>1.8178</v>
      </c>
      <c r="HH688">
        <v>0.191629</v>
      </c>
      <c r="HI688">
        <v>0</v>
      </c>
      <c r="HJ688">
        <v>26.8741</v>
      </c>
      <c r="HK688">
        <v>999.9</v>
      </c>
      <c r="HL688">
        <v>55.848</v>
      </c>
      <c r="HM688">
        <v>29.477</v>
      </c>
      <c r="HN688">
        <v>25.5956</v>
      </c>
      <c r="HO688">
        <v>54.3528</v>
      </c>
      <c r="HP688">
        <v>41.5064</v>
      </c>
      <c r="HQ688">
        <v>1</v>
      </c>
      <c r="HR688">
        <v>0.0524873</v>
      </c>
      <c r="HS688">
        <v>0.721925</v>
      </c>
      <c r="HT688">
        <v>20.216</v>
      </c>
      <c r="HU688">
        <v>5.23376</v>
      </c>
      <c r="HV688">
        <v>11.992</v>
      </c>
      <c r="HW688">
        <v>4.95565</v>
      </c>
      <c r="HX688">
        <v>3.3039</v>
      </c>
      <c r="HY688">
        <v>26.2</v>
      </c>
      <c r="HZ688">
        <v>9999</v>
      </c>
      <c r="IA688">
        <v>9999</v>
      </c>
      <c r="IB688">
        <v>9999</v>
      </c>
      <c r="IC688">
        <v>1.86846</v>
      </c>
      <c r="ID688">
        <v>1.86418</v>
      </c>
      <c r="IE688">
        <v>1.8718</v>
      </c>
      <c r="IF688">
        <v>1.86267</v>
      </c>
      <c r="IG688">
        <v>1.86203</v>
      </c>
      <c r="IH688">
        <v>1.86859</v>
      </c>
      <c r="II688">
        <v>1.85867</v>
      </c>
      <c r="IJ688">
        <v>1.86508</v>
      </c>
      <c r="IK688">
        <v>5</v>
      </c>
      <c r="IL688">
        <v>0</v>
      </c>
      <c r="IM688">
        <v>0</v>
      </c>
      <c r="IN688">
        <v>0</v>
      </c>
      <c r="IO688" t="s">
        <v>441</v>
      </c>
      <c r="IP688" t="s">
        <v>442</v>
      </c>
      <c r="IQ688" t="s">
        <v>443</v>
      </c>
      <c r="IR688" t="s">
        <v>443</v>
      </c>
      <c r="IS688" t="s">
        <v>443</v>
      </c>
      <c r="IT688" t="s">
        <v>443</v>
      </c>
      <c r="IU688">
        <v>0</v>
      </c>
      <c r="IV688">
        <v>100</v>
      </c>
      <c r="IW688">
        <v>100</v>
      </c>
      <c r="IX688">
        <v>8.19</v>
      </c>
      <c r="IY688">
        <v>0.3613</v>
      </c>
      <c r="IZ688">
        <v>4.29428474587108</v>
      </c>
      <c r="JA688">
        <v>0.0044018681294096</v>
      </c>
      <c r="JB688">
        <v>-1.90699597991277e-06</v>
      </c>
      <c r="JC688">
        <v>4.44501569190667e-10</v>
      </c>
      <c r="JD688">
        <v>0.0663976639725661</v>
      </c>
      <c r="JE688">
        <v>0.00774552653971819</v>
      </c>
      <c r="JF688">
        <v>0.000136201457998369</v>
      </c>
      <c r="JG688">
        <v>5.32982615085375e-06</v>
      </c>
      <c r="JH688">
        <v>-0</v>
      </c>
      <c r="JI688">
        <v>1991</v>
      </c>
      <c r="JJ688">
        <v>1</v>
      </c>
      <c r="JK688">
        <v>28</v>
      </c>
      <c r="JL688">
        <v>195967.2</v>
      </c>
      <c r="JM688">
        <v>195967.1</v>
      </c>
      <c r="JN688">
        <v>2.79785</v>
      </c>
      <c r="JO688">
        <v>2.33521</v>
      </c>
      <c r="JP688">
        <v>1.49902</v>
      </c>
      <c r="JQ688">
        <v>2.33276</v>
      </c>
      <c r="JR688">
        <v>1.54419</v>
      </c>
      <c r="JS688">
        <v>2.36084</v>
      </c>
      <c r="JT688">
        <v>35.8477</v>
      </c>
      <c r="JU688">
        <v>24.0963</v>
      </c>
      <c r="JV688">
        <v>18</v>
      </c>
      <c r="JW688">
        <v>546.901</v>
      </c>
      <c r="JX688">
        <v>434.843</v>
      </c>
      <c r="JY688">
        <v>25.4856</v>
      </c>
      <c r="JZ688">
        <v>28.2359</v>
      </c>
      <c r="KA688">
        <v>30</v>
      </c>
      <c r="KB688">
        <v>28.1662</v>
      </c>
      <c r="KC688">
        <v>28.1898</v>
      </c>
      <c r="KD688">
        <v>56.0343</v>
      </c>
      <c r="KE688">
        <v>26.7282</v>
      </c>
      <c r="KF688">
        <v>100</v>
      </c>
      <c r="KG688">
        <v>25.4908</v>
      </c>
      <c r="KH688">
        <v>1606.86</v>
      </c>
      <c r="KI688">
        <v>22.0195</v>
      </c>
      <c r="KJ688">
        <v>92.7917</v>
      </c>
      <c r="KK688">
        <v>98.7608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2025-09-27T16:21:45Z</dcterms:created>
  <dcterms:modified xsi:type="dcterms:W3CDTF">2025-09-27T16:21:45Z</dcterms:modified>
</cp:coreProperties>
</file>